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DMIBOOK\Desktop\Отчетые тома ПДФ\РМ Блок 2\РМ\З1\"/>
    </mc:Choice>
  </mc:AlternateContent>
  <xr:revisionPtr revIDLastSave="0" documentId="13_ncr:20001_{7928C4DC-CF97-48FD-9F02-1732F72ABCA2}" xr6:coauthVersionLast="40" xr6:coauthVersionMax="40" xr10:uidLastSave="{00000000-0000-0000-0000-000000000000}"/>
  <bookViews>
    <workbookView xWindow="0" yWindow="0" windowWidth="28800" windowHeight="12225" tabRatio="924" firstSheet="3" activeTab="7" xr2:uid="{00000000-000D-0000-FFFF-FFFF00000000}"/>
  </bookViews>
  <sheets>
    <sheet name="4.1 Отдел 1" sheetId="1" state="hidden" r:id="rId1"/>
    <sheet name="4.2 Отдел 2" sheetId="2" state="hidden" r:id="rId2"/>
    <sheet name="4.3 Отдел 2. Тех.характеристики" sheetId="3" state="hidden" r:id="rId3"/>
    <sheet name="Прил.1 Сравнит табл" sheetId="4" r:id="rId4"/>
    <sheet name="Прил.2 Расч стоим" sheetId="5" r:id="rId5"/>
    <sheet name="Прил.3" sheetId="6" r:id="rId6"/>
    <sheet name="Прил.4 РМ" sheetId="7" r:id="rId7"/>
    <sheet name="Прил.5 Расчет СМР и ОБ" sheetId="8" r:id="rId8"/>
    <sheet name="Прил.6 Расчет ОБ" sheetId="9" r:id="rId9"/>
    <sheet name="Прил.7 Расчет пок." sheetId="10" r:id="rId10"/>
    <sheet name="Прил.10" sheetId="11" r:id="rId11"/>
    <sheet name="ФОТр.тек." sheetId="12" r:id="rId12"/>
    <sheet name="4.7 Прил.6 Расчет Прочие" sheetId="13" state="hidden" r:id="rId13"/>
    <sheet name="4.8 Прил. 6.1 Расчет ПНР" sheetId="14" state="hidden" r:id="rId14"/>
    <sheet name="4.9 Прил 6.2 Расчет ПИР" sheetId="15" state="hidden" r:id="rId15"/>
  </sheets>
  <definedNames>
    <definedName name="\AUTOEXEC" localSheetId="0">#REF!</definedName>
    <definedName name="\AUTOEXEC" localSheetId="1">#REF!</definedName>
    <definedName name="\AUTOEXEC" localSheetId="2">#REF!</definedName>
    <definedName name="\AUTOEXEC" localSheetId="3">#REF!</definedName>
    <definedName name="\AUTOEXEC" localSheetId="4">#REF!</definedName>
    <definedName name="\AUTOEXEC" localSheetId="5">#REF!</definedName>
    <definedName name="\AUTOEXEC" localSheetId="7">#REF!</definedName>
    <definedName name="\AUTOEXEC">#REF!</definedName>
    <definedName name="\k" localSheetId="0">#REF!</definedName>
    <definedName name="\k" localSheetId="1">#REF!</definedName>
    <definedName name="\k" localSheetId="2">#REF!</definedName>
    <definedName name="\k" localSheetId="3">#REF!</definedName>
    <definedName name="\k" localSheetId="4">#REF!</definedName>
    <definedName name="\k" localSheetId="7">#REF!</definedName>
    <definedName name="\k">#REF!</definedName>
    <definedName name="\m" localSheetId="0">#REF!</definedName>
    <definedName name="\m" localSheetId="1">#REF!</definedName>
    <definedName name="\m" localSheetId="2">#REF!</definedName>
    <definedName name="\m" localSheetId="3">#REF!</definedName>
    <definedName name="\m" localSheetId="4">#REF!</definedName>
    <definedName name="\m" localSheetId="7">#REF!</definedName>
    <definedName name="\m">#REF!</definedName>
    <definedName name="\n" localSheetId="0">#REF!</definedName>
    <definedName name="\n" localSheetId="1">#REF!</definedName>
    <definedName name="\n" localSheetId="2">#REF!</definedName>
    <definedName name="\n" localSheetId="3">#REF!</definedName>
    <definedName name="\n" localSheetId="4">#REF!</definedName>
    <definedName name="\n" localSheetId="7">#REF!</definedName>
    <definedName name="\n">#REF!</definedName>
    <definedName name="\n11" localSheetId="0">#REF!</definedName>
    <definedName name="\n11" localSheetId="1">#REF!</definedName>
    <definedName name="\n11" localSheetId="2">#REF!</definedName>
    <definedName name="\n11" localSheetId="3">#REF!</definedName>
    <definedName name="\n11" localSheetId="4">#REF!</definedName>
    <definedName name="\n11" localSheetId="7">#REF!</definedName>
    <definedName name="\n11">#REF!</definedName>
    <definedName name="\s" localSheetId="0">#REF!</definedName>
    <definedName name="\s" localSheetId="1">#REF!</definedName>
    <definedName name="\s" localSheetId="2">#REF!</definedName>
    <definedName name="\s" localSheetId="3">#REF!</definedName>
    <definedName name="\s" localSheetId="4">#REF!</definedName>
    <definedName name="\s" localSheetId="7">#REF!</definedName>
    <definedName name="\s">#REF!</definedName>
    <definedName name="\z" localSheetId="0">#REF!</definedName>
    <definedName name="\z" localSheetId="1">#REF!</definedName>
    <definedName name="\z" localSheetId="2">#REF!</definedName>
    <definedName name="\z" localSheetId="3">#REF!</definedName>
    <definedName name="\z" localSheetId="4">#REF!</definedName>
    <definedName name="\z" localSheetId="5">#REF!</definedName>
    <definedName name="\z" localSheetId="7">#REF!</definedName>
    <definedName name="\z">#REF!</definedName>
    <definedName name="________________________a2" localSheetId="0">#REF!</definedName>
    <definedName name="________________________a2" localSheetId="1">#REF!</definedName>
    <definedName name="________________________a2" localSheetId="2">#REF!</definedName>
    <definedName name="________________________a2" localSheetId="3">#REF!</definedName>
    <definedName name="________________________a2" localSheetId="4">#REF!</definedName>
    <definedName name="________________________a2" localSheetId="7">#REF!</definedName>
    <definedName name="________________________a2">#REF!</definedName>
    <definedName name="_______________________a2" localSheetId="0">#REF!</definedName>
    <definedName name="_______________________a2" localSheetId="1">#REF!</definedName>
    <definedName name="_______________________a2" localSheetId="2">#REF!</definedName>
    <definedName name="_______________________a2" localSheetId="3">#REF!</definedName>
    <definedName name="_______________________a2" localSheetId="4">#REF!</definedName>
    <definedName name="_______________________a2" localSheetId="7">#REF!</definedName>
    <definedName name="_______________________a2">#REF!</definedName>
    <definedName name="_____________________a2" localSheetId="0">#REF!</definedName>
    <definedName name="_____________________a2" localSheetId="1">#REF!</definedName>
    <definedName name="_____________________a2" localSheetId="2">#REF!</definedName>
    <definedName name="_____________________a2" localSheetId="3">#REF!</definedName>
    <definedName name="_____________________a2" localSheetId="4">#REF!</definedName>
    <definedName name="_____________________a2" localSheetId="7">#REF!</definedName>
    <definedName name="_____________________a2">#REF!</definedName>
    <definedName name="____________________a2" localSheetId="0">#REF!</definedName>
    <definedName name="____________________a2" localSheetId="1">#REF!</definedName>
    <definedName name="____________________a2" localSheetId="2">#REF!</definedName>
    <definedName name="____________________a2" localSheetId="3">#REF!</definedName>
    <definedName name="____________________a2" localSheetId="4">#REF!</definedName>
    <definedName name="____________________a2" localSheetId="7">#REF!</definedName>
    <definedName name="____________________a2">#REF!</definedName>
    <definedName name="___________________a2" localSheetId="0">#REF!</definedName>
    <definedName name="___________________a2" localSheetId="1">#REF!</definedName>
    <definedName name="___________________a2" localSheetId="2">#REF!</definedName>
    <definedName name="___________________a2" localSheetId="3">#REF!</definedName>
    <definedName name="___________________a2" localSheetId="4">#REF!</definedName>
    <definedName name="___________________a2" localSheetId="7">#REF!</definedName>
    <definedName name="___________________a2">#REF!</definedName>
    <definedName name="__________________a2" localSheetId="0">#REF!</definedName>
    <definedName name="__________________a2" localSheetId="1">#REF!</definedName>
    <definedName name="__________________a2" localSheetId="2">#REF!</definedName>
    <definedName name="__________________a2" localSheetId="3">#REF!</definedName>
    <definedName name="__________________a2" localSheetId="4">#REF!</definedName>
    <definedName name="__________________a2" localSheetId="7">#REF!</definedName>
    <definedName name="__________________a2">#REF!</definedName>
    <definedName name="_________________a2" localSheetId="0">#REF!</definedName>
    <definedName name="_________________a2" localSheetId="1">#REF!</definedName>
    <definedName name="_________________a2" localSheetId="2">#REF!</definedName>
    <definedName name="_________________a2" localSheetId="3">#REF!</definedName>
    <definedName name="_________________a2" localSheetId="4">#REF!</definedName>
    <definedName name="_________________a2" localSheetId="7">#REF!</definedName>
    <definedName name="_________________a2">#REF!</definedName>
    <definedName name="________________a2" localSheetId="0">#REF!</definedName>
    <definedName name="________________a2" localSheetId="1">#REF!</definedName>
    <definedName name="________________a2" localSheetId="2">#REF!</definedName>
    <definedName name="________________a2" localSheetId="3">#REF!</definedName>
    <definedName name="________________a2" localSheetId="4">#REF!</definedName>
    <definedName name="________________a2" localSheetId="7">#REF!</definedName>
    <definedName name="________________a2">#REF!</definedName>
    <definedName name="_______________a2" localSheetId="0">#REF!</definedName>
    <definedName name="_______________a2" localSheetId="1">#REF!</definedName>
    <definedName name="_______________a2" localSheetId="2">#REF!</definedName>
    <definedName name="_______________a2" localSheetId="3">#REF!</definedName>
    <definedName name="_______________a2" localSheetId="4">#REF!</definedName>
    <definedName name="_______________a2" localSheetId="7">#REF!</definedName>
    <definedName name="_______________a2">#REF!</definedName>
    <definedName name="______________a2" localSheetId="0">#REF!</definedName>
    <definedName name="______________a2" localSheetId="1">#REF!</definedName>
    <definedName name="______________a2" localSheetId="2">#REF!</definedName>
    <definedName name="______________a2" localSheetId="3">#REF!</definedName>
    <definedName name="______________a2" localSheetId="4">#REF!</definedName>
    <definedName name="______________a2" localSheetId="7">#REF!</definedName>
    <definedName name="______________a2">#REF!</definedName>
    <definedName name="_____________a2" localSheetId="0">#REF!</definedName>
    <definedName name="_____________a2" localSheetId="1">#REF!</definedName>
    <definedName name="_____________a2" localSheetId="2">#REF!</definedName>
    <definedName name="_____________a2" localSheetId="3">#REF!</definedName>
    <definedName name="_____________a2" localSheetId="4">#REF!</definedName>
    <definedName name="_____________a2" localSheetId="7">#REF!</definedName>
    <definedName name="_____________a2">#REF!</definedName>
    <definedName name="____________a2" localSheetId="0">#REF!</definedName>
    <definedName name="____________a2" localSheetId="1">#REF!</definedName>
    <definedName name="____________a2" localSheetId="2">#REF!</definedName>
    <definedName name="____________a2" localSheetId="3">#REF!</definedName>
    <definedName name="____________a2" localSheetId="4">#REF!</definedName>
    <definedName name="____________a2" localSheetId="7">#REF!</definedName>
    <definedName name="____________a2">#REF!</definedName>
    <definedName name="___________a2" localSheetId="0">#REF!</definedName>
    <definedName name="___________a2" localSheetId="1">#REF!</definedName>
    <definedName name="___________a2" localSheetId="2">#REF!</definedName>
    <definedName name="___________a2" localSheetId="3">#REF!</definedName>
    <definedName name="___________a2" localSheetId="4">#REF!</definedName>
    <definedName name="___________a2" localSheetId="7">#REF!</definedName>
    <definedName name="___________a2">#REF!</definedName>
    <definedName name="__________a2" localSheetId="0">#REF!</definedName>
    <definedName name="__________a2" localSheetId="1">#REF!</definedName>
    <definedName name="__________a2" localSheetId="2">#REF!</definedName>
    <definedName name="__________a2" localSheetId="3">#REF!</definedName>
    <definedName name="__________a2" localSheetId="4">#REF!</definedName>
    <definedName name="__________a2" localSheetId="7">#REF!</definedName>
    <definedName name="__________a2">#REF!</definedName>
    <definedName name="_________a2" localSheetId="0">#REF!</definedName>
    <definedName name="_________a2" localSheetId="1">#REF!</definedName>
    <definedName name="_________a2" localSheetId="2">#REF!</definedName>
    <definedName name="_________a2" localSheetId="3">#REF!</definedName>
    <definedName name="_________a2" localSheetId="4">#REF!</definedName>
    <definedName name="_________a2" localSheetId="7">#REF!</definedName>
    <definedName name="_________a2">#REF!</definedName>
    <definedName name="________a2" localSheetId="0">#REF!</definedName>
    <definedName name="________a2" localSheetId="1">#REF!</definedName>
    <definedName name="________a2" localSheetId="2">#REF!</definedName>
    <definedName name="________a2" localSheetId="3">#REF!</definedName>
    <definedName name="________a2" localSheetId="4">#REF!</definedName>
    <definedName name="________a2" localSheetId="7">#REF!</definedName>
    <definedName name="________a2">#REF!</definedName>
    <definedName name="_______a2" localSheetId="0">#REF!</definedName>
    <definedName name="_______a2" localSheetId="1">#REF!</definedName>
    <definedName name="_______a2" localSheetId="2">#REF!</definedName>
    <definedName name="_______a2" localSheetId="3">#REF!</definedName>
    <definedName name="_______a2" localSheetId="4">#REF!</definedName>
    <definedName name="_______a2" localSheetId="7">#REF!</definedName>
    <definedName name="_______a2">#REF!</definedName>
    <definedName name="______a2" localSheetId="0">#REF!</definedName>
    <definedName name="______a2" localSheetId="1">#REF!</definedName>
    <definedName name="______a2" localSheetId="2">#REF!</definedName>
    <definedName name="______a2" localSheetId="3">#REF!</definedName>
    <definedName name="______a2" localSheetId="4">#REF!</definedName>
    <definedName name="______a2" localSheetId="5">#REF!</definedName>
    <definedName name="______a2" localSheetId="7">#REF!</definedName>
    <definedName name="______a2">#REF!</definedName>
    <definedName name="______xlnm.Primt_Area_3" localSheetId="0">#REF!</definedName>
    <definedName name="______xlnm.Primt_Area_3" localSheetId="1">#REF!</definedName>
    <definedName name="______xlnm.Primt_Area_3" localSheetId="2">#REF!</definedName>
    <definedName name="______xlnm.Primt_Area_3" localSheetId="3">#REF!</definedName>
    <definedName name="______xlnm.Primt_Area_3" localSheetId="4">#REF!</definedName>
    <definedName name="______xlnm.Primt_Area_3" localSheetId="5">#REF!</definedName>
    <definedName name="______xlnm.Primt_Area_3" localSheetId="7">#REF!</definedName>
    <definedName name="______xlnm.Primt_Area_3">#REF!</definedName>
    <definedName name="______xlnm.Print_Area_1" localSheetId="0">#REF!</definedName>
    <definedName name="______xlnm.Print_Area_1" localSheetId="1">#REF!</definedName>
    <definedName name="______xlnm.Print_Area_1" localSheetId="2">#REF!</definedName>
    <definedName name="______xlnm.Print_Area_1" localSheetId="3">#REF!</definedName>
    <definedName name="______xlnm.Print_Area_1" localSheetId="4">#REF!</definedName>
    <definedName name="______xlnm.Print_Area_1" localSheetId="7">#REF!</definedName>
    <definedName name="______xlnm.Print_Area_1">#REF!</definedName>
    <definedName name="______xlnm.Print_Area_2" localSheetId="0">#REF!</definedName>
    <definedName name="______xlnm.Print_Area_2" localSheetId="1">#REF!</definedName>
    <definedName name="______xlnm.Print_Area_2" localSheetId="2">#REF!</definedName>
    <definedName name="______xlnm.Print_Area_2" localSheetId="3">#REF!</definedName>
    <definedName name="______xlnm.Print_Area_2" localSheetId="4">#REF!</definedName>
    <definedName name="______xlnm.Print_Area_2" localSheetId="7">#REF!</definedName>
    <definedName name="______xlnm.Print_Area_2">#REF!</definedName>
    <definedName name="______xlnm.Print_Area_3" localSheetId="0">#REF!</definedName>
    <definedName name="______xlnm.Print_Area_3" localSheetId="1">#REF!</definedName>
    <definedName name="______xlnm.Print_Area_3" localSheetId="2">#REF!</definedName>
    <definedName name="______xlnm.Print_Area_3" localSheetId="3">#REF!</definedName>
    <definedName name="______xlnm.Print_Area_3" localSheetId="4">#REF!</definedName>
    <definedName name="______xlnm.Print_Area_3" localSheetId="7">#REF!</definedName>
    <definedName name="______xlnm.Print_Area_3">#REF!</definedName>
    <definedName name="______xlnm.Print_Area_4" localSheetId="0">#REF!</definedName>
    <definedName name="______xlnm.Print_Area_4" localSheetId="1">#REF!</definedName>
    <definedName name="______xlnm.Print_Area_4" localSheetId="2">#REF!</definedName>
    <definedName name="______xlnm.Print_Area_4" localSheetId="3">#REF!</definedName>
    <definedName name="______xlnm.Print_Area_4" localSheetId="4">#REF!</definedName>
    <definedName name="______xlnm.Print_Area_4" localSheetId="7">#REF!</definedName>
    <definedName name="______xlnm.Print_Area_4">#REF!</definedName>
    <definedName name="______xlnm.Print_Area_5" localSheetId="0">#REF!</definedName>
    <definedName name="______xlnm.Print_Area_5" localSheetId="1">#REF!</definedName>
    <definedName name="______xlnm.Print_Area_5" localSheetId="2">#REF!</definedName>
    <definedName name="______xlnm.Print_Area_5" localSheetId="3">#REF!</definedName>
    <definedName name="______xlnm.Print_Area_5" localSheetId="4">#REF!</definedName>
    <definedName name="______xlnm.Print_Area_5" localSheetId="7">#REF!</definedName>
    <definedName name="______xlnm.Print_Area_5">#REF!</definedName>
    <definedName name="______xlnm.Print_Area_6" localSheetId="0">#REF!</definedName>
    <definedName name="______xlnm.Print_Area_6" localSheetId="1">#REF!</definedName>
    <definedName name="______xlnm.Print_Area_6" localSheetId="2">#REF!</definedName>
    <definedName name="______xlnm.Print_Area_6" localSheetId="3">#REF!</definedName>
    <definedName name="______xlnm.Print_Area_6" localSheetId="4">#REF!</definedName>
    <definedName name="______xlnm.Print_Area_6" localSheetId="7">#REF!</definedName>
    <definedName name="______xlnm.Print_Area_6">#REF!</definedName>
    <definedName name="_____a2" localSheetId="0">#REF!</definedName>
    <definedName name="_____a2" localSheetId="1">#REF!</definedName>
    <definedName name="_____a2" localSheetId="2">#REF!</definedName>
    <definedName name="_____a2" localSheetId="3">#REF!</definedName>
    <definedName name="_____a2" localSheetId="4">#REF!</definedName>
    <definedName name="_____a2" localSheetId="7">#REF!</definedName>
    <definedName name="_____a2">#REF!</definedName>
    <definedName name="_____xlnm.Print_Area_1" localSheetId="0">#REF!</definedName>
    <definedName name="_____xlnm.Print_Area_1" localSheetId="1">#REF!</definedName>
    <definedName name="_____xlnm.Print_Area_1" localSheetId="2">#REF!</definedName>
    <definedName name="_____xlnm.Print_Area_1" localSheetId="3">#REF!</definedName>
    <definedName name="_____xlnm.Print_Area_1" localSheetId="4">#REF!</definedName>
    <definedName name="_____xlnm.Print_Area_1" localSheetId="5">#REF!</definedName>
    <definedName name="_____xlnm.Print_Area_1" localSheetId="7">#REF!</definedName>
    <definedName name="_____xlnm.Print_Area_1">#REF!</definedName>
    <definedName name="_____xlnm.Print_Area_2" localSheetId="0">#REF!</definedName>
    <definedName name="_____xlnm.Print_Area_2" localSheetId="1">#REF!</definedName>
    <definedName name="_____xlnm.Print_Area_2" localSheetId="2">#REF!</definedName>
    <definedName name="_____xlnm.Print_Area_2" localSheetId="3">#REF!</definedName>
    <definedName name="_____xlnm.Print_Area_2" localSheetId="4">#REF!</definedName>
    <definedName name="_____xlnm.Print_Area_2" localSheetId="7">#REF!</definedName>
    <definedName name="_____xlnm.Print_Area_2">#REF!</definedName>
    <definedName name="_____xlnm.Print_Area_3" localSheetId="0">#REF!</definedName>
    <definedName name="_____xlnm.Print_Area_3" localSheetId="1">#REF!</definedName>
    <definedName name="_____xlnm.Print_Area_3" localSheetId="2">#REF!</definedName>
    <definedName name="_____xlnm.Print_Area_3" localSheetId="3">#REF!</definedName>
    <definedName name="_____xlnm.Print_Area_3" localSheetId="4">#REF!</definedName>
    <definedName name="_____xlnm.Print_Area_3" localSheetId="7">#REF!</definedName>
    <definedName name="_____xlnm.Print_Area_3">#REF!</definedName>
    <definedName name="_____xlnm.Print_Area_4" localSheetId="0">#REF!</definedName>
    <definedName name="_____xlnm.Print_Area_4" localSheetId="1">#REF!</definedName>
    <definedName name="_____xlnm.Print_Area_4" localSheetId="2">#REF!</definedName>
    <definedName name="_____xlnm.Print_Area_4" localSheetId="3">#REF!</definedName>
    <definedName name="_____xlnm.Print_Area_4" localSheetId="4">#REF!</definedName>
    <definedName name="_____xlnm.Print_Area_4" localSheetId="7">#REF!</definedName>
    <definedName name="_____xlnm.Print_Area_4">#REF!</definedName>
    <definedName name="_____xlnm.Print_Area_5" localSheetId="0">#REF!</definedName>
    <definedName name="_____xlnm.Print_Area_5" localSheetId="1">#REF!</definedName>
    <definedName name="_____xlnm.Print_Area_5" localSheetId="2">#REF!</definedName>
    <definedName name="_____xlnm.Print_Area_5" localSheetId="3">#REF!</definedName>
    <definedName name="_____xlnm.Print_Area_5" localSheetId="4">#REF!</definedName>
    <definedName name="_____xlnm.Print_Area_5" localSheetId="7">#REF!</definedName>
    <definedName name="_____xlnm.Print_Area_5">#REF!</definedName>
    <definedName name="_____xlnm.Print_Area_6" localSheetId="0">#REF!</definedName>
    <definedName name="_____xlnm.Print_Area_6" localSheetId="1">#REF!</definedName>
    <definedName name="_____xlnm.Print_Area_6" localSheetId="2">#REF!</definedName>
    <definedName name="_____xlnm.Print_Area_6" localSheetId="3">#REF!</definedName>
    <definedName name="_____xlnm.Print_Area_6" localSheetId="4">#REF!</definedName>
    <definedName name="_____xlnm.Print_Area_6" localSheetId="7">#REF!</definedName>
    <definedName name="_____xlnm.Print_Area_6">#REF!</definedName>
    <definedName name="____a2" localSheetId="0">#REF!</definedName>
    <definedName name="____a2" localSheetId="1">#REF!</definedName>
    <definedName name="____a2" localSheetId="2">#REF!</definedName>
    <definedName name="____a2" localSheetId="3">#REF!</definedName>
    <definedName name="____a2" localSheetId="4">#REF!</definedName>
    <definedName name="____a2" localSheetId="7">#REF!</definedName>
    <definedName name="____a2">#REF!</definedName>
    <definedName name="____xlnm.Primt_Area_3" localSheetId="0">#REF!</definedName>
    <definedName name="____xlnm.Primt_Area_3" localSheetId="1">#REF!</definedName>
    <definedName name="____xlnm.Primt_Area_3" localSheetId="2">#REF!</definedName>
    <definedName name="____xlnm.Primt_Area_3" localSheetId="3">#REF!</definedName>
    <definedName name="____xlnm.Primt_Area_3" localSheetId="4">#REF!</definedName>
    <definedName name="____xlnm.Primt_Area_3" localSheetId="5">#REF!</definedName>
    <definedName name="____xlnm.Primt_Area_3" localSheetId="7">#REF!</definedName>
    <definedName name="____xlnm.Primt_Area_3">#REF!</definedName>
    <definedName name="____xlnm.Print_Area_1" localSheetId="0">#REF!</definedName>
    <definedName name="____xlnm.Print_Area_1" localSheetId="1">#REF!</definedName>
    <definedName name="____xlnm.Print_Area_1" localSheetId="2">#REF!</definedName>
    <definedName name="____xlnm.Print_Area_1" localSheetId="3">#REF!</definedName>
    <definedName name="____xlnm.Print_Area_1" localSheetId="4">#REF!</definedName>
    <definedName name="____xlnm.Print_Area_1" localSheetId="7">#REF!</definedName>
    <definedName name="____xlnm.Print_Area_1">#REF!</definedName>
    <definedName name="____xlnm.Print_Area_2" localSheetId="0">#REF!</definedName>
    <definedName name="____xlnm.Print_Area_2" localSheetId="1">#REF!</definedName>
    <definedName name="____xlnm.Print_Area_2" localSheetId="2">#REF!</definedName>
    <definedName name="____xlnm.Print_Area_2" localSheetId="3">#REF!</definedName>
    <definedName name="____xlnm.Print_Area_2" localSheetId="4">#REF!</definedName>
    <definedName name="____xlnm.Print_Area_2" localSheetId="7">#REF!</definedName>
    <definedName name="____xlnm.Print_Area_2">#REF!</definedName>
    <definedName name="____xlnm.Print_Area_3" localSheetId="0">#REF!</definedName>
    <definedName name="____xlnm.Print_Area_3" localSheetId="1">#REF!</definedName>
    <definedName name="____xlnm.Print_Area_3" localSheetId="2">#REF!</definedName>
    <definedName name="____xlnm.Print_Area_3" localSheetId="3">#REF!</definedName>
    <definedName name="____xlnm.Print_Area_3" localSheetId="4">#REF!</definedName>
    <definedName name="____xlnm.Print_Area_3" localSheetId="7">#REF!</definedName>
    <definedName name="____xlnm.Print_Area_3">#REF!</definedName>
    <definedName name="____xlnm.Print_Area_4" localSheetId="0">#REF!</definedName>
    <definedName name="____xlnm.Print_Area_4" localSheetId="1">#REF!</definedName>
    <definedName name="____xlnm.Print_Area_4" localSheetId="2">#REF!</definedName>
    <definedName name="____xlnm.Print_Area_4" localSheetId="3">#REF!</definedName>
    <definedName name="____xlnm.Print_Area_4" localSheetId="4">#REF!</definedName>
    <definedName name="____xlnm.Print_Area_4" localSheetId="7">#REF!</definedName>
    <definedName name="____xlnm.Print_Area_4">#REF!</definedName>
    <definedName name="____xlnm.Print_Area_5" localSheetId="0">#REF!</definedName>
    <definedName name="____xlnm.Print_Area_5" localSheetId="1">#REF!</definedName>
    <definedName name="____xlnm.Print_Area_5" localSheetId="2">#REF!</definedName>
    <definedName name="____xlnm.Print_Area_5" localSheetId="3">#REF!</definedName>
    <definedName name="____xlnm.Print_Area_5" localSheetId="4">#REF!</definedName>
    <definedName name="____xlnm.Print_Area_5" localSheetId="7">#REF!</definedName>
    <definedName name="____xlnm.Print_Area_5">#REF!</definedName>
    <definedName name="____xlnm.Print_Area_6" localSheetId="0">#REF!</definedName>
    <definedName name="____xlnm.Print_Area_6" localSheetId="1">#REF!</definedName>
    <definedName name="____xlnm.Print_Area_6" localSheetId="2">#REF!</definedName>
    <definedName name="____xlnm.Print_Area_6" localSheetId="3">#REF!</definedName>
    <definedName name="____xlnm.Print_Area_6" localSheetId="4">#REF!</definedName>
    <definedName name="____xlnm.Print_Area_6" localSheetId="7">#REF!</definedName>
    <definedName name="____xlnm.Print_Area_6">#REF!</definedName>
    <definedName name="___a2" localSheetId="0">#REF!</definedName>
    <definedName name="___a2" localSheetId="1">#REF!</definedName>
    <definedName name="___a2" localSheetId="2">#REF!</definedName>
    <definedName name="___a2" localSheetId="3">#REF!</definedName>
    <definedName name="___a2" localSheetId="4">#REF!</definedName>
    <definedName name="___a2" localSheetId="7">#REF!</definedName>
    <definedName name="___a2">#REF!</definedName>
    <definedName name="_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" localSheetId="10">{"'Прил. 10'!glc1",#N/A,FALSE,"GLC";"'Прил. 10'!glc2",#N/A,FALSE,"GLC";"'Прил. 10'!glc3",#N/A,FALSE,"GLC";"'Прил. 10'!glc4",#N/A,FALSE,"GLC";"'Прил. 10'!glc5",#N/A,FALSE,"GLC"}</definedName>
    <definedName name="_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" localSheetId="5">{"'Прил. 3'!glc1",#N/A,FALSE,"GLC";"'Прил. 3'!glc2",#N/A,FALSE,"GLC";"'Прил. 3'!glc3",#N/A,FALSE,"GLC";"'Прил. 3'!glc4",#N/A,FALSE,"GLC";"'Прил. 3'!glc5",#N/A,FALSE,"GLC"}</definedName>
    <definedName name="___wrn2" localSheetId="6">{"'Прил.4 РМ'!glc1",#N/A,FALSE,"GLC";"'Прил.4 РМ'!glc2",#N/A,FALSE,"GLC";"'Прил.4 РМ'!glc3",#N/A,FALSE,"GLC";"'Прил.4 РМ'!glc4",#N/A,FALSE,"GLC";"'Прил.4 РМ'!glc5",#N/A,FALSE,"GLC"}</definedName>
    <definedName name="__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">{"glc1",#N/A,FALSE,"GLC";"glc2",#N/A,FALSE,"GLC";"glc3",#N/A,FALSE,"GLC";"glc4",#N/A,FALSE,"GLC";"glc5",#N/A,FALSE,"GLC"}</definedName>
    <definedName name="_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10">{"'Прил. 10'!glc1",#N/A,FALSE,"GLC";"'Прил. 10'!glc2",#N/A,FALSE,"GLC";"'Прил. 10'!glc3",#N/A,FALSE,"GLC";"'Прил. 10'!glc4",#N/A,FALSE,"GLC";"'Прил. 10'!glc5",#N/A,FALSE,"GLC"}</definedName>
    <definedName name="_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5">{"'Прил. 3'!glc1",#N/A,FALSE,"GLC";"'Прил. 3'!glc2",#N/A,FALSE,"GLC";"'Прил. 3'!glc3",#N/A,FALSE,"GLC";"'Прил. 3'!glc4",#N/A,FALSE,"GLC";"'Прил. 3'!glc5",#N/A,FALSE,"GLC"}</definedName>
    <definedName name="___wrn222" localSheetId="6">{"'Прил.4 РМ'!glc1",#N/A,FALSE,"GLC";"'Прил.4 РМ'!glc2",#N/A,FALSE,"GLC";"'Прил.4 РМ'!glc3",#N/A,FALSE,"GLC";"'Прил.4 РМ'!glc4",#N/A,FALSE,"GLC";"'Прил.4 РМ'!glc5",#N/A,FALSE,"GLC"}</definedName>
    <definedName name="__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>{"glc1",#N/A,FALSE,"GLC";"glc2",#N/A,FALSE,"GLC";"glc3",#N/A,FALSE,"GLC";"glc4",#N/A,FALSE,"GLC";"glc5",#N/A,FALSE,"GLC"}</definedName>
    <definedName name="___xlnm.Primt_Area_3" localSheetId="0">#REF!</definedName>
    <definedName name="___xlnm.Primt_Area_3" localSheetId="1">#REF!</definedName>
    <definedName name="___xlnm.Primt_Area_3" localSheetId="2">#REF!</definedName>
    <definedName name="___xlnm.Primt_Area_3" localSheetId="3">#REF!</definedName>
    <definedName name="___xlnm.Primt_Area_3" localSheetId="4">#REF!</definedName>
    <definedName name="___xlnm.Primt_Area_3" localSheetId="5">#REF!</definedName>
    <definedName name="___xlnm.Primt_Area_3" localSheetId="7">#REF!</definedName>
    <definedName name="___xlnm.Primt_Area_3">#REF!</definedName>
    <definedName name="___xlnm.Print_Area_1" localSheetId="0">#REF!</definedName>
    <definedName name="___xlnm.Print_Area_1" localSheetId="1">#REF!</definedName>
    <definedName name="___xlnm.Print_Area_1" localSheetId="2">#REF!</definedName>
    <definedName name="___xlnm.Print_Area_1" localSheetId="3">#REF!</definedName>
    <definedName name="___xlnm.Print_Area_1" localSheetId="4">#REF!</definedName>
    <definedName name="___xlnm.Print_Area_1" localSheetId="7">#REF!</definedName>
    <definedName name="___xlnm.Print_Area_1">#REF!</definedName>
    <definedName name="___xlnm.Print_Area_2" localSheetId="0">#REF!</definedName>
    <definedName name="___xlnm.Print_Area_2" localSheetId="1">#REF!</definedName>
    <definedName name="___xlnm.Print_Area_2" localSheetId="2">#REF!</definedName>
    <definedName name="___xlnm.Print_Area_2" localSheetId="3">#REF!</definedName>
    <definedName name="___xlnm.Print_Area_2" localSheetId="4">#REF!</definedName>
    <definedName name="___xlnm.Print_Area_2" localSheetId="7">#REF!</definedName>
    <definedName name="___xlnm.Print_Area_2">#REF!</definedName>
    <definedName name="___xlnm.Print_Area_3" localSheetId="0">#REF!</definedName>
    <definedName name="___xlnm.Print_Area_3" localSheetId="1">#REF!</definedName>
    <definedName name="___xlnm.Print_Area_3" localSheetId="2">#REF!</definedName>
    <definedName name="___xlnm.Print_Area_3" localSheetId="3">#REF!</definedName>
    <definedName name="___xlnm.Print_Area_3" localSheetId="4">#REF!</definedName>
    <definedName name="___xlnm.Print_Area_3" localSheetId="7">#REF!</definedName>
    <definedName name="___xlnm.Print_Area_3">#REF!</definedName>
    <definedName name="___xlnm.Print_Area_4" localSheetId="0">#REF!</definedName>
    <definedName name="___xlnm.Print_Area_4" localSheetId="1">#REF!</definedName>
    <definedName name="___xlnm.Print_Area_4" localSheetId="2">#REF!</definedName>
    <definedName name="___xlnm.Print_Area_4" localSheetId="3">#REF!</definedName>
    <definedName name="___xlnm.Print_Area_4" localSheetId="4">#REF!</definedName>
    <definedName name="___xlnm.Print_Area_4" localSheetId="7">#REF!</definedName>
    <definedName name="___xlnm.Print_Area_4">#REF!</definedName>
    <definedName name="___xlnm.Print_Area_5" localSheetId="0">#REF!</definedName>
    <definedName name="___xlnm.Print_Area_5" localSheetId="1">#REF!</definedName>
    <definedName name="___xlnm.Print_Area_5" localSheetId="2">#REF!</definedName>
    <definedName name="___xlnm.Print_Area_5" localSheetId="3">#REF!</definedName>
    <definedName name="___xlnm.Print_Area_5" localSheetId="4">#REF!</definedName>
    <definedName name="___xlnm.Print_Area_5" localSheetId="7">#REF!</definedName>
    <definedName name="___xlnm.Print_Area_5">#REF!</definedName>
    <definedName name="___xlnm.Print_Area_6" localSheetId="0">#REF!</definedName>
    <definedName name="___xlnm.Print_Area_6" localSheetId="1">#REF!</definedName>
    <definedName name="___xlnm.Print_Area_6" localSheetId="2">#REF!</definedName>
    <definedName name="___xlnm.Print_Area_6" localSheetId="3">#REF!</definedName>
    <definedName name="___xlnm.Print_Area_6" localSheetId="4">#REF!</definedName>
    <definedName name="___xlnm.Print_Area_6" localSheetId="7">#REF!</definedName>
    <definedName name="___xlnm.Print_Area_6">#REF!</definedName>
    <definedName name="__1___Excel_BuiltIn_Print_Area_3_1" localSheetId="0">#REF!</definedName>
    <definedName name="__1___Excel_BuiltIn_Print_Area_3_1" localSheetId="1">#REF!</definedName>
    <definedName name="__1___Excel_BuiltIn_Print_Area_3_1" localSheetId="2">#REF!</definedName>
    <definedName name="__1___Excel_BuiltIn_Print_Area_3_1" localSheetId="3">#REF!</definedName>
    <definedName name="__1___Excel_BuiltIn_Print_Area_3_1" localSheetId="4">#REF!</definedName>
    <definedName name="__1___Excel_BuiltIn_Print_Area_3_1" localSheetId="7">#REF!</definedName>
    <definedName name="__1___Excel_BuiltIn_Print_Area_3_1">#REF!</definedName>
    <definedName name="__2__Excel_BuiltIn_Print_Area_3_1" localSheetId="0">#REF!</definedName>
    <definedName name="__2__Excel_BuiltIn_Print_Area_3_1" localSheetId="1">#REF!</definedName>
    <definedName name="__2__Excel_BuiltIn_Print_Area_3_1" localSheetId="2">#REF!</definedName>
    <definedName name="__2__Excel_BuiltIn_Print_Area_3_1" localSheetId="3">#REF!</definedName>
    <definedName name="__2__Excel_BuiltIn_Print_Area_3_1" localSheetId="4">#REF!</definedName>
    <definedName name="__2__Excel_BuiltIn_Print_Area_3_1" localSheetId="7">#REF!</definedName>
    <definedName name="__2__Excel_BuiltIn_Print_Area_3_1">#REF!</definedName>
    <definedName name="__a2" localSheetId="0">#REF!</definedName>
    <definedName name="__a2" localSheetId="1">#REF!</definedName>
    <definedName name="__a2" localSheetId="2">#REF!</definedName>
    <definedName name="__a2" localSheetId="3">#REF!</definedName>
    <definedName name="__a2" localSheetId="4">#REF!</definedName>
    <definedName name="__a2" localSheetId="7">#REF!</definedName>
    <definedName name="__a2">#REF!</definedName>
    <definedName name="__IntlFixup">#REF!</definedName>
    <definedName name="__qs2" localSheetId="0">#REF!</definedName>
    <definedName name="__qs2" localSheetId="1">#REF!</definedName>
    <definedName name="__qs2" localSheetId="2">#REF!</definedName>
    <definedName name="__qs2" localSheetId="3">#REF!</definedName>
    <definedName name="__qs2" localSheetId="4">#REF!</definedName>
    <definedName name="__qs2" localSheetId="5">#REF!</definedName>
    <definedName name="__qs2" localSheetId="7">#REF!</definedName>
    <definedName name="__qs2">#REF!</definedName>
    <definedName name="__qs3" localSheetId="0">#REF!</definedName>
    <definedName name="__qs3" localSheetId="1">#REF!</definedName>
    <definedName name="__qs3" localSheetId="2">#REF!</definedName>
    <definedName name="__qs3" localSheetId="3">#REF!</definedName>
    <definedName name="__qs3" localSheetId="4">#REF!</definedName>
    <definedName name="__qs3" localSheetId="7">#REF!</definedName>
    <definedName name="__qs3">#REF!</definedName>
    <definedName name="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10">{"'Прил. 10'!glc1",#N/A,FALSE,"GLC";"'Прил. 10'!glc2",#N/A,FALSE,"GLC";"'Прил. 10'!glc3",#N/A,FALSE,"GLC";"'Прил. 10'!glc4",#N/A,FALSE,"GLC";"'Прил. 10'!glc5",#N/A,FALSE,"GLC"}</definedName>
    <definedName name="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5">{"'Прил. 3'!glc1",#N/A,FALSE,"GLC";"'Прил. 3'!glc2",#N/A,FALSE,"GLC";"'Прил. 3'!glc3",#N/A,FALSE,"GLC";"'Прил. 3'!glc4",#N/A,FALSE,"GLC";"'Прил. 3'!glc5",#N/A,FALSE,"GLC"}</definedName>
    <definedName name="__wrn2" localSheetId="6">{"'Прил.4 РМ'!glc1",#N/A,FALSE,"GLC";"'Прил.4 РМ'!glc2",#N/A,FALSE,"GLC";"'Прил.4 РМ'!glc3",#N/A,FALSE,"GLC";"'Прил.4 РМ'!glc4",#N/A,FALSE,"GLC";"'Прил.4 РМ'!glc5",#N/A,FALSE,"GLC"}</definedName>
    <definedName name="_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">{"glc1",#N/A,FALSE,"GLC";"glc2",#N/A,FALSE,"GLC";"glc3",#N/A,FALSE,"GLC";"glc4",#N/A,FALSE,"GLC";"glc5",#N/A,FALSE,"GLC"}</definedName>
    <definedName name="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10">{"'Прил. 10'!glc1",#N/A,FALSE,"GLC";"'Прил. 10'!glc2",#N/A,FALSE,"GLC";"'Прил. 10'!glc3",#N/A,FALSE,"GLC";"'Прил. 10'!glc4",#N/A,FALSE,"GLC";"'Прил. 10'!glc5",#N/A,FALSE,"GLC"}</definedName>
    <definedName name="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5">{"'Прил. 3'!glc1",#N/A,FALSE,"GLC";"'Прил. 3'!glc2",#N/A,FALSE,"GLC";"'Прил. 3'!glc3",#N/A,FALSE,"GLC";"'Прил. 3'!glc4",#N/A,FALSE,"GLC";"'Прил. 3'!glc5",#N/A,FALSE,"GLC"}</definedName>
    <definedName name="__wrn222" localSheetId="6">{"'Прил.4 РМ'!glc1",#N/A,FALSE,"GLC";"'Прил.4 РМ'!glc2",#N/A,FALSE,"GLC";"'Прил.4 РМ'!glc3",#N/A,FALSE,"GLC";"'Прил.4 РМ'!glc4",#N/A,FALSE,"GLC";"'Прил.4 РМ'!glc5",#N/A,FALSE,"GLC"}</definedName>
    <definedName name="_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 localSheetId="0">#REF!</definedName>
    <definedName name="__xlnm.Primt_Area_3" localSheetId="1">#REF!</definedName>
    <definedName name="__xlnm.Primt_Area_3" localSheetId="2">#REF!</definedName>
    <definedName name="__xlnm.Primt_Area_3" localSheetId="3">#REF!</definedName>
    <definedName name="__xlnm.Primt_Area_3" localSheetId="4">#REF!</definedName>
    <definedName name="__xlnm.Primt_Area_3" localSheetId="5">#REF!</definedName>
    <definedName name="__xlnm.Primt_Area_3" localSheetId="7">#REF!</definedName>
    <definedName name="__xlnm.Primt_Area_3">#REF!</definedName>
    <definedName name="__xlnm.Print_Area_1" localSheetId="0">#REF!</definedName>
    <definedName name="__xlnm.Print_Area_1" localSheetId="1">#REF!</definedName>
    <definedName name="__xlnm.Print_Area_1" localSheetId="2">#REF!</definedName>
    <definedName name="__xlnm.Print_Area_1" localSheetId="3">#REF!</definedName>
    <definedName name="__xlnm.Print_Area_1" localSheetId="4">#REF!</definedName>
    <definedName name="__xlnm.Print_Area_1" localSheetId="7">#REF!</definedName>
    <definedName name="__xlnm.Print_Area_1">#REF!</definedName>
    <definedName name="__xlnm.Print_Area_2" localSheetId="0">#REF!</definedName>
    <definedName name="__xlnm.Print_Area_2" localSheetId="1">#REF!</definedName>
    <definedName name="__xlnm.Print_Area_2" localSheetId="2">#REF!</definedName>
    <definedName name="__xlnm.Print_Area_2" localSheetId="3">#REF!</definedName>
    <definedName name="__xlnm.Print_Area_2" localSheetId="4">#REF!</definedName>
    <definedName name="__xlnm.Print_Area_2" localSheetId="7">#REF!</definedName>
    <definedName name="__xlnm.Print_Area_2">#REF!</definedName>
    <definedName name="__xlnm.Print_Area_3" localSheetId="0">#REF!</definedName>
    <definedName name="__xlnm.Print_Area_3" localSheetId="1">#REF!</definedName>
    <definedName name="__xlnm.Print_Area_3" localSheetId="2">#REF!</definedName>
    <definedName name="__xlnm.Print_Area_3" localSheetId="3">#REF!</definedName>
    <definedName name="__xlnm.Print_Area_3" localSheetId="4">#REF!</definedName>
    <definedName name="__xlnm.Print_Area_3" localSheetId="7">#REF!</definedName>
    <definedName name="__xlnm.Print_Area_3">#REF!</definedName>
    <definedName name="__xlnm.Print_Area_4" localSheetId="0">#REF!</definedName>
    <definedName name="__xlnm.Print_Area_4" localSheetId="1">#REF!</definedName>
    <definedName name="__xlnm.Print_Area_4" localSheetId="2">#REF!</definedName>
    <definedName name="__xlnm.Print_Area_4" localSheetId="3">#REF!</definedName>
    <definedName name="__xlnm.Print_Area_4" localSheetId="4">#REF!</definedName>
    <definedName name="__xlnm.Print_Area_4" localSheetId="7">#REF!</definedName>
    <definedName name="__xlnm.Print_Area_4">#REF!</definedName>
    <definedName name="__xlnm.Print_Area_5" localSheetId="0">#REF!</definedName>
    <definedName name="__xlnm.Print_Area_5" localSheetId="1">#REF!</definedName>
    <definedName name="__xlnm.Print_Area_5" localSheetId="2">#REF!</definedName>
    <definedName name="__xlnm.Print_Area_5" localSheetId="3">#REF!</definedName>
    <definedName name="__xlnm.Print_Area_5" localSheetId="4">#REF!</definedName>
    <definedName name="__xlnm.Print_Area_5" localSheetId="7">#REF!</definedName>
    <definedName name="__xlnm.Print_Area_5">#REF!</definedName>
    <definedName name="__xlnm.Print_Area_6" localSheetId="0">#REF!</definedName>
    <definedName name="__xlnm.Print_Area_6" localSheetId="1">#REF!</definedName>
    <definedName name="__xlnm.Print_Area_6" localSheetId="2">#REF!</definedName>
    <definedName name="__xlnm.Print_Area_6" localSheetId="3">#REF!</definedName>
    <definedName name="__xlnm.Print_Area_6" localSheetId="4">#REF!</definedName>
    <definedName name="__xlnm.Print_Area_6" localSheetId="7">#REF!</definedName>
    <definedName name="__xlnm.Print_Area_6">#REF!</definedName>
    <definedName name="__xlnm.Print_Area_8">"#REF!"</definedName>
    <definedName name="_02121" localSheetId="0">#REF!</definedName>
    <definedName name="_02121" localSheetId="1">#REF!</definedName>
    <definedName name="_02121" localSheetId="2">#REF!</definedName>
    <definedName name="_02121" localSheetId="3">#REF!</definedName>
    <definedName name="_02121" localSheetId="4">#REF!</definedName>
    <definedName name="_02121" localSheetId="5">#REF!</definedName>
    <definedName name="_02121" localSheetId="7">#REF!</definedName>
    <definedName name="_02121">#REF!</definedName>
    <definedName name="_1" localSheetId="0">#REF!</definedName>
    <definedName name="_1" localSheetId="1">#REF!</definedName>
    <definedName name="_1" localSheetId="2">#REF!</definedName>
    <definedName name="_1" localSheetId="3">#REF!</definedName>
    <definedName name="_1" localSheetId="4">#REF!</definedName>
    <definedName name="_1" localSheetId="7">#REF!</definedName>
    <definedName name="_1">#REF!</definedName>
    <definedName name="_1._Выберите_вид_работ" localSheetId="0">#REF!</definedName>
    <definedName name="_1._Выберите_вид_работ" localSheetId="1">#REF!</definedName>
    <definedName name="_1._Выберите_вид_работ" localSheetId="2">#REF!</definedName>
    <definedName name="_1._Выберите_вид_работ" localSheetId="3">#REF!</definedName>
    <definedName name="_1._Выберите_вид_работ" localSheetId="4">#REF!</definedName>
    <definedName name="_1._Выберите_вид_работ" localSheetId="7">#REF!</definedName>
    <definedName name="_1._Выберите_вид_работ">#REF!</definedName>
    <definedName name="_1___Excel_BuiltIn_Print_Area_3_1" localSheetId="0">#REF!</definedName>
    <definedName name="_1___Excel_BuiltIn_Print_Area_3_1" localSheetId="1">#REF!</definedName>
    <definedName name="_1___Excel_BuiltIn_Print_Area_3_1" localSheetId="2">#REF!</definedName>
    <definedName name="_1___Excel_BuiltIn_Print_Area_3_1" localSheetId="3">#REF!</definedName>
    <definedName name="_1___Excel_BuiltIn_Print_Area_3_1" localSheetId="4">#REF!</definedName>
    <definedName name="_1___Excel_BuiltIn_Print_Area_3_1" localSheetId="7">#REF!</definedName>
    <definedName name="_1___Excel_BuiltIn_Print_Area_3_1">#REF!</definedName>
    <definedName name="_12Excel_BuiltIn_Print_Titles_2_1_1" localSheetId="0">#REF!</definedName>
    <definedName name="_12Excel_BuiltIn_Print_Titles_2_1_1" localSheetId="1">#REF!</definedName>
    <definedName name="_12Excel_BuiltIn_Print_Titles_2_1_1" localSheetId="2">#REF!</definedName>
    <definedName name="_12Excel_BuiltIn_Print_Titles_2_1_1" localSheetId="3">#REF!</definedName>
    <definedName name="_12Excel_BuiltIn_Print_Titles_2_1_1" localSheetId="4">#REF!</definedName>
    <definedName name="_12Excel_BuiltIn_Print_Titles_2_1_1" localSheetId="7">#REF!</definedName>
    <definedName name="_12Excel_BuiltIn_Print_Titles_2_1_1">#REF!</definedName>
    <definedName name="_1Excel_BuiltIn_Print_Area_1_1_1" localSheetId="0">#REF!</definedName>
    <definedName name="_1Excel_BuiltIn_Print_Area_1_1_1" localSheetId="1">#REF!</definedName>
    <definedName name="_1Excel_BuiltIn_Print_Area_1_1_1" localSheetId="2">#REF!</definedName>
    <definedName name="_1Excel_BuiltIn_Print_Area_1_1_1" localSheetId="3">#REF!</definedName>
    <definedName name="_1Excel_BuiltIn_Print_Area_1_1_1" localSheetId="4">#REF!</definedName>
    <definedName name="_1Excel_BuiltIn_Print_Area_1_1_1" localSheetId="7">#REF!</definedName>
    <definedName name="_1Excel_BuiltIn_Print_Area_1_1_1">#REF!</definedName>
    <definedName name="_1Excel_BuiltIn_Print_Area_3_1" localSheetId="0">#REF!</definedName>
    <definedName name="_1Excel_BuiltIn_Print_Area_3_1" localSheetId="1">#REF!</definedName>
    <definedName name="_1Excel_BuiltIn_Print_Area_3_1" localSheetId="2">#REF!</definedName>
    <definedName name="_1Excel_BuiltIn_Print_Area_3_1" localSheetId="3">#REF!</definedName>
    <definedName name="_1Excel_BuiltIn_Print_Area_3_1" localSheetId="4">#REF!</definedName>
    <definedName name="_1Excel_BuiltIn_Print_Area_3_1" localSheetId="7">#REF!</definedName>
    <definedName name="_1Excel_BuiltIn_Print_Area_3_1">#REF!</definedName>
    <definedName name="_2._Выберите_категорию_горных_пород_по_буримости" localSheetId="0">#REF!</definedName>
    <definedName name="_2._Выберите_категорию_горных_пород_по_буримости" localSheetId="1">#REF!</definedName>
    <definedName name="_2._Выберите_категорию_горных_пород_по_буримости" localSheetId="2">#REF!</definedName>
    <definedName name="_2._Выберите_категорию_горных_пород_по_буримости" localSheetId="3">#REF!</definedName>
    <definedName name="_2._Выберите_категорию_горных_пород_по_буримости" localSheetId="4">#REF!</definedName>
    <definedName name="_2._Выберите_категорию_горных_пород_по_буримости" localSheetId="7">#REF!</definedName>
    <definedName name="_2._Выберите_категорию_горных_пород_по_буримости">#REF!</definedName>
    <definedName name="_2__Excel_BuiltIn_Print_Area_3_1" localSheetId="0">#REF!</definedName>
    <definedName name="_2__Excel_BuiltIn_Print_Area_3_1" localSheetId="1">#REF!</definedName>
    <definedName name="_2__Excel_BuiltIn_Print_Area_3_1" localSheetId="2">#REF!</definedName>
    <definedName name="_2__Excel_BuiltIn_Print_Area_3_1" localSheetId="3">#REF!</definedName>
    <definedName name="_2__Excel_BuiltIn_Print_Area_3_1" localSheetId="4">#REF!</definedName>
    <definedName name="_2__Excel_BuiltIn_Print_Area_3_1" localSheetId="7">#REF!</definedName>
    <definedName name="_2__Excel_BuiltIn_Print_Area_3_1">#REF!</definedName>
    <definedName name="_2Excel_BuiltIn_Print_Area_1_1_1" localSheetId="0">#REF!</definedName>
    <definedName name="_2Excel_BuiltIn_Print_Area_1_1_1" localSheetId="1">#REF!</definedName>
    <definedName name="_2Excel_BuiltIn_Print_Area_1_1_1" localSheetId="2">#REF!</definedName>
    <definedName name="_2Excel_BuiltIn_Print_Area_1_1_1" localSheetId="3">#REF!</definedName>
    <definedName name="_2Excel_BuiltIn_Print_Area_1_1_1" localSheetId="4">#REF!</definedName>
    <definedName name="_2Excel_BuiltIn_Print_Area_1_1_1" localSheetId="7">#REF!</definedName>
    <definedName name="_2Excel_BuiltIn_Print_Area_1_1_1">#REF!</definedName>
    <definedName name="_2Excel_BuiltIn_Print_Area_3_1" localSheetId="0">#REF!</definedName>
    <definedName name="_2Excel_BuiltIn_Print_Area_3_1" localSheetId="1">#REF!</definedName>
    <definedName name="_2Excel_BuiltIn_Print_Area_3_1" localSheetId="2">#REF!</definedName>
    <definedName name="_2Excel_BuiltIn_Print_Area_3_1" localSheetId="3">#REF!</definedName>
    <definedName name="_2Excel_BuiltIn_Print_Area_3_1" localSheetId="4">#REF!</definedName>
    <definedName name="_2Excel_BuiltIn_Print_Area_3_1" localSheetId="7">#REF!</definedName>
    <definedName name="_2Excel_BuiltIn_Print_Area_3_1">#REF!</definedName>
    <definedName name="_2Excel_BuiltIn_Print_Titles_1_1_1" localSheetId="0">#REF!</definedName>
    <definedName name="_2Excel_BuiltIn_Print_Titles_1_1_1" localSheetId="1">#REF!</definedName>
    <definedName name="_2Excel_BuiltIn_Print_Titles_1_1_1" localSheetId="2">#REF!</definedName>
    <definedName name="_2Excel_BuiltIn_Print_Titles_1_1_1" localSheetId="3">#REF!</definedName>
    <definedName name="_2Excel_BuiltIn_Print_Titles_1_1_1" localSheetId="4">#REF!</definedName>
    <definedName name="_2Excel_BuiltIn_Print_Titles_1_1_1" localSheetId="7">#REF!</definedName>
    <definedName name="_2Excel_BuiltIn_Print_Titles_1_1_1">#REF!</definedName>
    <definedName name="_3Excel_BuiltIn_Print_Titles_2_1_1" localSheetId="0">#REF!</definedName>
    <definedName name="_3Excel_BuiltIn_Print_Titles_2_1_1" localSheetId="1">#REF!</definedName>
    <definedName name="_3Excel_BuiltIn_Print_Titles_2_1_1" localSheetId="2">#REF!</definedName>
    <definedName name="_3Excel_BuiltIn_Print_Titles_2_1_1" localSheetId="3">#REF!</definedName>
    <definedName name="_3Excel_BuiltIn_Print_Titles_2_1_1" localSheetId="4">#REF!</definedName>
    <definedName name="_3Excel_BuiltIn_Print_Titles_2_1_1" localSheetId="7">#REF!</definedName>
    <definedName name="_3Excel_BuiltIn_Print_Titles_2_1_1">#REF!</definedName>
    <definedName name="_3а._Выберите_диаметр_скважины" localSheetId="0">#REF!</definedName>
    <definedName name="_3а._Выберите_диаметр_скважины" localSheetId="1">#REF!</definedName>
    <definedName name="_3а._Выберите_диаметр_скважины" localSheetId="2">#REF!</definedName>
    <definedName name="_3а._Выберите_диаметр_скважины" localSheetId="3">#REF!</definedName>
    <definedName name="_3а._Выберите_диаметр_скважины" localSheetId="4">#REF!</definedName>
    <definedName name="_3а._Выберите_диаметр_скважины" localSheetId="7">#REF!</definedName>
    <definedName name="_3а._Выберите_диаметр_скважины">#REF!</definedName>
    <definedName name="_3б._Выберите_диаметр_скважины" localSheetId="0">#REF!</definedName>
    <definedName name="_3б._Выберите_диаметр_скважины" localSheetId="1">#REF!</definedName>
    <definedName name="_3б._Выберите_диаметр_скважины" localSheetId="2">#REF!</definedName>
    <definedName name="_3б._Выберите_диаметр_скважины" localSheetId="3">#REF!</definedName>
    <definedName name="_3б._Выберите_диаметр_скважины" localSheetId="4">#REF!</definedName>
    <definedName name="_3б._Выберите_диаметр_скважины" localSheetId="7">#REF!</definedName>
    <definedName name="_3б._Выберите_диаметр_скважины">#REF!</definedName>
    <definedName name="_3в._Выберите_диаметр_скважины" localSheetId="0">#REF!</definedName>
    <definedName name="_3в._Выберите_диаметр_скважины" localSheetId="1">#REF!</definedName>
    <definedName name="_3в._Выберите_диаметр_скважины" localSheetId="2">#REF!</definedName>
    <definedName name="_3в._Выберите_диаметр_скважины" localSheetId="3">#REF!</definedName>
    <definedName name="_3в._Выберите_диаметр_скважины" localSheetId="4">#REF!</definedName>
    <definedName name="_3в._Выберите_диаметр_скважины" localSheetId="7">#REF!</definedName>
    <definedName name="_3в._Выберите_диаметр_скважины">#REF!</definedName>
    <definedName name="_3г._Выберите_диаметр_скважины" localSheetId="0">#REF!</definedName>
    <definedName name="_3г._Выберите_диаметр_скважины" localSheetId="1">#REF!</definedName>
    <definedName name="_3г._Выберите_диаметр_скважины" localSheetId="2">#REF!</definedName>
    <definedName name="_3г._Выберите_диаметр_скважины" localSheetId="3">#REF!</definedName>
    <definedName name="_3г._Выберите_диаметр_скважины" localSheetId="4">#REF!</definedName>
    <definedName name="_3г._Выберите_диаметр_скважины" localSheetId="7">#REF!</definedName>
    <definedName name="_3г._Выберите_диаметр_скважины">#REF!</definedName>
    <definedName name="_3д._Выберите_диаметр_скважины" localSheetId="0">#REF!</definedName>
    <definedName name="_3д._Выберите_диаметр_скважины" localSheetId="1">#REF!</definedName>
    <definedName name="_3д._Выберите_диаметр_скважины" localSheetId="2">#REF!</definedName>
    <definedName name="_3д._Выберите_диаметр_скважины" localSheetId="3">#REF!</definedName>
    <definedName name="_3д._Выберите_диаметр_скважины" localSheetId="4">#REF!</definedName>
    <definedName name="_3д._Выберите_диаметр_скважины" localSheetId="7">#REF!</definedName>
    <definedName name="_3д._Выберите_диаметр_скважины">#REF!</definedName>
    <definedName name="_3е._Выберите_диаметр_скважины" localSheetId="0">#REF!</definedName>
    <definedName name="_3е._Выберите_диаметр_скважины" localSheetId="1">#REF!</definedName>
    <definedName name="_3е._Выберите_диаметр_скважины" localSheetId="2">#REF!</definedName>
    <definedName name="_3е._Выберите_диаметр_скважины" localSheetId="3">#REF!</definedName>
    <definedName name="_3е._Выберите_диаметр_скважины" localSheetId="4">#REF!</definedName>
    <definedName name="_3е._Выберите_диаметр_скважины" localSheetId="7">#REF!</definedName>
    <definedName name="_3е._Выберите_диаметр_скважины">#REF!</definedName>
    <definedName name="_3ж._Выберите_диаметр_скважины" localSheetId="0">#REF!</definedName>
    <definedName name="_3ж._Выберите_диаметр_скважины" localSheetId="1">#REF!</definedName>
    <definedName name="_3ж._Выберите_диаметр_скважины" localSheetId="2">#REF!</definedName>
    <definedName name="_3ж._Выберите_диаметр_скважины" localSheetId="3">#REF!</definedName>
    <definedName name="_3ж._Выберите_диаметр_скважины" localSheetId="4">#REF!</definedName>
    <definedName name="_3ж._Выберите_диаметр_скважины" localSheetId="7">#REF!</definedName>
    <definedName name="_3ж._Выберите_диаметр_скважины">#REF!</definedName>
    <definedName name="_3з._Выберите_диаметр_скважины" localSheetId="0">#REF!</definedName>
    <definedName name="_3з._Выберите_диаметр_скважины" localSheetId="1">#REF!</definedName>
    <definedName name="_3з._Выберите_диаметр_скважины" localSheetId="2">#REF!</definedName>
    <definedName name="_3з._Выберите_диаметр_скважины" localSheetId="3">#REF!</definedName>
    <definedName name="_3з._Выберите_диаметр_скважины" localSheetId="4">#REF!</definedName>
    <definedName name="_3з._Выберите_диаметр_скважины" localSheetId="7">#REF!</definedName>
    <definedName name="_3з._Выберите_диаметр_скважины">#REF!</definedName>
    <definedName name="_3и._Выберите_диаметр_скважины" localSheetId="0">#REF!</definedName>
    <definedName name="_3и._Выберите_диаметр_скважины" localSheetId="1">#REF!</definedName>
    <definedName name="_3и._Выберите_диаметр_скважины" localSheetId="2">#REF!</definedName>
    <definedName name="_3и._Выберите_диаметр_скважины" localSheetId="3">#REF!</definedName>
    <definedName name="_3и._Выберите_диаметр_скважины" localSheetId="4">#REF!</definedName>
    <definedName name="_3и._Выберите_диаметр_скважины" localSheetId="7">#REF!</definedName>
    <definedName name="_3и._Выберите_диаметр_скважины">#REF!</definedName>
    <definedName name="_3к._Выберите_диаметр_скважины" localSheetId="0">#REF!</definedName>
    <definedName name="_3к._Выберите_диаметр_скважины" localSheetId="1">#REF!</definedName>
    <definedName name="_3к._Выберите_диаметр_скважины" localSheetId="2">#REF!</definedName>
    <definedName name="_3к._Выберите_диаметр_скважины" localSheetId="3">#REF!</definedName>
    <definedName name="_3к._Выберите_диаметр_скважины" localSheetId="4">#REF!</definedName>
    <definedName name="_3к._Выберите_диаметр_скважины" localSheetId="7">#REF!</definedName>
    <definedName name="_3к._Выберите_диаметр_скважины">#REF!</definedName>
    <definedName name="_3л._Выберите_диаметр_скважины" localSheetId="0">#REF!</definedName>
    <definedName name="_3л._Выберите_диаметр_скважины" localSheetId="1">#REF!</definedName>
    <definedName name="_3л._Выберите_диаметр_скважины" localSheetId="2">#REF!</definedName>
    <definedName name="_3л._Выберите_диаметр_скважины" localSheetId="3">#REF!</definedName>
    <definedName name="_3л._Выберите_диаметр_скважины" localSheetId="4">#REF!</definedName>
    <definedName name="_3л._Выберите_диаметр_скважины" localSheetId="7">#REF!</definedName>
    <definedName name="_3л._Выберите_диаметр_скважины">#REF!</definedName>
    <definedName name="_3м._Выберите_диаметр_скважины" localSheetId="0">#REF!</definedName>
    <definedName name="_3м._Выберите_диаметр_скважины" localSheetId="1">#REF!</definedName>
    <definedName name="_3м._Выберите_диаметр_скважины" localSheetId="2">#REF!</definedName>
    <definedName name="_3м._Выберите_диаметр_скважины" localSheetId="3">#REF!</definedName>
    <definedName name="_3м._Выберите_диаметр_скважины" localSheetId="4">#REF!</definedName>
    <definedName name="_3м._Выберите_диаметр_скважины" localSheetId="7">#REF!</definedName>
    <definedName name="_3м._Выберите_диаметр_скважины">#REF!</definedName>
    <definedName name="_4Excel_BuiltIn_Print_Area_1_1_1" localSheetId="0">#REF!</definedName>
    <definedName name="_4Excel_BuiltIn_Print_Area_1_1_1" localSheetId="1">#REF!</definedName>
    <definedName name="_4Excel_BuiltIn_Print_Area_1_1_1" localSheetId="2">#REF!</definedName>
    <definedName name="_4Excel_BuiltIn_Print_Area_1_1_1" localSheetId="3">#REF!</definedName>
    <definedName name="_4Excel_BuiltIn_Print_Area_1_1_1" localSheetId="4">#REF!</definedName>
    <definedName name="_4Excel_BuiltIn_Print_Area_1_1_1" localSheetId="7">#REF!</definedName>
    <definedName name="_4Excel_BuiltIn_Print_Area_1_1_1">#REF!</definedName>
    <definedName name="_4Excel_BuiltIn_Print_Titles_1_1_1" localSheetId="0">#REF!</definedName>
    <definedName name="_4Excel_BuiltIn_Print_Titles_1_1_1" localSheetId="1">#REF!</definedName>
    <definedName name="_4Excel_BuiltIn_Print_Titles_1_1_1" localSheetId="2">#REF!</definedName>
    <definedName name="_4Excel_BuiltIn_Print_Titles_1_1_1" localSheetId="3">#REF!</definedName>
    <definedName name="_4Excel_BuiltIn_Print_Titles_1_1_1" localSheetId="4">#REF!</definedName>
    <definedName name="_4Excel_BuiltIn_Print_Titles_1_1_1" localSheetId="7">#REF!</definedName>
    <definedName name="_4Excel_BuiltIn_Print_Titles_1_1_1">#REF!</definedName>
    <definedName name="_6Excel_BuiltIn_Print_Titles_2_1_1" localSheetId="0">#REF!</definedName>
    <definedName name="_6Excel_BuiltIn_Print_Titles_2_1_1" localSheetId="1">#REF!</definedName>
    <definedName name="_6Excel_BuiltIn_Print_Titles_2_1_1" localSheetId="2">#REF!</definedName>
    <definedName name="_6Excel_BuiltIn_Print_Titles_2_1_1" localSheetId="3">#REF!</definedName>
    <definedName name="_6Excel_BuiltIn_Print_Titles_2_1_1" localSheetId="4">#REF!</definedName>
    <definedName name="_6Excel_BuiltIn_Print_Titles_2_1_1" localSheetId="7">#REF!</definedName>
    <definedName name="_6Excel_BuiltIn_Print_Titles_2_1_1">#REF!</definedName>
    <definedName name="_8Excel_BuiltIn_Print_Titles_1_1_1" localSheetId="0">#REF!</definedName>
    <definedName name="_8Excel_BuiltIn_Print_Titles_1_1_1" localSheetId="1">#REF!</definedName>
    <definedName name="_8Excel_BuiltIn_Print_Titles_1_1_1" localSheetId="2">#REF!</definedName>
    <definedName name="_8Excel_BuiltIn_Print_Titles_1_1_1" localSheetId="3">#REF!</definedName>
    <definedName name="_8Excel_BuiltIn_Print_Titles_1_1_1" localSheetId="4">#REF!</definedName>
    <definedName name="_8Excel_BuiltIn_Print_Titles_1_1_1" localSheetId="7">#REF!</definedName>
    <definedName name="_8Excel_BuiltIn_Print_Titles_1_1_1">#REF!</definedName>
    <definedName name="_a2" localSheetId="0">#REF!</definedName>
    <definedName name="_a2" localSheetId="1">#REF!</definedName>
    <definedName name="_a2" localSheetId="2">#REF!</definedName>
    <definedName name="_a2" localSheetId="3">#REF!</definedName>
    <definedName name="_a2" localSheetId="4">#REF!</definedName>
    <definedName name="_a2" localSheetId="7">#REF!</definedName>
    <definedName name="_a2">#REF!</definedName>
    <definedName name="_AUTOEXEC" localSheetId="0">#REF!</definedName>
    <definedName name="_AUTOEXEC" localSheetId="1">#REF!</definedName>
    <definedName name="_AUTOEXEC" localSheetId="2">#REF!</definedName>
    <definedName name="_AUTOEXEC" localSheetId="3">#REF!</definedName>
    <definedName name="_AUTOEXEC" localSheetId="4">#REF!</definedName>
    <definedName name="_AUTOEXEC" localSheetId="5">#REF!</definedName>
    <definedName name="_AUTOEXEC" localSheetId="7">#REF!</definedName>
    <definedName name="_AUTOEXEC">#REF!</definedName>
    <definedName name="_def2000г" localSheetId="0">#REF!</definedName>
    <definedName name="_def2000г" localSheetId="1">#REF!</definedName>
    <definedName name="_def2000г" localSheetId="2">#REF!</definedName>
    <definedName name="_def2000г" localSheetId="13">#REF!</definedName>
    <definedName name="_def2000г" localSheetId="14">#REF!</definedName>
    <definedName name="_def2000г" localSheetId="3">#REF!</definedName>
    <definedName name="_def2000г" localSheetId="4">#REF!</definedName>
    <definedName name="_def2000г" localSheetId="7">#REF!</definedName>
    <definedName name="_def2000г" localSheetId="11">#REF!</definedName>
    <definedName name="_def2000г">#REF!</definedName>
    <definedName name="_def2001г" localSheetId="0">#REF!</definedName>
    <definedName name="_def2001г" localSheetId="1">#REF!</definedName>
    <definedName name="_def2001г" localSheetId="2">#REF!</definedName>
    <definedName name="_def2001г" localSheetId="13">#REF!</definedName>
    <definedName name="_def2001г" localSheetId="14">#REF!</definedName>
    <definedName name="_def2001г" localSheetId="3">#REF!</definedName>
    <definedName name="_def2001г" localSheetId="4">#REF!</definedName>
    <definedName name="_def2001г" localSheetId="7">#REF!</definedName>
    <definedName name="_def2001г" localSheetId="11">#REF!</definedName>
    <definedName name="_def2001г">#REF!</definedName>
    <definedName name="_def2002г" localSheetId="0">#REF!</definedName>
    <definedName name="_def2002г" localSheetId="1">#REF!</definedName>
    <definedName name="_def2002г" localSheetId="2">#REF!</definedName>
    <definedName name="_def2002г" localSheetId="13">#REF!</definedName>
    <definedName name="_def2002г" localSheetId="14">#REF!</definedName>
    <definedName name="_def2002г" localSheetId="3">#REF!</definedName>
    <definedName name="_def2002г" localSheetId="4">#REF!</definedName>
    <definedName name="_def2002г" localSheetId="7">#REF!</definedName>
    <definedName name="_def2002г" localSheetId="11">#REF!</definedName>
    <definedName name="_def2002г">#REF!</definedName>
    <definedName name="_Fill" localSheetId="0">#REF!</definedName>
    <definedName name="_Fill" localSheetId="1">#REF!</definedName>
    <definedName name="_Fill" localSheetId="2">#REF!</definedName>
    <definedName name="_Fill" localSheetId="3">#REF!</definedName>
    <definedName name="_Fill" localSheetId="4">#REF!</definedName>
    <definedName name="_Fill" localSheetId="5">#REF!</definedName>
    <definedName name="_Fill" localSheetId="7">#REF!</definedName>
    <definedName name="_Fill">#REF!</definedName>
    <definedName name="_FilterDatabase" localSheetId="0">#REF!</definedName>
    <definedName name="_FilterDatabase" localSheetId="1">#REF!</definedName>
    <definedName name="_FilterDatabase" localSheetId="2">#REF!</definedName>
    <definedName name="_FilterDatabase" localSheetId="3">#REF!</definedName>
    <definedName name="_FilterDatabase" localSheetId="4">#REF!</definedName>
    <definedName name="_FilterDatabase" localSheetId="7">#REF!</definedName>
    <definedName name="_FilterDatabase">#REF!</definedName>
    <definedName name="_Hlt440565644_1" localSheetId="0">#REF!</definedName>
    <definedName name="_Hlt440565644_1" localSheetId="1">#REF!</definedName>
    <definedName name="_Hlt440565644_1" localSheetId="2">#REF!</definedName>
    <definedName name="_Hlt440565644_1" localSheetId="3">#REF!</definedName>
    <definedName name="_Hlt440565644_1" localSheetId="4">#REF!</definedName>
    <definedName name="_Hlt440565644_1" localSheetId="7">#REF!</definedName>
    <definedName name="_Hlt440565644_1">#REF!</definedName>
    <definedName name="_inf2000" localSheetId="0">#REF!</definedName>
    <definedName name="_inf2000" localSheetId="1">#REF!</definedName>
    <definedName name="_inf2000" localSheetId="2">#REF!</definedName>
    <definedName name="_inf2000" localSheetId="13">#REF!</definedName>
    <definedName name="_inf2000" localSheetId="14">#REF!</definedName>
    <definedName name="_inf2000" localSheetId="3">#REF!</definedName>
    <definedName name="_inf2000" localSheetId="4">#REF!</definedName>
    <definedName name="_inf2000" localSheetId="7">#REF!</definedName>
    <definedName name="_inf2000" localSheetId="11">#REF!</definedName>
    <definedName name="_inf2000">#REF!</definedName>
    <definedName name="_inf2001" localSheetId="0">#REF!</definedName>
    <definedName name="_inf2001" localSheetId="1">#REF!</definedName>
    <definedName name="_inf2001" localSheetId="2">#REF!</definedName>
    <definedName name="_inf2001" localSheetId="13">#REF!</definedName>
    <definedName name="_inf2001" localSheetId="14">#REF!</definedName>
    <definedName name="_inf2001" localSheetId="3">#REF!</definedName>
    <definedName name="_inf2001" localSheetId="4">#REF!</definedName>
    <definedName name="_inf2001" localSheetId="7">#REF!</definedName>
    <definedName name="_inf2001" localSheetId="11">#REF!</definedName>
    <definedName name="_inf2001">#REF!</definedName>
    <definedName name="_inf2002" localSheetId="0">#REF!</definedName>
    <definedName name="_inf2002" localSheetId="1">#REF!</definedName>
    <definedName name="_inf2002" localSheetId="2">#REF!</definedName>
    <definedName name="_inf2002" localSheetId="13">#REF!</definedName>
    <definedName name="_inf2002" localSheetId="14">#REF!</definedName>
    <definedName name="_inf2002" localSheetId="3">#REF!</definedName>
    <definedName name="_inf2002" localSheetId="4">#REF!</definedName>
    <definedName name="_inf2002" localSheetId="7">#REF!</definedName>
    <definedName name="_inf2002" localSheetId="11">#REF!</definedName>
    <definedName name="_inf2002">#REF!</definedName>
    <definedName name="_inf2003" localSheetId="0">#REF!</definedName>
    <definedName name="_inf2003" localSheetId="1">#REF!</definedName>
    <definedName name="_inf2003" localSheetId="2">#REF!</definedName>
    <definedName name="_inf2003" localSheetId="13">#REF!</definedName>
    <definedName name="_inf2003" localSheetId="14">#REF!</definedName>
    <definedName name="_inf2003" localSheetId="3">#REF!</definedName>
    <definedName name="_inf2003" localSheetId="4">#REF!</definedName>
    <definedName name="_inf2003" localSheetId="7">#REF!</definedName>
    <definedName name="_inf2003" localSheetId="11">#REF!</definedName>
    <definedName name="_inf2003">#REF!</definedName>
    <definedName name="_inf2004" localSheetId="0">#REF!</definedName>
    <definedName name="_inf2004" localSheetId="1">#REF!</definedName>
    <definedName name="_inf2004" localSheetId="2">#REF!</definedName>
    <definedName name="_inf2004" localSheetId="13">#REF!</definedName>
    <definedName name="_inf2004" localSheetId="14">#REF!</definedName>
    <definedName name="_inf2004" localSheetId="3">#REF!</definedName>
    <definedName name="_inf2004" localSheetId="4">#REF!</definedName>
    <definedName name="_inf2004" localSheetId="7">#REF!</definedName>
    <definedName name="_inf2004" localSheetId="11">#REF!</definedName>
    <definedName name="_inf2004">#REF!</definedName>
    <definedName name="_inf2005" localSheetId="0">#REF!</definedName>
    <definedName name="_inf2005" localSheetId="1">#REF!</definedName>
    <definedName name="_inf2005" localSheetId="2">#REF!</definedName>
    <definedName name="_inf2005" localSheetId="13">#REF!</definedName>
    <definedName name="_inf2005" localSheetId="14">#REF!</definedName>
    <definedName name="_inf2005" localSheetId="3">#REF!</definedName>
    <definedName name="_inf2005" localSheetId="4">#REF!</definedName>
    <definedName name="_inf2005" localSheetId="7">#REF!</definedName>
    <definedName name="_inf2005" localSheetId="11">#REF!</definedName>
    <definedName name="_inf2005">#REF!</definedName>
    <definedName name="_inf2006" localSheetId="0">#REF!</definedName>
    <definedName name="_inf2006" localSheetId="1">#REF!</definedName>
    <definedName name="_inf2006" localSheetId="2">#REF!</definedName>
    <definedName name="_inf2006" localSheetId="13">#REF!</definedName>
    <definedName name="_inf2006" localSheetId="14">#REF!</definedName>
    <definedName name="_inf2006" localSheetId="3">#REF!</definedName>
    <definedName name="_inf2006" localSheetId="4">#REF!</definedName>
    <definedName name="_inf2006" localSheetId="7">#REF!</definedName>
    <definedName name="_inf2006" localSheetId="11">#REF!</definedName>
    <definedName name="_inf2006">#REF!</definedName>
    <definedName name="_inf2007" localSheetId="0">#REF!</definedName>
    <definedName name="_inf2007" localSheetId="1">#REF!</definedName>
    <definedName name="_inf2007" localSheetId="2">#REF!</definedName>
    <definedName name="_inf2007" localSheetId="13">#REF!</definedName>
    <definedName name="_inf2007" localSheetId="14">#REF!</definedName>
    <definedName name="_inf2007" localSheetId="3">#REF!</definedName>
    <definedName name="_inf2007" localSheetId="4">#REF!</definedName>
    <definedName name="_inf2007" localSheetId="7">#REF!</definedName>
    <definedName name="_inf2007" localSheetId="11">#REF!</definedName>
    <definedName name="_inf2007">#REF!</definedName>
    <definedName name="_inf2008" localSheetId="0">#REF!</definedName>
    <definedName name="_inf2008" localSheetId="1">#REF!</definedName>
    <definedName name="_inf2008" localSheetId="2">#REF!</definedName>
    <definedName name="_inf2008" localSheetId="13">#REF!</definedName>
    <definedName name="_inf2008" localSheetId="14">#REF!</definedName>
    <definedName name="_inf2008" localSheetId="3">#REF!</definedName>
    <definedName name="_inf2008" localSheetId="4">#REF!</definedName>
    <definedName name="_inf2008" localSheetId="7">#REF!</definedName>
    <definedName name="_inf2008" localSheetId="11">#REF!</definedName>
    <definedName name="_inf2008">#REF!</definedName>
    <definedName name="_inf2009" localSheetId="0">#REF!</definedName>
    <definedName name="_inf2009" localSheetId="1">#REF!</definedName>
    <definedName name="_inf2009" localSheetId="2">#REF!</definedName>
    <definedName name="_inf2009" localSheetId="13">#REF!</definedName>
    <definedName name="_inf2009" localSheetId="14">#REF!</definedName>
    <definedName name="_inf2009" localSheetId="3">#REF!</definedName>
    <definedName name="_inf2009" localSheetId="4">#REF!</definedName>
    <definedName name="_inf2009" localSheetId="7">#REF!</definedName>
    <definedName name="_inf2009" localSheetId="11">#REF!</definedName>
    <definedName name="_inf2009">#REF!</definedName>
    <definedName name="_inf2010" localSheetId="0">#REF!</definedName>
    <definedName name="_inf2010" localSheetId="1">#REF!</definedName>
    <definedName name="_inf2010" localSheetId="2">#REF!</definedName>
    <definedName name="_inf2010" localSheetId="13">#REF!</definedName>
    <definedName name="_inf2010" localSheetId="14">#REF!</definedName>
    <definedName name="_inf2010" localSheetId="3">#REF!</definedName>
    <definedName name="_inf2010" localSheetId="4">#REF!</definedName>
    <definedName name="_inf2010" localSheetId="7">#REF!</definedName>
    <definedName name="_inf2010" localSheetId="11">#REF!</definedName>
    <definedName name="_inf2010">#REF!</definedName>
    <definedName name="_inf2011" localSheetId="0">#REF!</definedName>
    <definedName name="_inf2011" localSheetId="1">#REF!</definedName>
    <definedName name="_inf2011" localSheetId="2">#REF!</definedName>
    <definedName name="_inf2011" localSheetId="13">#REF!</definedName>
    <definedName name="_inf2011" localSheetId="14">#REF!</definedName>
    <definedName name="_inf2011" localSheetId="3">#REF!</definedName>
    <definedName name="_inf2011" localSheetId="4">#REF!</definedName>
    <definedName name="_inf2011" localSheetId="7">#REF!</definedName>
    <definedName name="_inf2011" localSheetId="11">#REF!</definedName>
    <definedName name="_inf2011">#REF!</definedName>
    <definedName name="_inf2012" localSheetId="0">#REF!</definedName>
    <definedName name="_inf2012" localSheetId="1">#REF!</definedName>
    <definedName name="_inf2012" localSheetId="2">#REF!</definedName>
    <definedName name="_inf2012" localSheetId="13">#REF!</definedName>
    <definedName name="_inf2012" localSheetId="14">#REF!</definedName>
    <definedName name="_inf2012" localSheetId="3">#REF!</definedName>
    <definedName name="_inf2012" localSheetId="4">#REF!</definedName>
    <definedName name="_inf2012" localSheetId="7">#REF!</definedName>
    <definedName name="_inf2012" localSheetId="11">#REF!</definedName>
    <definedName name="_inf2012">#REF!</definedName>
    <definedName name="_inf2013" localSheetId="0">#REF!</definedName>
    <definedName name="_inf2013" localSheetId="1">#REF!</definedName>
    <definedName name="_inf2013" localSheetId="2">#REF!</definedName>
    <definedName name="_inf2013" localSheetId="13">#REF!</definedName>
    <definedName name="_inf2013" localSheetId="14">#REF!</definedName>
    <definedName name="_inf2013" localSheetId="3">#REF!</definedName>
    <definedName name="_inf2013" localSheetId="4">#REF!</definedName>
    <definedName name="_inf2013" localSheetId="7">#REF!</definedName>
    <definedName name="_inf2013" localSheetId="11">#REF!</definedName>
    <definedName name="_inf2013">#REF!</definedName>
    <definedName name="_inf2014" localSheetId="0">#REF!</definedName>
    <definedName name="_inf2014" localSheetId="1">#REF!</definedName>
    <definedName name="_inf2014" localSheetId="2">#REF!</definedName>
    <definedName name="_inf2014" localSheetId="13">#REF!</definedName>
    <definedName name="_inf2014" localSheetId="14">#REF!</definedName>
    <definedName name="_inf2014" localSheetId="3">#REF!</definedName>
    <definedName name="_inf2014" localSheetId="4">#REF!</definedName>
    <definedName name="_inf2014" localSheetId="7">#REF!</definedName>
    <definedName name="_inf2014" localSheetId="11">#REF!</definedName>
    <definedName name="_inf2014">#REF!</definedName>
    <definedName name="_inf2015" localSheetId="0">#REF!</definedName>
    <definedName name="_inf2015" localSheetId="1">#REF!</definedName>
    <definedName name="_inf2015" localSheetId="2">#REF!</definedName>
    <definedName name="_inf2015" localSheetId="13">#REF!</definedName>
    <definedName name="_inf2015" localSheetId="14">#REF!</definedName>
    <definedName name="_inf2015" localSheetId="3">#REF!</definedName>
    <definedName name="_inf2015" localSheetId="4">#REF!</definedName>
    <definedName name="_inf2015" localSheetId="7">#REF!</definedName>
    <definedName name="_inf2015" localSheetId="11">#REF!</definedName>
    <definedName name="_inf2015">#REF!</definedName>
    <definedName name="_k" localSheetId="0">#REF!</definedName>
    <definedName name="_k" localSheetId="1">#REF!</definedName>
    <definedName name="_k" localSheetId="2">#REF!</definedName>
    <definedName name="_k" localSheetId="3">#REF!</definedName>
    <definedName name="_k" localSheetId="4">#REF!</definedName>
    <definedName name="_k" localSheetId="5">#REF!</definedName>
    <definedName name="_k" localSheetId="7">#REF!</definedName>
    <definedName name="_k">#REF!</definedName>
    <definedName name="_m" localSheetId="0">#REF!</definedName>
    <definedName name="_m" localSheetId="1">#REF!</definedName>
    <definedName name="_m" localSheetId="2">#REF!</definedName>
    <definedName name="_m" localSheetId="3">#REF!</definedName>
    <definedName name="_m" localSheetId="4">#REF!</definedName>
    <definedName name="_m" localSheetId="7">#REF!</definedName>
    <definedName name="_m">#REF!</definedName>
    <definedName name="_qs2" localSheetId="0">#REF!</definedName>
    <definedName name="_qs2" localSheetId="1">#REF!</definedName>
    <definedName name="_qs2" localSheetId="2">#REF!</definedName>
    <definedName name="_qs2" localSheetId="3">#REF!</definedName>
    <definedName name="_qs2" localSheetId="4">#REF!</definedName>
    <definedName name="_qs2" localSheetId="5">#REF!</definedName>
    <definedName name="_qs2" localSheetId="7">#REF!</definedName>
    <definedName name="_qs2">#REF!</definedName>
    <definedName name="_qs3" localSheetId="0">#REF!</definedName>
    <definedName name="_qs3" localSheetId="1">#REF!</definedName>
    <definedName name="_qs3" localSheetId="2">#REF!</definedName>
    <definedName name="_qs3" localSheetId="3">#REF!</definedName>
    <definedName name="_qs3" localSheetId="4">#REF!</definedName>
    <definedName name="_qs3" localSheetId="7">#REF!</definedName>
    <definedName name="_qs3">#REF!</definedName>
    <definedName name="_s" localSheetId="0">#REF!</definedName>
    <definedName name="_s" localSheetId="1">#REF!</definedName>
    <definedName name="_s" localSheetId="2">#REF!</definedName>
    <definedName name="_s" localSheetId="3">#REF!</definedName>
    <definedName name="_s" localSheetId="4">#REF!</definedName>
    <definedName name="_s" localSheetId="7">#REF!</definedName>
    <definedName name="_s">#REF!</definedName>
    <definedName name="_Toc130536623" localSheetId="6">'Прил.4 РМ'!$B$5</definedName>
    <definedName name="_wrn2" localSheetId="0">{"'4.1 Отдел 1'!glc1",#N/A,FALSE,"GLC";"'4.1 Отдел 1'!glc2",#N/A,FALSE,"GLC";"'4.1 Отдел 1'!glc3",#N/A,FALSE,"GLC";"'4.1 Отдел 1'!glc4",#N/A,FALSE,"GLC";"'4.1 Отдел 1'!glc5",#N/A,FALSE,"GLC"}</definedName>
    <definedName name="_wrn2" localSheetId="1">{"'4.2 Отдел 2'!glc1",#N/A,FALSE,"GLC";"'4.2 Отдел 2'!glc2",#N/A,FALSE,"GLC";"'4.2 Отдел 2'!glc3",#N/A,FALSE,"GLC";"'4.2 Отдел 2'!glc4",#N/A,FALSE,"GLC";"'4.2 Отдел 2'!glc5",#N/A,FALSE,"GLC"}</definedName>
    <definedName name="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" localSheetId="10">{"'Прил. 10'!glc1",#N/A,FALSE,"GLC";"'Прил. 10'!glc2",#N/A,FALSE,"GLC";"'Прил. 10'!glc3",#N/A,FALSE,"GLC";"'Прил. 10'!glc4",#N/A,FALSE,"GLC";"'Прил. 10'!glc5",#N/A,FALSE,"GLC"}</definedName>
    <definedName name="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" localSheetId="5">{"'Прил. 3'!glc1",#N/A,FALSE,"GLC";"'Прил. 3'!glc2",#N/A,FALSE,"GLC";"'Прил. 3'!glc3",#N/A,FALSE,"GLC";"'Прил. 3'!glc4",#N/A,FALSE,"GLC";"'Прил. 3'!glc5",#N/A,FALSE,"GLC"}</definedName>
    <definedName name="_wrn2" localSheetId="6">{"'Прил.4 РМ'!glc1",#N/A,FALSE,"GLC";"'Прил.4 РМ'!glc2",#N/A,FALSE,"GLC";"'Прил.4 РМ'!glc3",#N/A,FALSE,"GLC";"'Прил.4 РМ'!glc4",#N/A,FALSE,"GLC";"'Прил.4 РМ'!glc5",#N/A,FALSE,"GLC"}</definedName>
    <definedName name="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">{"glc1",#N/A,FALSE,"GLC";"glc2",#N/A,FALSE,"GLC";"glc3",#N/A,FALSE,"GLC";"glc4",#N/A,FALSE,"GLC";"glc5",#N/A,FALSE,"GLC"}</definedName>
    <definedName name="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10">{"'Прил. 10'!glc1",#N/A,FALSE,"GLC";"'Прил. 10'!glc2",#N/A,FALSE,"GLC";"'Прил. 10'!glc3",#N/A,FALSE,"GLC";"'Прил. 10'!glc4",#N/A,FALSE,"GLC";"'Прил. 10'!glc5",#N/A,FALSE,"GLC"}</definedName>
    <definedName name="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5">{"'Прил. 3'!glc1",#N/A,FALSE,"GLC";"'Прил. 3'!glc2",#N/A,FALSE,"GLC";"'Прил. 3'!glc3",#N/A,FALSE,"GLC";"'Прил. 3'!glc4",#N/A,FALSE,"GLC";"'Прил. 3'!glc5",#N/A,FALSE,"GLC"}</definedName>
    <definedName name="_wrn222" localSheetId="6">{"'Прил.4 РМ'!glc1",#N/A,FALSE,"GLC";"'Прил.4 РМ'!glc2",#N/A,FALSE,"GLC";"'Прил.4 РМ'!glc3",#N/A,FALSE,"GLC";"'Прил.4 РМ'!glc4",#N/A,FALSE,"GLC";"'Прил.4 РМ'!glc5",#N/A,FALSE,"GLC"}</definedName>
    <definedName name="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>{"glc1",#N/A,FALSE,"GLC";"glc2",#N/A,FALSE,"GLC";"glc3",#N/A,FALSE,"GLC";"glc4",#N/A,FALSE,"GLC";"glc5",#N/A,FALSE,"GLC"}</definedName>
    <definedName name="_z" localSheetId="0">#REF!</definedName>
    <definedName name="_z" localSheetId="1">#REF!</definedName>
    <definedName name="_z" localSheetId="2">#REF!</definedName>
    <definedName name="_z" localSheetId="3">#REF!</definedName>
    <definedName name="_z" localSheetId="4">#REF!</definedName>
    <definedName name="_z" localSheetId="5">#REF!</definedName>
    <definedName name="_z" localSheetId="7">#REF!</definedName>
    <definedName name="_z">#REF!</definedName>
    <definedName name="_а2" localSheetId="0">#REF!</definedName>
    <definedName name="_а2" localSheetId="1">#REF!</definedName>
    <definedName name="_а2" localSheetId="2">#REF!</definedName>
    <definedName name="_а2" localSheetId="3">#REF!</definedName>
    <definedName name="_а2" localSheetId="4">#REF!</definedName>
    <definedName name="_а2" localSheetId="7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 localSheetId="0">#REF!</definedName>
    <definedName name="_Стоимость_УНЦП" localSheetId="1">#REF!</definedName>
    <definedName name="_Стоимость_УНЦП" localSheetId="2">#REF!</definedName>
    <definedName name="_Стоимость_УНЦП" localSheetId="3">#REF!</definedName>
    <definedName name="_Стоимость_УНЦП" localSheetId="4">#REF!</definedName>
    <definedName name="_Стоимость_УНЦП" localSheetId="5">#REF!</definedName>
    <definedName name="_Стоимость_УНЦП" localSheetId="7">#REF!</definedName>
    <definedName name="_Стоимость_УНЦП">#REF!</definedName>
    <definedName name="_три">#REF!</definedName>
    <definedName name="_xlnm._FilterDatabase">#REF!</definedName>
    <definedName name="_четыре">#REF!</definedName>
    <definedName name="_шесть_1">#REF!</definedName>
    <definedName name="_шесть_2">#REF!</definedName>
    <definedName name="a" localSheetId="0">#REF!</definedName>
    <definedName name="a" localSheetId="1">#REF!</definedName>
    <definedName name="a" localSheetId="2">#REF!</definedName>
    <definedName name="a" localSheetId="3">#REF!</definedName>
    <definedName name="a" localSheetId="4">#REF!</definedName>
    <definedName name="a" localSheetId="5">#REF!</definedName>
    <definedName name="a" localSheetId="7">#REF!</definedName>
    <definedName name="a">#REF!</definedName>
    <definedName name="a04t" localSheetId="0">#REF!</definedName>
    <definedName name="a04t" localSheetId="1">#REF!</definedName>
    <definedName name="a04t" localSheetId="2">#REF!</definedName>
    <definedName name="a04t" localSheetId="13">#REF!</definedName>
    <definedName name="a04t" localSheetId="14">#REF!</definedName>
    <definedName name="a04t" localSheetId="3">#REF!</definedName>
    <definedName name="a04t" localSheetId="4">#REF!</definedName>
    <definedName name="a04t" localSheetId="7">#REF!</definedName>
    <definedName name="a04t" localSheetId="11">#REF!</definedName>
    <definedName name="a04t">#REF!</definedName>
    <definedName name="A99999999" localSheetId="0">#REF!</definedName>
    <definedName name="A99999999" localSheetId="1">#REF!</definedName>
    <definedName name="A99999999" localSheetId="2">#REF!</definedName>
    <definedName name="A99999999" localSheetId="3">#REF!</definedName>
    <definedName name="A99999999" localSheetId="4">#REF!</definedName>
    <definedName name="A99999999" localSheetId="7">#REF!</definedName>
    <definedName name="A99999999">#REF!</definedName>
    <definedName name="aa" localSheetId="3">#REF!</definedName>
    <definedName name="aa" localSheetId="4">#REF!</definedName>
    <definedName name="aa">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7">#REF!</definedName>
    <definedName name="aaa">#REF!</definedName>
    <definedName name="ab" localSheetId="0">#REF!</definedName>
    <definedName name="ab" localSheetId="1">#REF!</definedName>
    <definedName name="ab" localSheetId="2">#REF!</definedName>
    <definedName name="ab" localSheetId="3">#REF!</definedName>
    <definedName name="ab" localSheetId="4">#REF!</definedName>
    <definedName name="ab" localSheetId="7">#REF!</definedName>
    <definedName name="ab">#REF!</definedName>
    <definedName name="AS2DocOpenMode">"AS2DocumentEdit"</definedName>
    <definedName name="asd" localSheetId="0">#REF!</definedName>
    <definedName name="asd" localSheetId="1">#REF!</definedName>
    <definedName name="asd" localSheetId="2">#REF!</definedName>
    <definedName name="asd" localSheetId="3">#REF!</definedName>
    <definedName name="asd" localSheetId="4">#REF!</definedName>
    <definedName name="asd" localSheetId="5">#REF!</definedName>
    <definedName name="asd" localSheetId="7">#REF!</definedName>
    <definedName name="asd">#REF!</definedName>
    <definedName name="b" localSheetId="0">#REF!</definedName>
    <definedName name="b" localSheetId="1">#REF!</definedName>
    <definedName name="b" localSheetId="2">#REF!</definedName>
    <definedName name="b" localSheetId="3">#REF!</definedName>
    <definedName name="b" localSheetId="4">#REF!</definedName>
    <definedName name="b" localSheetId="7">#REF!</definedName>
    <definedName name="b">#REF!</definedName>
    <definedName name="BLPH1">#REF!</definedName>
    <definedName name="BLPH2">#REF!</definedName>
    <definedName name="Categories" localSheetId="0">#REF!</definedName>
    <definedName name="Categories" localSheetId="1">#REF!</definedName>
    <definedName name="Categories" localSheetId="2">#REF!</definedName>
    <definedName name="Categories" localSheetId="3">#REF!</definedName>
    <definedName name="Categories" localSheetId="4">#REF!</definedName>
    <definedName name="Categories" localSheetId="5">#REF!</definedName>
    <definedName name="Categories" localSheetId="7">#REF!</definedName>
    <definedName name="Categories">#REF!</definedName>
    <definedName name="CC_fSF" localSheetId="0">#REF!</definedName>
    <definedName name="CC_fSF" localSheetId="1">#REF!</definedName>
    <definedName name="CC_fSF" localSheetId="2">#REF!</definedName>
    <definedName name="CC_fSF" localSheetId="3">#REF!</definedName>
    <definedName name="CC_fSF" localSheetId="4">#REF!</definedName>
    <definedName name="CC_fSF" localSheetId="7">#REF!</definedName>
    <definedName name="CC_fSF">#REF!</definedName>
    <definedName name="Criteria" localSheetId="0">#REF!</definedName>
    <definedName name="Criteria" localSheetId="1">#REF!</definedName>
    <definedName name="Criteria" localSheetId="2">#REF!</definedName>
    <definedName name="Criteria" localSheetId="3">#REF!</definedName>
    <definedName name="Criteria" localSheetId="4">#REF!</definedName>
    <definedName name="Criteria" localSheetId="5">#REF!</definedName>
    <definedName name="Criteria" localSheetId="7">#REF!</definedName>
    <definedName name="Criteria">#REF!</definedName>
    <definedName name="cvtnf" localSheetId="3">#REF!</definedName>
    <definedName name="cvtnf" localSheetId="4">#REF!</definedName>
    <definedName name="cvtnf" localSheetId="5">#REF!</definedName>
    <definedName name="cvtnf" localSheetId="6">#REF!</definedName>
    <definedName name="cvtnf">#REF!</definedName>
    <definedName name="d" localSheetId="0">#REF!</definedName>
    <definedName name="d" localSheetId="1">#REF!</definedName>
    <definedName name="d" localSheetId="2">#REF!</definedName>
    <definedName name="d" localSheetId="3">#REF!</definedName>
    <definedName name="d" localSheetId="4">#REF!</definedName>
    <definedName name="d" localSheetId="7">#REF!</definedName>
    <definedName name="d">#REF!</definedName>
    <definedName name="Database" localSheetId="0">#REF!</definedName>
    <definedName name="Database" localSheetId="1">#REF!</definedName>
    <definedName name="Database" localSheetId="2">#REF!</definedName>
    <definedName name="Database" localSheetId="3">#REF!</definedName>
    <definedName name="Database" localSheetId="4">#REF!</definedName>
    <definedName name="Database" localSheetId="7">#REF!</definedName>
    <definedName name="Database">#REF!</definedName>
    <definedName name="DateColJournal" localSheetId="0">#REF!</definedName>
    <definedName name="DateColJournal" localSheetId="1">#REF!</definedName>
    <definedName name="DateColJournal" localSheetId="2">#REF!</definedName>
    <definedName name="DateColJournal" localSheetId="3">#REF!</definedName>
    <definedName name="DateColJournal" localSheetId="4">#REF!</definedName>
    <definedName name="DateColJournal" localSheetId="7">#REF!</definedName>
    <definedName name="DateColJournal">#REF!</definedName>
    <definedName name="ddduy" localSheetId="0">#REF!</definedName>
    <definedName name="ddduy" localSheetId="1">#REF!</definedName>
    <definedName name="ddduy" localSheetId="2">#REF!</definedName>
    <definedName name="ddduy" localSheetId="3">#REF!</definedName>
    <definedName name="ddduy" localSheetId="4">#REF!</definedName>
    <definedName name="ddduy" localSheetId="5">#REF!</definedName>
    <definedName name="ddduy" localSheetId="7">#REF!</definedName>
    <definedName name="ddduy">#REF!</definedName>
    <definedName name="deviation1" localSheetId="0">#REF!</definedName>
    <definedName name="deviation1" localSheetId="1">#REF!</definedName>
    <definedName name="deviation1" localSheetId="2">#REF!</definedName>
    <definedName name="deviation1" localSheetId="3">#REF!</definedName>
    <definedName name="deviation1" localSheetId="4">#REF!</definedName>
    <definedName name="deviation1" localSheetId="7">#REF!</definedName>
    <definedName name="deviation1">#REF!</definedName>
    <definedName name="DiscontRate" localSheetId="0">#REF!</definedName>
    <definedName name="DiscontRate" localSheetId="1">#REF!</definedName>
    <definedName name="DiscontRate" localSheetId="2">#REF!</definedName>
    <definedName name="DiscontRate" localSheetId="3">#REF!</definedName>
    <definedName name="DiscontRate" localSheetId="4">#REF!</definedName>
    <definedName name="DiscontRate" localSheetId="5">#REF!</definedName>
    <definedName name="DiscontRate" localSheetId="7">#REF!</definedName>
    <definedName name="DiscontRate">#REF!</definedName>
    <definedName name="DM" localSheetId="0">#REF!</definedName>
    <definedName name="DM" localSheetId="1">#REF!</definedName>
    <definedName name="DM" localSheetId="2">#REF!</definedName>
    <definedName name="DM" localSheetId="3">#REF!</definedName>
    <definedName name="DM" localSheetId="4">#REF!</definedName>
    <definedName name="DM" localSheetId="7">#REF!</definedName>
    <definedName name="DM">#REF!</definedName>
    <definedName name="DOLL" localSheetId="0">#REF!</definedName>
    <definedName name="DOLL" localSheetId="1">#REF!</definedName>
    <definedName name="DOLL" localSheetId="2">#REF!</definedName>
    <definedName name="DOLL" localSheetId="13">#REF!</definedName>
    <definedName name="DOLL" localSheetId="14">#REF!</definedName>
    <definedName name="DOLL" localSheetId="3">#REF!</definedName>
    <definedName name="DOLL" localSheetId="4">#REF!</definedName>
    <definedName name="DOLL" localSheetId="7">#REF!</definedName>
    <definedName name="DOLL" localSheetId="11">#REF!</definedName>
    <definedName name="DOLL">#REF!</definedName>
    <definedName name="ee" localSheetId="3">#REF!</definedName>
    <definedName name="ee" localSheetId="4">#REF!</definedName>
    <definedName name="ee">#REF!</definedName>
    <definedName name="ehc" localSheetId="0">#REF!</definedName>
    <definedName name="ehc" localSheetId="1">#REF!</definedName>
    <definedName name="ehc" localSheetId="2">#REF!</definedName>
    <definedName name="ehc" localSheetId="3">#REF!</definedName>
    <definedName name="ehc" localSheetId="4">#REF!</definedName>
    <definedName name="ehc" localSheetId="7">#REF!</definedName>
    <definedName name="ehc">#REF!</definedName>
    <definedName name="Excel_BuiltIn_Database" localSheetId="0">#REF!</definedName>
    <definedName name="Excel_BuiltIn_Database" localSheetId="1">#REF!</definedName>
    <definedName name="Excel_BuiltIn_Database" localSheetId="2">#REF!</definedName>
    <definedName name="Excel_BuiltIn_Database" localSheetId="3">#REF!</definedName>
    <definedName name="Excel_BuiltIn_Database" localSheetId="4">#REF!</definedName>
    <definedName name="Excel_BuiltIn_Database" localSheetId="5">#REF!</definedName>
    <definedName name="Excel_BuiltIn_Database" localSheetId="7">#REF!</definedName>
    <definedName name="Excel_BuiltIn_Database">#REF!</definedName>
    <definedName name="Excel_BuiltIn_Print_Area_1" localSheetId="0">#REF!</definedName>
    <definedName name="Excel_BuiltIn_Print_Area_1" localSheetId="1">#REF!</definedName>
    <definedName name="Excel_BuiltIn_Print_Area_1" localSheetId="2">#REF!</definedName>
    <definedName name="Excel_BuiltIn_Print_Area_1" localSheetId="13">#REF!</definedName>
    <definedName name="Excel_BuiltIn_Print_Area_1" localSheetId="14">#REF!</definedName>
    <definedName name="Excel_BuiltIn_Print_Area_1" localSheetId="3">#REF!</definedName>
    <definedName name="Excel_BuiltIn_Print_Area_1" localSheetId="4">#REF!</definedName>
    <definedName name="Excel_BuiltIn_Print_Area_1" localSheetId="7">#REF!</definedName>
    <definedName name="Excel_BuiltIn_Print_Area_1" localSheetId="11">#REF!</definedName>
    <definedName name="Excel_BuiltIn_Print_Area_1">#REF!</definedName>
    <definedName name="Excel_BuiltIn_Print_Area_1_1" localSheetId="0">#REF!</definedName>
    <definedName name="Excel_BuiltIn_Print_Area_1_1" localSheetId="1">#REF!</definedName>
    <definedName name="Excel_BuiltIn_Print_Area_1_1" localSheetId="2">#REF!</definedName>
    <definedName name="Excel_BuiltIn_Print_Area_1_1" localSheetId="3">#REF!</definedName>
    <definedName name="Excel_BuiltIn_Print_Area_1_1" localSheetId="4">#REF!</definedName>
    <definedName name="Excel_BuiltIn_Print_Area_1_1" localSheetId="7">#REF!</definedName>
    <definedName name="Excel_BuiltIn_Print_Area_1_1">#REF!</definedName>
    <definedName name="Excel_BuiltIn_Print_Area_1_1_1" localSheetId="0">#REF!</definedName>
    <definedName name="Excel_BuiltIn_Print_Area_1_1_1" localSheetId="1">#REF!</definedName>
    <definedName name="Excel_BuiltIn_Print_Area_1_1_1" localSheetId="2">#REF!</definedName>
    <definedName name="Excel_BuiltIn_Print_Area_1_1_1" localSheetId="3">#REF!</definedName>
    <definedName name="Excel_BuiltIn_Print_Area_1_1_1" localSheetId="4">#REF!</definedName>
    <definedName name="Excel_BuiltIn_Print_Area_1_1_1" localSheetId="7">#REF!</definedName>
    <definedName name="Excel_BuiltIn_Print_Area_1_1_1">#REF!</definedName>
    <definedName name="Excel_BuiltIn_Print_Area_10">"$#ССЫЛ!.$A$1:$E$44"</definedName>
    <definedName name="Excel_BuiltIn_Print_Area_10_1" localSheetId="0">#REF!</definedName>
    <definedName name="Excel_BuiltIn_Print_Area_10_1" localSheetId="1">#REF!</definedName>
    <definedName name="Excel_BuiltIn_Print_Area_10_1" localSheetId="2">#REF!</definedName>
    <definedName name="Excel_BuiltIn_Print_Area_10_1" localSheetId="3">#REF!</definedName>
    <definedName name="Excel_BuiltIn_Print_Area_10_1" localSheetId="4">#REF!</definedName>
    <definedName name="Excel_BuiltIn_Print_Area_10_1" localSheetId="5">#REF!</definedName>
    <definedName name="Excel_BuiltIn_Print_Area_10_1" localSheetId="7">#REF!</definedName>
    <definedName name="Excel_BuiltIn_Print_Area_10_1">#REF!</definedName>
    <definedName name="Excel_BuiltIn_Print_Area_10_1_1" localSheetId="0">#REF!</definedName>
    <definedName name="Excel_BuiltIn_Print_Area_10_1_1" localSheetId="1">#REF!</definedName>
    <definedName name="Excel_BuiltIn_Print_Area_10_1_1" localSheetId="2">#REF!</definedName>
    <definedName name="Excel_BuiltIn_Print_Area_10_1_1" localSheetId="3">#REF!</definedName>
    <definedName name="Excel_BuiltIn_Print_Area_10_1_1" localSheetId="4">#REF!</definedName>
    <definedName name="Excel_BuiltIn_Print_Area_10_1_1" localSheetId="7">#REF!</definedName>
    <definedName name="Excel_BuiltIn_Print_Area_10_1_1">#REF!</definedName>
    <definedName name="Excel_BuiltIn_Print_Area_11" localSheetId="0">#REF!</definedName>
    <definedName name="Excel_BuiltIn_Print_Area_11" localSheetId="1">#REF!</definedName>
    <definedName name="Excel_BuiltIn_Print_Area_11" localSheetId="2">#REF!</definedName>
    <definedName name="Excel_BuiltIn_Print_Area_11" localSheetId="3">#REF!</definedName>
    <definedName name="Excel_BuiltIn_Print_Area_11" localSheetId="4">#REF!</definedName>
    <definedName name="Excel_BuiltIn_Print_Area_11" localSheetId="7">#REF!</definedName>
    <definedName name="Excel_BuiltIn_Print_Area_11">#REF!</definedName>
    <definedName name="Excel_BuiltIn_Print_Area_11_1" localSheetId="0">#REF!</definedName>
    <definedName name="Excel_BuiltIn_Print_Area_11_1" localSheetId="1">#REF!</definedName>
    <definedName name="Excel_BuiltIn_Print_Area_11_1" localSheetId="2">#REF!</definedName>
    <definedName name="Excel_BuiltIn_Print_Area_11_1" localSheetId="3">#REF!</definedName>
    <definedName name="Excel_BuiltIn_Print_Area_11_1" localSheetId="4">#REF!</definedName>
    <definedName name="Excel_BuiltIn_Print_Area_11_1" localSheetId="7">#REF!</definedName>
    <definedName name="Excel_BuiltIn_Print_Area_11_1">#REF!</definedName>
    <definedName name="Excel_BuiltIn_Print_Area_12" localSheetId="0">#REF!</definedName>
    <definedName name="Excel_BuiltIn_Print_Area_12" localSheetId="1">#REF!</definedName>
    <definedName name="Excel_BuiltIn_Print_Area_12" localSheetId="2">#REF!</definedName>
    <definedName name="Excel_BuiltIn_Print_Area_12" localSheetId="3">#REF!</definedName>
    <definedName name="Excel_BuiltIn_Print_Area_12" localSheetId="4">#REF!</definedName>
    <definedName name="Excel_BuiltIn_Print_Area_12" localSheetId="7">#REF!</definedName>
    <definedName name="Excel_BuiltIn_Print_Area_12">#REF!</definedName>
    <definedName name="Excel_BuiltIn_Print_Area_13" localSheetId="0">#REF!</definedName>
    <definedName name="Excel_BuiltIn_Print_Area_13" localSheetId="1">#REF!</definedName>
    <definedName name="Excel_BuiltIn_Print_Area_13" localSheetId="2">#REF!</definedName>
    <definedName name="Excel_BuiltIn_Print_Area_13" localSheetId="3">#REF!</definedName>
    <definedName name="Excel_BuiltIn_Print_Area_13" localSheetId="4">#REF!</definedName>
    <definedName name="Excel_BuiltIn_Print_Area_13" localSheetId="7">#REF!</definedName>
    <definedName name="Excel_BuiltIn_Print_Area_13">#REF!</definedName>
    <definedName name="Excel_BuiltIn_Print_Area_13_1" localSheetId="0">#REF!</definedName>
    <definedName name="Excel_BuiltIn_Print_Area_13_1" localSheetId="1">#REF!</definedName>
    <definedName name="Excel_BuiltIn_Print_Area_13_1" localSheetId="2">#REF!</definedName>
    <definedName name="Excel_BuiltIn_Print_Area_13_1" localSheetId="3">#REF!</definedName>
    <definedName name="Excel_BuiltIn_Print_Area_13_1" localSheetId="4">#REF!</definedName>
    <definedName name="Excel_BuiltIn_Print_Area_13_1" localSheetId="7">#REF!</definedName>
    <definedName name="Excel_BuiltIn_Print_Area_13_1">#REF!</definedName>
    <definedName name="Excel_BuiltIn_Print_Area_14" localSheetId="0">#REF!</definedName>
    <definedName name="Excel_BuiltIn_Print_Area_14" localSheetId="1">#REF!</definedName>
    <definedName name="Excel_BuiltIn_Print_Area_14" localSheetId="2">#REF!</definedName>
    <definedName name="Excel_BuiltIn_Print_Area_14" localSheetId="3">#REF!</definedName>
    <definedName name="Excel_BuiltIn_Print_Area_14" localSheetId="4">#REF!</definedName>
    <definedName name="Excel_BuiltIn_Print_Area_14" localSheetId="7">#REF!</definedName>
    <definedName name="Excel_BuiltIn_Print_Area_14">#REF!</definedName>
    <definedName name="Excel_BuiltIn_Print_Area_14_1">"$#ССЫЛ!.$#ССЫЛ!$#ССЫЛ!:$#ССЫЛ!$#ССЫЛ!"</definedName>
    <definedName name="Excel_BuiltIn_Print_Area_15" localSheetId="0">#REF!</definedName>
    <definedName name="Excel_BuiltIn_Print_Area_15" localSheetId="1">#REF!</definedName>
    <definedName name="Excel_BuiltIn_Print_Area_15" localSheetId="2">#REF!</definedName>
    <definedName name="Excel_BuiltIn_Print_Area_15" localSheetId="3">#REF!</definedName>
    <definedName name="Excel_BuiltIn_Print_Area_15" localSheetId="4">#REF!</definedName>
    <definedName name="Excel_BuiltIn_Print_Area_15" localSheetId="5">#REF!</definedName>
    <definedName name="Excel_BuiltIn_Print_Area_15" localSheetId="7">#REF!</definedName>
    <definedName name="Excel_BuiltIn_Print_Area_15">#REF!</definedName>
    <definedName name="Excel_BuiltIn_Print_Area_2">"$#ССЫЛ!.$A$1:$E$141"</definedName>
    <definedName name="Excel_BuiltIn_Print_Area_2_1" localSheetId="0">#REF!</definedName>
    <definedName name="Excel_BuiltIn_Print_Area_2_1" localSheetId="1">#REF!</definedName>
    <definedName name="Excel_BuiltIn_Print_Area_2_1" localSheetId="2">#REF!</definedName>
    <definedName name="Excel_BuiltIn_Print_Area_2_1" localSheetId="3">#REF!</definedName>
    <definedName name="Excel_BuiltIn_Print_Area_2_1" localSheetId="4">#REF!</definedName>
    <definedName name="Excel_BuiltIn_Print_Area_2_1" localSheetId="5">#REF!</definedName>
    <definedName name="Excel_BuiltIn_Print_Area_2_1" localSheetId="7">#REF!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 localSheetId="0">#REF!</definedName>
    <definedName name="Excel_BuiltIn_Print_Area_3_1" localSheetId="1">#REF!</definedName>
    <definedName name="Excel_BuiltIn_Print_Area_3_1" localSheetId="2">#REF!</definedName>
    <definedName name="Excel_BuiltIn_Print_Area_3_1" localSheetId="3">#REF!</definedName>
    <definedName name="Excel_BuiltIn_Print_Area_3_1" localSheetId="4">#REF!</definedName>
    <definedName name="Excel_BuiltIn_Print_Area_3_1" localSheetId="5">#REF!</definedName>
    <definedName name="Excel_BuiltIn_Print_Area_3_1" localSheetId="7">#REF!</definedName>
    <definedName name="Excel_BuiltIn_Print_Area_3_1">#REF!</definedName>
    <definedName name="Excel_BuiltIn_Print_Area_32">"$#ССЫЛ!.$#ССЫЛ!$#ССЫЛ!:$#ССЫЛ!$#ССЫЛ!"</definedName>
    <definedName name="Excel_BuiltIn_Print_Area_4" localSheetId="0">#REF!</definedName>
    <definedName name="Excel_BuiltIn_Print_Area_4" localSheetId="1">#REF!</definedName>
    <definedName name="Excel_BuiltIn_Print_Area_4" localSheetId="2">#REF!</definedName>
    <definedName name="Excel_BuiltIn_Print_Area_4" localSheetId="13">#REF!</definedName>
    <definedName name="Excel_BuiltIn_Print_Area_4" localSheetId="14">#REF!</definedName>
    <definedName name="Excel_BuiltIn_Print_Area_4" localSheetId="3">#REF!</definedName>
    <definedName name="Excel_BuiltIn_Print_Area_4" localSheetId="4">#REF!</definedName>
    <definedName name="Excel_BuiltIn_Print_Area_4" localSheetId="7">#REF!</definedName>
    <definedName name="Excel_BuiltIn_Print_Area_4" localSheetId="11">#REF!</definedName>
    <definedName name="Excel_BuiltIn_Print_Area_4">#REF!</definedName>
    <definedName name="Excel_BuiltIn_Print_Area_4_1" localSheetId="0">#REF!</definedName>
    <definedName name="Excel_BuiltIn_Print_Area_4_1" localSheetId="1">#REF!</definedName>
    <definedName name="Excel_BuiltIn_Print_Area_4_1" localSheetId="2">#REF!</definedName>
    <definedName name="Excel_BuiltIn_Print_Area_4_1" localSheetId="3">#REF!</definedName>
    <definedName name="Excel_BuiltIn_Print_Area_4_1" localSheetId="4">#REF!</definedName>
    <definedName name="Excel_BuiltIn_Print_Area_4_1" localSheetId="7">#REF!</definedName>
    <definedName name="Excel_BuiltIn_Print_Area_4_1">#REF!</definedName>
    <definedName name="Excel_BuiltIn_Print_Area_4_1_1" localSheetId="0">#REF!</definedName>
    <definedName name="Excel_BuiltIn_Print_Area_4_1_1" localSheetId="1">#REF!</definedName>
    <definedName name="Excel_BuiltIn_Print_Area_4_1_1" localSheetId="2">#REF!</definedName>
    <definedName name="Excel_BuiltIn_Print_Area_4_1_1" localSheetId="3">#REF!</definedName>
    <definedName name="Excel_BuiltIn_Print_Area_4_1_1" localSheetId="4">#REF!</definedName>
    <definedName name="Excel_BuiltIn_Print_Area_4_1_1" localSheetId="7">#REF!</definedName>
    <definedName name="Excel_BuiltIn_Print_Area_4_1_1">#REF!</definedName>
    <definedName name="Excel_BuiltIn_Print_Area_4_1_1_1" localSheetId="0">#REF!</definedName>
    <definedName name="Excel_BuiltIn_Print_Area_4_1_1_1" localSheetId="1">#REF!</definedName>
    <definedName name="Excel_BuiltIn_Print_Area_4_1_1_1" localSheetId="2">#REF!</definedName>
    <definedName name="Excel_BuiltIn_Print_Area_4_1_1_1" localSheetId="3">#REF!</definedName>
    <definedName name="Excel_BuiltIn_Print_Area_4_1_1_1" localSheetId="4">#REF!</definedName>
    <definedName name="Excel_BuiltIn_Print_Area_4_1_1_1" localSheetId="7">#REF!</definedName>
    <definedName name="Excel_BuiltIn_Print_Area_4_1_1_1">#REF!</definedName>
    <definedName name="Excel_BuiltIn_Print_Area_43">"$#ССЫЛ!.$#ССЫЛ!$#ССЫЛ!:$#ССЫЛ!$#ССЫЛ!"</definedName>
    <definedName name="Excel_BuiltIn_Print_Area_5" localSheetId="0">#REF!</definedName>
    <definedName name="Excel_BuiltIn_Print_Area_5" localSheetId="1">#REF!</definedName>
    <definedName name="Excel_BuiltIn_Print_Area_5" localSheetId="2">#REF!</definedName>
    <definedName name="Excel_BuiltIn_Print_Area_5" localSheetId="13">#REF!</definedName>
    <definedName name="Excel_BuiltIn_Print_Area_5" localSheetId="14">#REF!</definedName>
    <definedName name="Excel_BuiltIn_Print_Area_5" localSheetId="3">#REF!</definedName>
    <definedName name="Excel_BuiltIn_Print_Area_5" localSheetId="4">#REF!</definedName>
    <definedName name="Excel_BuiltIn_Print_Area_5" localSheetId="7">#REF!</definedName>
    <definedName name="Excel_BuiltIn_Print_Area_5" localSheetId="11">#REF!</definedName>
    <definedName name="Excel_BuiltIn_Print_Area_5">#REF!</definedName>
    <definedName name="Excel_BuiltIn_Print_Area_5_1" localSheetId="0">#REF!</definedName>
    <definedName name="Excel_BuiltIn_Print_Area_5_1" localSheetId="1">#REF!</definedName>
    <definedName name="Excel_BuiltIn_Print_Area_5_1" localSheetId="2">#REF!</definedName>
    <definedName name="Excel_BuiltIn_Print_Area_5_1" localSheetId="3">#REF!</definedName>
    <definedName name="Excel_BuiltIn_Print_Area_5_1" localSheetId="4">#REF!</definedName>
    <definedName name="Excel_BuiltIn_Print_Area_5_1" localSheetId="7">#REF!</definedName>
    <definedName name="Excel_BuiltIn_Print_Area_5_1">#REF!</definedName>
    <definedName name="Excel_BuiltIn_Print_Area_5_1_1" localSheetId="0">#REF!</definedName>
    <definedName name="Excel_BuiltIn_Print_Area_5_1_1" localSheetId="1">#REF!</definedName>
    <definedName name="Excel_BuiltIn_Print_Area_5_1_1" localSheetId="2">#REF!</definedName>
    <definedName name="Excel_BuiltIn_Print_Area_5_1_1" localSheetId="3">#REF!</definedName>
    <definedName name="Excel_BuiltIn_Print_Area_5_1_1" localSheetId="4">#REF!</definedName>
    <definedName name="Excel_BuiltIn_Print_Area_5_1_1" localSheetId="7">#REF!</definedName>
    <definedName name="Excel_BuiltIn_Print_Area_5_1_1">#REF!</definedName>
    <definedName name="Excel_BuiltIn_Print_Area_6" localSheetId="0">#REF!</definedName>
    <definedName name="Excel_BuiltIn_Print_Area_6" localSheetId="1">#REF!</definedName>
    <definedName name="Excel_BuiltIn_Print_Area_6" localSheetId="2">#REF!</definedName>
    <definedName name="Excel_BuiltIn_Print_Area_6" localSheetId="3">#REF!</definedName>
    <definedName name="Excel_BuiltIn_Print_Area_6" localSheetId="4">#REF!</definedName>
    <definedName name="Excel_BuiltIn_Print_Area_6" localSheetId="7">#REF!</definedName>
    <definedName name="Excel_BuiltIn_Print_Area_6">#REF!</definedName>
    <definedName name="Excel_BuiltIn_Print_Area_6_1" localSheetId="0">#REF!</definedName>
    <definedName name="Excel_BuiltIn_Print_Area_6_1" localSheetId="1">#REF!</definedName>
    <definedName name="Excel_BuiltIn_Print_Area_6_1" localSheetId="2">#REF!</definedName>
    <definedName name="Excel_BuiltIn_Print_Area_6_1" localSheetId="3">#REF!</definedName>
    <definedName name="Excel_BuiltIn_Print_Area_6_1" localSheetId="4">#REF!</definedName>
    <definedName name="Excel_BuiltIn_Print_Area_6_1" localSheetId="7">#REF!</definedName>
    <definedName name="Excel_BuiltIn_Print_Area_6_1">#REF!</definedName>
    <definedName name="Excel_BuiltIn_Print_Area_7">"$#ССЫЛ!.$A$1:$G$84"</definedName>
    <definedName name="Excel_BuiltIn_Print_Area_7_1" localSheetId="0">#REF!</definedName>
    <definedName name="Excel_BuiltIn_Print_Area_7_1" localSheetId="1">#REF!</definedName>
    <definedName name="Excel_BuiltIn_Print_Area_7_1" localSheetId="2">#REF!</definedName>
    <definedName name="Excel_BuiltIn_Print_Area_7_1" localSheetId="3">#REF!</definedName>
    <definedName name="Excel_BuiltIn_Print_Area_7_1" localSheetId="4">#REF!</definedName>
    <definedName name="Excel_BuiltIn_Print_Area_7_1" localSheetId="5">#REF!</definedName>
    <definedName name="Excel_BuiltIn_Print_Area_7_1" localSheetId="7">#REF!</definedName>
    <definedName name="Excel_BuiltIn_Print_Area_7_1">#REF!</definedName>
    <definedName name="Excel_BuiltIn_Print_Area_7_1_1" localSheetId="0">#REF!</definedName>
    <definedName name="Excel_BuiltIn_Print_Area_7_1_1" localSheetId="1">#REF!</definedName>
    <definedName name="Excel_BuiltIn_Print_Area_7_1_1" localSheetId="2">#REF!</definedName>
    <definedName name="Excel_BuiltIn_Print_Area_7_1_1" localSheetId="3">#REF!</definedName>
    <definedName name="Excel_BuiltIn_Print_Area_7_1_1" localSheetId="4">#REF!</definedName>
    <definedName name="Excel_BuiltIn_Print_Area_7_1_1" localSheetId="7">#REF!</definedName>
    <definedName name="Excel_BuiltIn_Print_Area_7_1_1">#REF!</definedName>
    <definedName name="Excel_BuiltIn_Print_Area_7_1_1_1" localSheetId="0">#REF!</definedName>
    <definedName name="Excel_BuiltIn_Print_Area_7_1_1_1" localSheetId="1">#REF!</definedName>
    <definedName name="Excel_BuiltIn_Print_Area_7_1_1_1" localSheetId="2">#REF!</definedName>
    <definedName name="Excel_BuiltIn_Print_Area_7_1_1_1" localSheetId="3">#REF!</definedName>
    <definedName name="Excel_BuiltIn_Print_Area_7_1_1_1" localSheetId="4">#REF!</definedName>
    <definedName name="Excel_BuiltIn_Print_Area_7_1_1_1" localSheetId="7">#REF!</definedName>
    <definedName name="Excel_BuiltIn_Print_Area_7_1_1_1">#REF!</definedName>
    <definedName name="Excel_BuiltIn_Print_Area_7_1_1_1_1" localSheetId="0">#REF!</definedName>
    <definedName name="Excel_BuiltIn_Print_Area_7_1_1_1_1" localSheetId="1">#REF!</definedName>
    <definedName name="Excel_BuiltIn_Print_Area_7_1_1_1_1" localSheetId="2">#REF!</definedName>
    <definedName name="Excel_BuiltIn_Print_Area_7_1_1_1_1" localSheetId="3">#REF!</definedName>
    <definedName name="Excel_BuiltIn_Print_Area_7_1_1_1_1" localSheetId="4">#REF!</definedName>
    <definedName name="Excel_BuiltIn_Print_Area_7_1_1_1_1" localSheetId="7">#REF!</definedName>
    <definedName name="Excel_BuiltIn_Print_Area_7_1_1_1_1">#REF!</definedName>
    <definedName name="Excel_BuiltIn_Print_Area_8">"$#ССЫЛ!.$A$1:$G$84"</definedName>
    <definedName name="Excel_BuiltIn_Print_Area_8_1" localSheetId="0">#REF!</definedName>
    <definedName name="Excel_BuiltIn_Print_Area_8_1" localSheetId="1">#REF!</definedName>
    <definedName name="Excel_BuiltIn_Print_Area_8_1" localSheetId="2">#REF!</definedName>
    <definedName name="Excel_BuiltIn_Print_Area_8_1" localSheetId="3">#REF!</definedName>
    <definedName name="Excel_BuiltIn_Print_Area_8_1" localSheetId="4">#REF!</definedName>
    <definedName name="Excel_BuiltIn_Print_Area_8_1" localSheetId="5">#REF!</definedName>
    <definedName name="Excel_BuiltIn_Print_Area_8_1" localSheetId="7">#REF!</definedName>
    <definedName name="Excel_BuiltIn_Print_Area_8_1">#REF!</definedName>
    <definedName name="Excel_BuiltIn_Print_Area_9">"$#ССЫЛ!.$A$1:$G$84"</definedName>
    <definedName name="Excel_BuiltIn_Print_Area_9_1" localSheetId="0">#REF!</definedName>
    <definedName name="Excel_BuiltIn_Print_Area_9_1" localSheetId="1">#REF!</definedName>
    <definedName name="Excel_BuiltIn_Print_Area_9_1" localSheetId="2">#REF!</definedName>
    <definedName name="Excel_BuiltIn_Print_Area_9_1" localSheetId="3">#REF!</definedName>
    <definedName name="Excel_BuiltIn_Print_Area_9_1" localSheetId="4">#REF!</definedName>
    <definedName name="Excel_BuiltIn_Print_Area_9_1" localSheetId="5">#REF!</definedName>
    <definedName name="Excel_BuiltIn_Print_Area_9_1" localSheetId="7">#REF!</definedName>
    <definedName name="Excel_BuiltIn_Print_Area_9_1">#REF!</definedName>
    <definedName name="Excel_BuiltIn_Print_Area_9_1_1" localSheetId="0">#REF!</definedName>
    <definedName name="Excel_BuiltIn_Print_Area_9_1_1" localSheetId="1">#REF!</definedName>
    <definedName name="Excel_BuiltIn_Print_Area_9_1_1" localSheetId="2">#REF!</definedName>
    <definedName name="Excel_BuiltIn_Print_Area_9_1_1" localSheetId="3">#REF!</definedName>
    <definedName name="Excel_BuiltIn_Print_Area_9_1_1" localSheetId="4">#REF!</definedName>
    <definedName name="Excel_BuiltIn_Print_Area_9_1_1" localSheetId="7">#REF!</definedName>
    <definedName name="Excel_BuiltIn_Print_Area_9_1_1">#REF!</definedName>
    <definedName name="Excel_BuiltIn_Print_Area_9_1_1_1" localSheetId="0">#REF!</definedName>
    <definedName name="Excel_BuiltIn_Print_Area_9_1_1_1" localSheetId="1">#REF!</definedName>
    <definedName name="Excel_BuiltIn_Print_Area_9_1_1_1" localSheetId="2">#REF!</definedName>
    <definedName name="Excel_BuiltIn_Print_Area_9_1_1_1" localSheetId="3">#REF!</definedName>
    <definedName name="Excel_BuiltIn_Print_Area_9_1_1_1" localSheetId="4">#REF!</definedName>
    <definedName name="Excel_BuiltIn_Print_Area_9_1_1_1" localSheetId="7">#REF!</definedName>
    <definedName name="Excel_BuiltIn_Print_Area_9_1_1_1">#REF!</definedName>
    <definedName name="Excel_BuiltIn_Print_Titles" localSheetId="0">#REF!</definedName>
    <definedName name="Excel_BuiltIn_Print_Titles" localSheetId="1">#REF!</definedName>
    <definedName name="Excel_BuiltIn_Print_Titles" localSheetId="2">#REF!</definedName>
    <definedName name="Excel_BuiltIn_Print_Titles" localSheetId="3">#REF!</definedName>
    <definedName name="Excel_BuiltIn_Print_Titles" localSheetId="4">#REF!</definedName>
    <definedName name="Excel_BuiltIn_Print_Titles" localSheetId="7">#REF!</definedName>
    <definedName name="Excel_BuiltIn_Print_Titles">#REF!</definedName>
    <definedName name="Excel_BuiltIn_Print_Titles_1" localSheetId="0">#REF!</definedName>
    <definedName name="Excel_BuiltIn_Print_Titles_1" localSheetId="1">#REF!</definedName>
    <definedName name="Excel_BuiltIn_Print_Titles_1" localSheetId="2">#REF!</definedName>
    <definedName name="Excel_BuiltIn_Print_Titles_1" localSheetId="3">#REF!</definedName>
    <definedName name="Excel_BuiltIn_Print_Titles_1" localSheetId="4">#REF!</definedName>
    <definedName name="Excel_BuiltIn_Print_Titles_1" localSheetId="7">#REF!</definedName>
    <definedName name="Excel_BuiltIn_Print_Titles_1">#REF!</definedName>
    <definedName name="Excel_BuiltIn_Print_Titles_1_1" localSheetId="0">#REF!</definedName>
    <definedName name="Excel_BuiltIn_Print_Titles_1_1" localSheetId="1">#REF!</definedName>
    <definedName name="Excel_BuiltIn_Print_Titles_1_1" localSheetId="2">#REF!</definedName>
    <definedName name="Excel_BuiltIn_Print_Titles_1_1" localSheetId="3">#REF!</definedName>
    <definedName name="Excel_BuiltIn_Print_Titles_1_1" localSheetId="4">#REF!</definedName>
    <definedName name="Excel_BuiltIn_Print_Titles_1_1" localSheetId="7">#REF!</definedName>
    <definedName name="Excel_BuiltIn_Print_Titles_1_1">#REF!</definedName>
    <definedName name="Excel_BuiltIn_Print_Titles_1_1_1" localSheetId="0">#REF!</definedName>
    <definedName name="Excel_BuiltIn_Print_Titles_1_1_1" localSheetId="1">#REF!</definedName>
    <definedName name="Excel_BuiltIn_Print_Titles_1_1_1" localSheetId="2">#REF!</definedName>
    <definedName name="Excel_BuiltIn_Print_Titles_1_1_1" localSheetId="3">#REF!</definedName>
    <definedName name="Excel_BuiltIn_Print_Titles_1_1_1" localSheetId="4">#REF!</definedName>
    <definedName name="Excel_BuiltIn_Print_Titles_1_1_1" localSheetId="7">#REF!</definedName>
    <definedName name="Excel_BuiltIn_Print_Titles_1_1_1">#REF!</definedName>
    <definedName name="Excel_BuiltIn_Print_Titles_12" localSheetId="0">#REF!</definedName>
    <definedName name="Excel_BuiltIn_Print_Titles_12" localSheetId="1">#REF!</definedName>
    <definedName name="Excel_BuiltIn_Print_Titles_12" localSheetId="2">#REF!</definedName>
    <definedName name="Excel_BuiltIn_Print_Titles_12" localSheetId="3">#REF!</definedName>
    <definedName name="Excel_BuiltIn_Print_Titles_12" localSheetId="4">#REF!</definedName>
    <definedName name="Excel_BuiltIn_Print_Titles_12" localSheetId="7">#REF!</definedName>
    <definedName name="Excel_BuiltIn_Print_Titles_12">#REF!</definedName>
    <definedName name="Excel_BuiltIn_Print_Titles_13" localSheetId="0">#REF!</definedName>
    <definedName name="Excel_BuiltIn_Print_Titles_13" localSheetId="1">#REF!</definedName>
    <definedName name="Excel_BuiltIn_Print_Titles_13" localSheetId="2">#REF!</definedName>
    <definedName name="Excel_BuiltIn_Print_Titles_13" localSheetId="3">#REF!</definedName>
    <definedName name="Excel_BuiltIn_Print_Titles_13" localSheetId="4">#REF!</definedName>
    <definedName name="Excel_BuiltIn_Print_Titles_13" localSheetId="7">#REF!</definedName>
    <definedName name="Excel_BuiltIn_Print_Titles_13">#REF!</definedName>
    <definedName name="Excel_BuiltIn_Print_Titles_13_1" localSheetId="0">#REF!</definedName>
    <definedName name="Excel_BuiltIn_Print_Titles_13_1" localSheetId="1">#REF!</definedName>
    <definedName name="Excel_BuiltIn_Print_Titles_13_1" localSheetId="2">#REF!</definedName>
    <definedName name="Excel_BuiltIn_Print_Titles_13_1" localSheetId="3">#REF!</definedName>
    <definedName name="Excel_BuiltIn_Print_Titles_13_1" localSheetId="4">#REF!</definedName>
    <definedName name="Excel_BuiltIn_Print_Titles_13_1" localSheetId="7">#REF!</definedName>
    <definedName name="Excel_BuiltIn_Print_Titles_13_1">#REF!</definedName>
    <definedName name="Excel_BuiltIn_Print_Titles_14" localSheetId="0">#REF!</definedName>
    <definedName name="Excel_BuiltIn_Print_Titles_14" localSheetId="1">#REF!</definedName>
    <definedName name="Excel_BuiltIn_Print_Titles_14" localSheetId="2">#REF!</definedName>
    <definedName name="Excel_BuiltIn_Print_Titles_14" localSheetId="3">#REF!</definedName>
    <definedName name="Excel_BuiltIn_Print_Titles_14" localSheetId="4">#REF!</definedName>
    <definedName name="Excel_BuiltIn_Print_Titles_14" localSheetId="7">#REF!</definedName>
    <definedName name="Excel_BuiltIn_Print_Titles_14">#REF!</definedName>
    <definedName name="Excel_BuiltIn_Print_Titles_2" localSheetId="0">#REF!</definedName>
    <definedName name="Excel_BuiltIn_Print_Titles_2" localSheetId="1">#REF!</definedName>
    <definedName name="Excel_BuiltIn_Print_Titles_2" localSheetId="2">#REF!</definedName>
    <definedName name="Excel_BuiltIn_Print_Titles_2" localSheetId="3">#REF!</definedName>
    <definedName name="Excel_BuiltIn_Print_Titles_2" localSheetId="4">#REF!</definedName>
    <definedName name="Excel_BuiltIn_Print_Titles_2" localSheetId="7">#REF!</definedName>
    <definedName name="Excel_BuiltIn_Print_Titles_2">#REF!</definedName>
    <definedName name="Excel_BuiltIn_Print_Titles_2_1" localSheetId="0">#REF!</definedName>
    <definedName name="Excel_BuiltIn_Print_Titles_2_1" localSheetId="1">#REF!</definedName>
    <definedName name="Excel_BuiltIn_Print_Titles_2_1" localSheetId="2">#REF!</definedName>
    <definedName name="Excel_BuiltIn_Print_Titles_2_1" localSheetId="3">#REF!</definedName>
    <definedName name="Excel_BuiltIn_Print_Titles_2_1" localSheetId="4">#REF!</definedName>
    <definedName name="Excel_BuiltIn_Print_Titles_2_1" localSheetId="7">#REF!</definedName>
    <definedName name="Excel_BuiltIn_Print_Titles_2_1">#REF!</definedName>
    <definedName name="Excel_BuiltIn_Print_Titles_3" localSheetId="0">#REF!</definedName>
    <definedName name="Excel_BuiltIn_Print_Titles_3" localSheetId="1">#REF!</definedName>
    <definedName name="Excel_BuiltIn_Print_Titles_3" localSheetId="2">#REF!</definedName>
    <definedName name="Excel_BuiltIn_Print_Titles_3" localSheetId="3">#REF!</definedName>
    <definedName name="Excel_BuiltIn_Print_Titles_3" localSheetId="4">#REF!</definedName>
    <definedName name="Excel_BuiltIn_Print_Titles_3" localSheetId="7">#REF!</definedName>
    <definedName name="Excel_BuiltIn_Print_Titles_3">#REF!</definedName>
    <definedName name="Excel_BuiltIn_Print_Titles_3_1" localSheetId="0">#REF!</definedName>
    <definedName name="Excel_BuiltIn_Print_Titles_3_1" localSheetId="1">#REF!</definedName>
    <definedName name="Excel_BuiltIn_Print_Titles_3_1" localSheetId="2">#REF!</definedName>
    <definedName name="Excel_BuiltIn_Print_Titles_3_1" localSheetId="3">#REF!</definedName>
    <definedName name="Excel_BuiltIn_Print_Titles_3_1" localSheetId="4">#REF!</definedName>
    <definedName name="Excel_BuiltIn_Print_Titles_3_1" localSheetId="7">#REF!</definedName>
    <definedName name="Excel_BuiltIn_Print_Titles_3_1">#REF!</definedName>
    <definedName name="Excel_BuiltIn_Print_Titles_4" localSheetId="0">#REF!</definedName>
    <definedName name="Excel_BuiltIn_Print_Titles_4" localSheetId="1">#REF!</definedName>
    <definedName name="Excel_BuiltIn_Print_Titles_4" localSheetId="2">#REF!</definedName>
    <definedName name="Excel_BuiltIn_Print_Titles_4" localSheetId="3">#REF!</definedName>
    <definedName name="Excel_BuiltIn_Print_Titles_4" localSheetId="4">#REF!</definedName>
    <definedName name="Excel_BuiltIn_Print_Titles_4" localSheetId="7">#REF!</definedName>
    <definedName name="Excel_BuiltIn_Print_Titles_4">#REF!</definedName>
    <definedName name="Excel_BuiltIn_Print_Titles_4_1" localSheetId="0">#REF!</definedName>
    <definedName name="Excel_BuiltIn_Print_Titles_4_1" localSheetId="1">#REF!</definedName>
    <definedName name="Excel_BuiltIn_Print_Titles_4_1" localSheetId="2">#REF!</definedName>
    <definedName name="Excel_BuiltIn_Print_Titles_4_1" localSheetId="3">#REF!</definedName>
    <definedName name="Excel_BuiltIn_Print_Titles_4_1" localSheetId="4">#REF!</definedName>
    <definedName name="Excel_BuiltIn_Print_Titles_4_1" localSheetId="7">#REF!</definedName>
    <definedName name="Excel_BuiltIn_Print_Titles_4_1">#REF!</definedName>
    <definedName name="Excel_BuiltIn_Print_Titles_5" localSheetId="0">#REF!</definedName>
    <definedName name="Excel_BuiltIn_Print_Titles_5" localSheetId="1">#REF!</definedName>
    <definedName name="Excel_BuiltIn_Print_Titles_5" localSheetId="2">#REF!</definedName>
    <definedName name="Excel_BuiltIn_Print_Titles_5" localSheetId="3">#REF!</definedName>
    <definedName name="Excel_BuiltIn_Print_Titles_5" localSheetId="4">#REF!</definedName>
    <definedName name="Excel_BuiltIn_Print_Titles_5" localSheetId="7">#REF!</definedName>
    <definedName name="Excel_BuiltIn_Print_Titles_5">#REF!</definedName>
    <definedName name="Excel_BuiltIn_Print_Titles_5_1" localSheetId="0">#REF!</definedName>
    <definedName name="Excel_BuiltIn_Print_Titles_5_1" localSheetId="1">#REF!</definedName>
    <definedName name="Excel_BuiltIn_Print_Titles_5_1" localSheetId="2">#REF!</definedName>
    <definedName name="Excel_BuiltIn_Print_Titles_5_1" localSheetId="3">#REF!</definedName>
    <definedName name="Excel_BuiltIn_Print_Titles_5_1" localSheetId="4">#REF!</definedName>
    <definedName name="Excel_BuiltIn_Print_Titles_5_1" localSheetId="7">#REF!</definedName>
    <definedName name="Excel_BuiltIn_Print_Titles_5_1">#REF!</definedName>
    <definedName name="Excel_BuiltIn_Print_Titles_8" localSheetId="0">#REF!</definedName>
    <definedName name="Excel_BuiltIn_Print_Titles_8" localSheetId="1">#REF!</definedName>
    <definedName name="Excel_BuiltIn_Print_Titles_8" localSheetId="2">#REF!</definedName>
    <definedName name="Excel_BuiltIn_Print_Titles_8" localSheetId="3">#REF!</definedName>
    <definedName name="Excel_BuiltIn_Print_Titles_8" localSheetId="4">#REF!</definedName>
    <definedName name="Excel_BuiltIn_Print_Titles_8" localSheetId="7">#REF!</definedName>
    <definedName name="Excel_BuiltIn_Print_Titles_8">#REF!</definedName>
    <definedName name="Excel_BuiltIn_Print_Titles_9" localSheetId="0">#REF!</definedName>
    <definedName name="Excel_BuiltIn_Print_Titles_9" localSheetId="1">#REF!</definedName>
    <definedName name="Excel_BuiltIn_Print_Titles_9" localSheetId="2">#REF!</definedName>
    <definedName name="Excel_BuiltIn_Print_Titles_9" localSheetId="3">#REF!</definedName>
    <definedName name="Excel_BuiltIn_Print_Titles_9" localSheetId="4">#REF!</definedName>
    <definedName name="Excel_BuiltIn_Print_Titles_9" localSheetId="7">#REF!</definedName>
    <definedName name="Excel_BuiltIn_Print_Titles_9">#REF!</definedName>
    <definedName name="Excel_BuiltIn_Print_Titles_9_1" localSheetId="0">#REF!</definedName>
    <definedName name="Excel_BuiltIn_Print_Titles_9_1" localSheetId="1">#REF!</definedName>
    <definedName name="Excel_BuiltIn_Print_Titles_9_1" localSheetId="2">#REF!</definedName>
    <definedName name="Excel_BuiltIn_Print_Titles_9_1" localSheetId="3">#REF!</definedName>
    <definedName name="Excel_BuiltIn_Print_Titles_9_1" localSheetId="4">#REF!</definedName>
    <definedName name="Excel_BuiltIn_Print_Titles_9_1" localSheetId="7">#REF!</definedName>
    <definedName name="Excel_BuiltIn_Print_Titles_9_1">#REF!</definedName>
    <definedName name="ff" localSheetId="0">#REF!</definedName>
    <definedName name="ff" localSheetId="1">#REF!</definedName>
    <definedName name="ff" localSheetId="2">#REF!</definedName>
    <definedName name="ff" localSheetId="13">#REF!</definedName>
    <definedName name="ff" localSheetId="14">#REF!</definedName>
    <definedName name="ff" localSheetId="3">#REF!</definedName>
    <definedName name="ff" localSheetId="4">#REF!</definedName>
    <definedName name="ff" localSheetId="7">#REF!</definedName>
    <definedName name="ff" localSheetId="11">#REF!</definedName>
    <definedName name="ff">#REF!</definedName>
    <definedName name="gggg" localSheetId="0">#REF!</definedName>
    <definedName name="gggg" localSheetId="1">#REF!</definedName>
    <definedName name="gggg" localSheetId="2">#REF!</definedName>
    <definedName name="gggg" localSheetId="13">#REF!</definedName>
    <definedName name="gggg" localSheetId="14">#REF!</definedName>
    <definedName name="gggg" localSheetId="3">#REF!</definedName>
    <definedName name="gggg" localSheetId="4">#REF!</definedName>
    <definedName name="gggg" localSheetId="7">#REF!</definedName>
    <definedName name="gggg" localSheetId="11">#REF!</definedName>
    <definedName name="gggg">#REF!</definedName>
    <definedName name="Global.MNULL" localSheetId="0">#REF!</definedName>
    <definedName name="Global.MNULL" localSheetId="1">#REF!</definedName>
    <definedName name="Global.MNULL" localSheetId="2">#REF!</definedName>
    <definedName name="Global.MNULL" localSheetId="13">#REF!</definedName>
    <definedName name="Global.MNULL" localSheetId="14">#REF!</definedName>
    <definedName name="Global.MNULL" localSheetId="3">#REF!</definedName>
    <definedName name="Global.MNULL" localSheetId="4">#REF!</definedName>
    <definedName name="Global.MNULL" localSheetId="7">#REF!</definedName>
    <definedName name="Global.MNULL" localSheetId="11">#REF!</definedName>
    <definedName name="Global.MNULL">#REF!</definedName>
    <definedName name="Global.NULL" localSheetId="0">#REF!</definedName>
    <definedName name="Global.NULL" localSheetId="1">#REF!</definedName>
    <definedName name="Global.NULL" localSheetId="2">#REF!</definedName>
    <definedName name="Global.NULL" localSheetId="13">#REF!</definedName>
    <definedName name="Global.NULL" localSheetId="14">#REF!</definedName>
    <definedName name="Global.NULL" localSheetId="3">#REF!</definedName>
    <definedName name="Global.NULL" localSheetId="4">#REF!</definedName>
    <definedName name="Global.NULL" localSheetId="7">#REF!</definedName>
    <definedName name="Global.NULL" localSheetId="11">#REF!</definedName>
    <definedName name="Global.NULL">#REF!</definedName>
    <definedName name="h" localSheetId="0">#REF!</definedName>
    <definedName name="h" localSheetId="1">#REF!</definedName>
    <definedName name="h" localSheetId="2">#REF!</definedName>
    <definedName name="h" localSheetId="3">#REF!</definedName>
    <definedName name="h" localSheetId="4">#REF!</definedName>
    <definedName name="h" localSheetId="7">#REF!</definedName>
    <definedName name="h">#REF!</definedName>
    <definedName name="hfci" localSheetId="3">#REF!</definedName>
    <definedName name="hfci" localSheetId="4">#REF!</definedName>
    <definedName name="hfci">#REF!</definedName>
    <definedName name="hfcxtn" localSheetId="0">#REF!</definedName>
    <definedName name="hfcxtn" localSheetId="1">#REF!</definedName>
    <definedName name="hfcxtn" localSheetId="2">#REF!</definedName>
    <definedName name="hfcxtn" localSheetId="3">#REF!</definedName>
    <definedName name="hfcxtn" localSheetId="4">#REF!</definedName>
    <definedName name="hfcxtn" localSheetId="7">#REF!</definedName>
    <definedName name="hfcxtn">#REF!</definedName>
    <definedName name="htvjyn" localSheetId="3">#REF!</definedName>
    <definedName name="htvjyn" localSheetId="4">#REF!</definedName>
    <definedName name="htvjyn" localSheetId="5">#REF!</definedName>
    <definedName name="htvjyn" localSheetId="6">#REF!</definedName>
    <definedName name="htvjyn">#REF!</definedName>
    <definedName name="i" localSheetId="0">#REF!</definedName>
    <definedName name="i" localSheetId="1">#REF!</definedName>
    <definedName name="i" localSheetId="2">#REF!</definedName>
    <definedName name="i" localSheetId="3">#REF!</definedName>
    <definedName name="i" localSheetId="4">#REF!</definedName>
    <definedName name="i" localSheetId="7">#REF!</definedName>
    <definedName name="i">#REF!</definedName>
    <definedName name="iii" localSheetId="0">#REF!</definedName>
    <definedName name="iii" localSheetId="1">#REF!</definedName>
    <definedName name="iii" localSheetId="2">#REF!</definedName>
    <definedName name="iii" localSheetId="3">#REF!</definedName>
    <definedName name="iii" localSheetId="4">#REF!</definedName>
    <definedName name="iii" localSheetId="5">#REF!</definedName>
    <definedName name="iii" localSheetId="7">#REF!</definedName>
    <definedName name="iii">#REF!</definedName>
    <definedName name="iiiii" localSheetId="0">#REF!</definedName>
    <definedName name="iiiii" localSheetId="1">#REF!</definedName>
    <definedName name="iiiii" localSheetId="2">#REF!</definedName>
    <definedName name="iiiii" localSheetId="3">#REF!</definedName>
    <definedName name="iiiii" localSheetId="4">#REF!</definedName>
    <definedName name="iiiii" localSheetId="7">#REF!</definedName>
    <definedName name="iiiii">#REF!</definedName>
    <definedName name="Ind" localSheetId="0">#REF!</definedName>
    <definedName name="Ind" localSheetId="1">#REF!</definedName>
    <definedName name="Ind" localSheetId="2">#REF!</definedName>
    <definedName name="Ind" localSheetId="3">#REF!</definedName>
    <definedName name="Ind" localSheetId="4">#REF!</definedName>
    <definedName name="Ind" localSheetId="7">#REF!</definedName>
    <definedName name="Ind">#REF!</definedName>
    <definedName name="Itog" localSheetId="0">#REF!</definedName>
    <definedName name="Itog" localSheetId="1">#REF!</definedName>
    <definedName name="Itog" localSheetId="2">#REF!</definedName>
    <definedName name="Itog" localSheetId="3">#REF!</definedName>
    <definedName name="Itog" localSheetId="4">#REF!</definedName>
    <definedName name="Itog" localSheetId="5">#REF!</definedName>
    <definedName name="Itog" localSheetId="7">#REF!</definedName>
    <definedName name="Itog">#REF!</definedName>
    <definedName name="jkjhggh" localSheetId="0">#REF!</definedName>
    <definedName name="jkjhggh" localSheetId="1">#REF!</definedName>
    <definedName name="jkjhggh" localSheetId="2">#REF!</definedName>
    <definedName name="jkjhggh" localSheetId="3">#REF!</definedName>
    <definedName name="jkjhggh" localSheetId="4">#REF!</definedName>
    <definedName name="jkjhggh" localSheetId="5">#REF!</definedName>
    <definedName name="jkjhggh" localSheetId="7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 localSheetId="3">#REF!</definedName>
    <definedName name="kk" localSheetId="4">#REF!</definedName>
    <definedName name="kk" localSheetId="5">#REF!</definedName>
    <definedName name="kk" localSheetId="6">#REF!</definedName>
    <definedName name="kk">#REF!</definedName>
    <definedName name="kl" localSheetId="3">#REF!</definedName>
    <definedName name="kl" localSheetId="4">#REF!</definedName>
    <definedName name="kl" localSheetId="5">#REF!</definedName>
    <definedName name="kl" localSheetId="6">#REF!</definedName>
    <definedName name="kl">#REF!</definedName>
    <definedName name="KPlan" localSheetId="0">#REF!</definedName>
    <definedName name="KPlan" localSheetId="1">#REF!</definedName>
    <definedName name="KPlan" localSheetId="2">#REF!</definedName>
    <definedName name="KPlan" localSheetId="3">#REF!</definedName>
    <definedName name="KPlan" localSheetId="4">#REF!</definedName>
    <definedName name="KPlan" localSheetId="5">#REF!</definedName>
    <definedName name="KPlan" localSheetId="7">#REF!</definedName>
    <definedName name="KPlan">#REF!</definedName>
    <definedName name="l" localSheetId="0">#REF!</definedName>
    <definedName name="l" localSheetId="1">#REF!</definedName>
    <definedName name="l" localSheetId="2">#REF!</definedName>
    <definedName name="l" localSheetId="3">#REF!</definedName>
    <definedName name="l" localSheetId="4">#REF!</definedName>
    <definedName name="l" localSheetId="7">#REF!</definedName>
    <definedName name="l">#REF!</definedName>
    <definedName name="language" localSheetId="0">#REF!</definedName>
    <definedName name="language" localSheetId="1">#REF!</definedName>
    <definedName name="language" localSheetId="2">#REF!</definedName>
    <definedName name="language" localSheetId="3">#REF!</definedName>
    <definedName name="language" localSheetId="4">#REF!</definedName>
    <definedName name="language" localSheetId="7">#REF!</definedName>
    <definedName name="language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m" localSheetId="1">#REF!</definedName>
    <definedName name="m" localSheetId="2">#REF!</definedName>
    <definedName name="m" localSheetId="3">#REF!</definedName>
    <definedName name="m" localSheetId="4">#REF!</definedName>
    <definedName name="m" localSheetId="5">#REF!</definedName>
    <definedName name="m" localSheetId="7">#REF!</definedName>
    <definedName name="m">#REF!</definedName>
    <definedName name="n" localSheetId="0">#REF!</definedName>
    <definedName name="n" localSheetId="1">#REF!</definedName>
    <definedName name="n" localSheetId="2">#REF!</definedName>
    <definedName name="n" localSheetId="3">#REF!</definedName>
    <definedName name="n" localSheetId="4">#REF!</definedName>
    <definedName name="n" localSheetId="7">#REF!</definedName>
    <definedName name="n">#REF!</definedName>
    <definedName name="n_1" localSheetId="0">{"","одинz","дваz","триz","четыреz","пятьz","шестьz","семьz","восемьz","девятьz"}</definedName>
    <definedName name="n_1" localSheetId="1">{"","одинz","дваz","триz","четыреz","пятьz","шестьz","семьz","восемьz","девятьz"}</definedName>
    <definedName name="n_1" localSheetId="2">{"","одинz","дваz","триz","четыреz","пятьz","шестьz","семьz","восемьz","девятьz"}</definedName>
    <definedName name="n_1" localSheetId="12">{"","одинz","дваz","триz","четыреz","пятьz","шестьz","семьz","восемьz","девятьz"}</definedName>
    <definedName name="n_1" localSheetId="14">{"","одинz","дваz","триz","четыреz","пятьz","шестьz","семьz","восемьz","девятьz"}</definedName>
    <definedName name="n_1" localSheetId="3">{"","одинz","дваz","триz","четыреz","пятьz","шестьz","семьz","восемьz","девятьz"}</definedName>
    <definedName name="n_1" localSheetId="10">{"","одинz","дваz","триz","четыреz","пятьz","шестьz","семьz","восемьz","девятьz"}</definedName>
    <definedName name="n_1" localSheetId="4">{"","одинz","дваz","триz","четыреz","пятьz","шестьz","семьz","восемьz","девятьz"}</definedName>
    <definedName name="n_1" localSheetId="5">{"","одинz","дваz","триz","четыреz","пятьz","шестьz","семьz","восемьz","девятьz"}</definedName>
    <definedName name="n_1" localSheetId="6">{"","одинz","дваz","триz","четыреz","пятьz","шестьz","семьz","восемьz","девятьz"}</definedName>
    <definedName name="n_1" localSheetId="7">{"","одинz","дваz","триz","четыреz","пятьz","шестьz","семьz","восемьz","девятьz"}</definedName>
    <definedName name="n_1" localSheetId="11">{"","одинz","дваz","триz","четыреz","пятьz","шестьz","семьz","восемьz","девятьz"}</definedName>
    <definedName name="n_1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5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3" localSheetId="1">{"";1;"двадцатьz";"тридцатьz";"сорокz";"пятьдесятz";"шестьдесятz";"семьдесятz";"восемьдесятz";"девяностоz"}</definedName>
    <definedName name="n_3" localSheetId="2">{"";1;"двадцатьz";"тридцатьz";"сорокz";"пятьдесятz";"шестьдесятz";"семьдесятz";"восемьдесятz";"девяностоz"}</definedName>
    <definedName name="n_3" localSheetId="12">{"";1;"двадцатьz";"тридцатьz";"сорокz";"пятьдесятz";"шестьдесятz";"семьдесятz";"восемьдесятz";"девяностоz"}</definedName>
    <definedName name="n_3" localSheetId="14">{"";1;"двадцатьz";"тридцатьz";"сорокz";"пятьдесятz";"шестьдесятz";"семьдесятz";"восемьдесятz";"девяностоz"}</definedName>
    <definedName name="n_3" localSheetId="3">{"";1;"двадцатьz";"тридцатьz";"сорокz";"пятьдесятz";"шестьдесятz";"семьдесятz";"восемьдесятz";"девяностоz"}</definedName>
    <definedName name="n_3" localSheetId="10">{"";1;"двадцатьz";"тридцатьz";"сорокz";"пятьдесятz";"шестьдесятz";"семьдесятz";"восемьдесятz";"девяностоz"}</definedName>
    <definedName name="n_3" localSheetId="4">{"";1;"двадцатьz";"тридцатьz";"сорокz";"пятьдесятz";"шестьдесятz";"семьдесятz";"восемьдесятz";"девяностоz"}</definedName>
    <definedName name="n_3" localSheetId="5">{"";1;"двадцатьz";"тридцатьz";"сорокz";"пятьдесятz";"шестьдесятz";"семьдесятz";"восемьдесятz";"девяностоz"}</definedName>
    <definedName name="n_3" localSheetId="6">{"";1;"двадцатьz";"тридцатьz";"сорокz";"пятьдесятz";"шестьдесятz";"семьдесятz";"восемьдесятz";"девяностоz"}</definedName>
    <definedName name="n_3" localSheetId="7">{"";1;"двадцатьz";"тридцатьz";"сорокz";"пятьдесятz";"шестьдесятz";"семьдесятz";"восемьдесятz";"девяностоz"}</definedName>
    <definedName name="n_3" localSheetId="11">{"";1;"двадцатьz";"тридцатьz";"сорокz";"пятьдесятz";"шестьдесятz";"семьдесятz";"восемьдесятz";"девяностоz"}</definedName>
    <definedName name="n_3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4" localSheetId="1">{"","стоz","двестиz","тристаz","четырестаz","пятьсотz","шестьсотz","семьсотz","восемьсотz","девятьсотz"}</definedName>
    <definedName name="n_4" localSheetId="2">{"","стоz","двестиz","тристаz","четырестаz","пятьсотz","шестьсотz","семьсотz","восемьсотz","девятьсотz"}</definedName>
    <definedName name="n_4" localSheetId="12">{"","стоz","двестиz","тристаz","четырестаz","пятьсотz","шестьсотz","семьсотz","восемьсотz","девятьсотz"}</definedName>
    <definedName name="n_4" localSheetId="14">{"","стоz","двестиz","тристаz","четырестаz","пятьсотz","шестьсотz","семьсотz","восемьсотz","девятьсотz"}</definedName>
    <definedName name="n_4" localSheetId="3">{"","стоz","двестиz","тристаz","четырестаz","пятьсотz","шестьсотz","семьсотz","восемьсотz","девятьсотz"}</definedName>
    <definedName name="n_4" localSheetId="10">{"","стоz","двестиz","тристаz","четырестаz","пятьсотz","шестьсотz","семьсотz","восемьсотz","девятьсотz"}</definedName>
    <definedName name="n_4" localSheetId="4">{"","стоz","двестиz","тристаz","четырестаz","пятьсотz","шестьсотz","семьсотz","восемьсотz","девятьсотz"}</definedName>
    <definedName name="n_4" localSheetId="5">{"","стоz","двестиz","тристаz","четырестаz","пятьсотz","шестьсотz","семьсотz","восемьсотz","девятьсотz"}</definedName>
    <definedName name="n_4" localSheetId="6">{"","стоz","двестиz","тристаz","четырестаz","пятьсотz","шестьсотz","семьсотz","восемьсотz","девятьсотz"}</definedName>
    <definedName name="n_4" localSheetId="7">{"","стоz","двестиz","тристаz","четырестаz","пятьсотz","шестьсотz","семьсотz","восемьсотz","девятьсотz"}</definedName>
    <definedName name="n_4" localSheetId="11">{"","стоz","двестиz","тристаz","четырестаz","пятьсотz","шестьсотz","семьсотz","восемьсотz","девятьсотz"}</definedName>
    <definedName name="n_4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_5" localSheetId="1">{"","однаz","двеz","триz","четыреz","пятьz","шестьz","семьz","восемьz","девятьz"}</definedName>
    <definedName name="n_5" localSheetId="2">{"","однаz","двеz","триz","четыреz","пятьz","шестьz","семьz","восемьz","девятьz"}</definedName>
    <definedName name="n_5" localSheetId="12">{"","однаz","двеz","триz","четыреz","пятьz","шестьz","семьz","восемьz","девятьz"}</definedName>
    <definedName name="n_5" localSheetId="14">{"","однаz","двеz","триz","четыреz","пятьz","шестьz","семьz","восемьz","девятьz"}</definedName>
    <definedName name="n_5" localSheetId="3">{"","однаz","двеz","триz","четыреz","пятьz","шестьz","семьz","восемьz","девятьz"}</definedName>
    <definedName name="n_5" localSheetId="10">{"","однаz","двеz","триz","четыреz","пятьz","шестьz","семьz","восемьz","девятьz"}</definedName>
    <definedName name="n_5" localSheetId="4">{"","однаz","двеz","триz","четыреz","пятьz","шестьz","семьz","восемьz","девятьz"}</definedName>
    <definedName name="n_5" localSheetId="5">{"","однаz","двеz","триz","четыреz","пятьz","шестьz","семьz","восемьz","девятьz"}</definedName>
    <definedName name="n_5" localSheetId="6">{"","однаz","двеz","триz","четыреz","пятьz","шестьz","семьz","восемьz","девятьz"}</definedName>
    <definedName name="n_5" localSheetId="7">{"","однаz","двеz","триz","четыреz","пятьz","шестьz","семьz","восемьz","девятьz"}</definedName>
    <definedName name="n_5" localSheetId="11">{"","однаz","двеz","триz","четыреz","пятьz","шестьz","семьz","восемьz","девятьz"}</definedName>
    <definedName name="n_5">{"","однаz","двеz","триz","четыреz","пятьz","шестьz","семьz","восемьz","девятьz"}</definedName>
    <definedName name="n0">"000000000000,00"</definedName>
    <definedName name="n0x" localSheetId="0">IF('4.1 Отдел 1'!n_3=1,'4.1 Отдел 1'!n_2,'4.1 Отдел 1'!n_3&amp;'4.1 Отдел 1'!n_1)</definedName>
    <definedName name="n0x" localSheetId="1">IF('4.2 Отдел 2'!n_3=1,'4.2 Отдел 2'!n_2,'4.2 Отдел 2'!n_3&amp;'4.2 Отдел 2'!n_1)</definedName>
    <definedName name="n0x" localSheetId="2">IF('4.3 Отдел 2. Тех.характеристики'!n_3=1,'4.3 Отдел 2. Тех.характеристики'!n_2,'4.3 Отдел 2. Тех.характеристики'!n_3&amp;'4.3 Отдел 2. Тех.характеристики'!n_1)</definedName>
    <definedName name="n0x" localSheetId="12">IF('4.7 Прил.6 Расчет Прочие'!n_3=1,'4.7 Прил.6 Расчет Прочие'!n_2,'4.7 Прил.6 Расчет Прочие'!n_3&amp;'4.7 Прил.6 Расчет Прочие'!n_1)</definedName>
    <definedName name="n0x" localSheetId="14">IF('4.9 Прил 6.2 Расчет ПИР'!n_3=1,'4.9 Прил 6.2 Расчет ПИР'!n_2,'4.9 Прил 6.2 Расчет ПИР'!n_3&amp;'4.9 Прил 6.2 Расчет ПИР'!n_1)</definedName>
    <definedName name="n0x" localSheetId="3">IF('Прил.1 Сравнит табл'!n_3=1,'Прил.1 Сравнит табл'!n_2,'Прил.1 Сравнит табл'!n_3&amp;'Прил.1 Сравнит табл'!n_1)</definedName>
    <definedName name="n0x" localSheetId="10">IF(Прил.10!n_3=1,Прил.10!n_2,Прил.10!n_3&amp;Прил.10!n_1)</definedName>
    <definedName name="n0x" localSheetId="4">IF('Прил.2 Расч стоим'!n_3=1,'Прил.2 Расч стоим'!n_2,'Прил.2 Расч стоим'!n_3&amp;'Прил.2 Расч стоим'!n_1)</definedName>
    <definedName name="n0x" localSheetId="5">IF(Прил.3!n_3=1,Прил.3!n_2,Прил.3!n_3&amp;Прил.3!n_1)</definedName>
    <definedName name="n0x" localSheetId="6">IF('Прил.4 РМ'!n_3=1,'Прил.4 РМ'!n_2,'Прил.4 РМ'!n_3&amp;'Прил.4 РМ'!n_1)</definedName>
    <definedName name="n0x" localSheetId="7">IF('Прил.5 Расчет СМР и ОБ'!n_3=1,'Прил.5 Расчет СМР и ОБ'!n_2,'Прил.5 Расчет СМР и ОБ'!n_3&amp;'Прил.5 Расчет СМР и ОБ'!n_1)</definedName>
    <definedName name="n0x" localSheetId="11">IF(ФОТр.тек.!n_3=1,ФОТр.тек.!n_2,ФОТр.тек.!n_3&amp;ФОТр.тек.!n_1)</definedName>
    <definedName name="n0x">IF(n_3=1,n_2,n_3&amp;n_1)</definedName>
    <definedName name="n1x" localSheetId="0">IF('4.1 Отдел 1'!n_3=1,'4.1 Отдел 1'!n_2,'4.1 Отдел 1'!n_3&amp;'4.1 Отдел 1'!n_5)</definedName>
    <definedName name="n1x" localSheetId="1">IF('4.2 Отдел 2'!n_3=1,'4.2 Отдел 2'!n_2,'4.2 Отдел 2'!n_3&amp;'4.2 Отдел 2'!n_5)</definedName>
    <definedName name="n1x" localSheetId="2">IF('4.3 Отдел 2. Тех.характеристики'!n_3=1,'4.3 Отдел 2. Тех.характеристики'!n_2,'4.3 Отдел 2. Тех.характеристики'!n_3&amp;'4.3 Отдел 2. Тех.характеристики'!n_5)</definedName>
    <definedName name="n1x" localSheetId="12">IF('4.7 Прил.6 Расчет Прочие'!n_3=1,'4.7 Прил.6 Расчет Прочие'!n_2,'4.7 Прил.6 Расчет Прочие'!n_3&amp;'4.7 Прил.6 Расчет Прочие'!n_5)</definedName>
    <definedName name="n1x" localSheetId="14">IF('4.9 Прил 6.2 Расчет ПИР'!n_3=1,'4.9 Прил 6.2 Расчет ПИР'!n_2,'4.9 Прил 6.2 Расчет ПИР'!n_3&amp;'4.9 Прил 6.2 Расчет ПИР'!n_5)</definedName>
    <definedName name="n1x" localSheetId="3">IF('Прил.1 Сравнит табл'!n_3=1,'Прил.1 Сравнит табл'!n_2,'Прил.1 Сравнит табл'!n_3&amp;'Прил.1 Сравнит табл'!n_5)</definedName>
    <definedName name="n1x" localSheetId="10">IF(Прил.10!n_3=1,Прил.10!n_2,Прил.10!n_3&amp;Прил.10!n_5)</definedName>
    <definedName name="n1x" localSheetId="4">IF('Прил.2 Расч стоим'!n_3=1,'Прил.2 Расч стоим'!n_2,'Прил.2 Расч стоим'!n_3&amp;'Прил.2 Расч стоим'!n_5)</definedName>
    <definedName name="n1x" localSheetId="5">IF(Прил.3!n_3=1,Прил.3!n_2,Прил.3!n_3&amp;Прил.3!n_5)</definedName>
    <definedName name="n1x" localSheetId="6">IF('Прил.4 РМ'!n_3=1,'Прил.4 РМ'!n_2,'Прил.4 РМ'!n_3&amp;'Прил.4 РМ'!n_5)</definedName>
    <definedName name="n1x" localSheetId="7">IF('Прил.5 Расчет СМР и ОБ'!n_3=1,'Прил.5 Расчет СМР и ОБ'!n_2,'Прил.5 Расчет СМР и ОБ'!n_3&amp;'Прил.5 Расчет СМР и ОБ'!n_5)</definedName>
    <definedName name="n1x" localSheetId="11">IF(ФОТр.тек.!n_3=1,ФОТр.тек.!n_2,ФОТр.тек.!n_3&amp;ФОТр.тек.!n_5)</definedName>
    <definedName name="n1x">IF(n_3=1,n_2,n_3&amp;n_5)</definedName>
    <definedName name="Nalog" localSheetId="0">#REF!</definedName>
    <definedName name="Nalog" localSheetId="1">#REF!</definedName>
    <definedName name="Nalog" localSheetId="2">#REF!</definedName>
    <definedName name="Nalog" localSheetId="3">#REF!</definedName>
    <definedName name="Nalog" localSheetId="4">#REF!</definedName>
    <definedName name="Nalog" localSheetId="5">#REF!</definedName>
    <definedName name="Nalog" localSheetId="7">#REF!</definedName>
    <definedName name="Nalog">#REF!</definedName>
    <definedName name="NumColJournal" localSheetId="0">#REF!</definedName>
    <definedName name="NumColJournal" localSheetId="1">#REF!</definedName>
    <definedName name="NumColJournal" localSheetId="2">#REF!</definedName>
    <definedName name="NumColJournal" localSheetId="3">#REF!</definedName>
    <definedName name="NumColJournal" localSheetId="4">#REF!</definedName>
    <definedName name="NumColJournal" localSheetId="5">#REF!</definedName>
    <definedName name="NumColJournal" localSheetId="7">#REF!</definedName>
    <definedName name="NumColJournal">#REF!</definedName>
    <definedName name="o" localSheetId="0">#REF!</definedName>
    <definedName name="o" localSheetId="1">#REF!</definedName>
    <definedName name="o" localSheetId="2">#REF!</definedName>
    <definedName name="o" localSheetId="3">#REF!</definedName>
    <definedName name="o" localSheetId="4">#REF!</definedName>
    <definedName name="o" localSheetId="7">#REF!</definedName>
    <definedName name="o">#REF!</definedName>
    <definedName name="Obj" localSheetId="0">#REF!</definedName>
    <definedName name="Obj" localSheetId="1">#REF!</definedName>
    <definedName name="Obj" localSheetId="2">#REF!</definedName>
    <definedName name="Obj" localSheetId="3">#REF!</definedName>
    <definedName name="Obj" localSheetId="4">#REF!</definedName>
    <definedName name="Obj" localSheetId="7">#REF!</definedName>
    <definedName name="Obj">#REF!</definedName>
    <definedName name="oppp" localSheetId="0">#REF!</definedName>
    <definedName name="oppp" localSheetId="1">#REF!</definedName>
    <definedName name="oppp" localSheetId="2">#REF!</definedName>
    <definedName name="oppp" localSheetId="3">#REF!</definedName>
    <definedName name="oppp" localSheetId="4">#REF!</definedName>
    <definedName name="oppp" localSheetId="5">#REF!</definedName>
    <definedName name="oppp" localSheetId="7">#REF!</definedName>
    <definedName name="oppp">#REF!</definedName>
    <definedName name="pp" localSheetId="0">#REF!</definedName>
    <definedName name="pp" localSheetId="1">#REF!</definedName>
    <definedName name="pp" localSheetId="2">#REF!</definedName>
    <definedName name="pp" localSheetId="3">#REF!</definedName>
    <definedName name="pp" localSheetId="4">#REF!</definedName>
    <definedName name="pp" localSheetId="5">#REF!</definedName>
    <definedName name="pp" localSheetId="7">#REF!</definedName>
    <definedName name="pp">#REF!</definedName>
    <definedName name="Print_Area" localSheetId="0">#REF!</definedName>
    <definedName name="Print_Area" localSheetId="1">#REF!</definedName>
    <definedName name="Print_Area" localSheetId="2">#REF!</definedName>
    <definedName name="Print_Area" localSheetId="14">#REF!</definedName>
    <definedName name="Print_Area" localSheetId="3">#REF!</definedName>
    <definedName name="Print_Area" localSheetId="4">#REF!</definedName>
    <definedName name="Print_Area" localSheetId="5">#REF!</definedName>
    <definedName name="Print_Area" localSheetId="7">#REF!</definedName>
    <definedName name="Print_Area">#REF!</definedName>
    <definedName name="propis" localSheetId="0">#REF!</definedName>
    <definedName name="propis" localSheetId="1">#REF!</definedName>
    <definedName name="propis" localSheetId="2">#REF!</definedName>
    <definedName name="propis" localSheetId="3">#REF!</definedName>
    <definedName name="propis" localSheetId="4">#REF!</definedName>
    <definedName name="propis" localSheetId="5">#REF!</definedName>
    <definedName name="propis" localSheetId="7">#REF!</definedName>
    <definedName name="propis">#REF!</definedName>
    <definedName name="q" localSheetId="0">#REF!</definedName>
    <definedName name="q" localSheetId="1">#REF!</definedName>
    <definedName name="q" localSheetId="2">#REF!</definedName>
    <definedName name="q" localSheetId="3">#REF!</definedName>
    <definedName name="q" localSheetId="4">#REF!</definedName>
    <definedName name="q" localSheetId="7">#REF!</definedName>
    <definedName name="q">#REF!</definedName>
    <definedName name="qq" localSheetId="3">#REF!</definedName>
    <definedName name="qq" localSheetId="4">#REF!</definedName>
    <definedName name="qq">#REF!</definedName>
    <definedName name="qqqqqqqqqqqqqqqqqqqqqqqqqqqqqqqqqqq" localSheetId="0">#REF!</definedName>
    <definedName name="qqqqqqqqqqqqqqqqqqqqqqqqqqqqqqqqqqq" localSheetId="1">#REF!</definedName>
    <definedName name="qqqqqqqqqqqqqqqqqqqqqqqqqqqqqqqqqqq" localSheetId="2">#REF!</definedName>
    <definedName name="qqqqqqqqqqqqqqqqqqqqqqqqqqqqqqqqqqq" localSheetId="3">#REF!</definedName>
    <definedName name="qqqqqqqqqqqqqqqqqqqqqqqqqqqqqqqqqqq" localSheetId="4">#REF!</definedName>
    <definedName name="qqqqqqqqqqqqqqqqqqqqqqqqqqqqqqqqqqq" localSheetId="5">#REF!</definedName>
    <definedName name="qqqqqqqqqqqqqqqqqqqqqqqqqqqqqqqqqqq" localSheetId="7">#REF!</definedName>
    <definedName name="qqqqqqqqqqqqqqqqqqqqqqqqqqqqqqqqqqq">#REF!</definedName>
    <definedName name="rehl" localSheetId="0">#REF!</definedName>
    <definedName name="rehl" localSheetId="1">#REF!</definedName>
    <definedName name="rehl" localSheetId="2">#REF!</definedName>
    <definedName name="rehl" localSheetId="3">#REF!</definedName>
    <definedName name="rehl" localSheetId="4">#REF!</definedName>
    <definedName name="rehl" localSheetId="7">#REF!</definedName>
    <definedName name="rehl">#REF!</definedName>
    <definedName name="rf" localSheetId="0">#REF!</definedName>
    <definedName name="rf" localSheetId="1">#REF!</definedName>
    <definedName name="rf" localSheetId="2">#REF!</definedName>
    <definedName name="rf" localSheetId="3">#REF!</definedName>
    <definedName name="rf" localSheetId="4">#REF!</definedName>
    <definedName name="rf" localSheetId="7">#REF!</definedName>
    <definedName name="rf">#REF!</definedName>
    <definedName name="rrrrrr" localSheetId="3">#REF!</definedName>
    <definedName name="rrrrrr" localSheetId="4">#REF!</definedName>
    <definedName name="rrrrrr" localSheetId="5">#REF!</definedName>
    <definedName name="rrrrrr" localSheetId="6">#REF!</definedName>
    <definedName name="rrrrrr">#REF!</definedName>
    <definedName name="rtyrty" localSheetId="0">#REF!</definedName>
    <definedName name="rtyrty" localSheetId="1">#REF!</definedName>
    <definedName name="rtyrty" localSheetId="2">#REF!</definedName>
    <definedName name="rtyrty" localSheetId="3">#REF!</definedName>
    <definedName name="rtyrty" localSheetId="4">#REF!</definedName>
    <definedName name="rtyrty" localSheetId="7">#REF!</definedName>
    <definedName name="rtyrty">#REF!</definedName>
    <definedName name="rybuf" localSheetId="3">#REF!</definedName>
    <definedName name="rybuf" localSheetId="4">#REF!</definedName>
    <definedName name="rybuf">#REF!</definedName>
    <definedName name="rybuf3" localSheetId="3">#REF!</definedName>
    <definedName name="rybuf3" localSheetId="4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 localSheetId="0">#REF!</definedName>
    <definedName name="SD_DC" localSheetId="1">#REF!</definedName>
    <definedName name="SD_DC" localSheetId="2">#REF!</definedName>
    <definedName name="SD_DC" localSheetId="3">#REF!</definedName>
    <definedName name="SD_DC" localSheetId="4">#REF!</definedName>
    <definedName name="SD_DC" localSheetId="5">#REF!</definedName>
    <definedName name="SD_DC" localSheetId="7">#REF!</definedName>
    <definedName name="SD_DC">#REF!</definedName>
    <definedName name="SDDsfd" localSheetId="0">#REF!</definedName>
    <definedName name="SDDsfd" localSheetId="1">#REF!</definedName>
    <definedName name="SDDsfd" localSheetId="2">#REF!</definedName>
    <definedName name="SDDsfd" localSheetId="3">#REF!</definedName>
    <definedName name="SDDsfd" localSheetId="4">#REF!</definedName>
    <definedName name="SDDsfd" localSheetId="5">#REF!</definedName>
    <definedName name="SDDsfd" localSheetId="7">#REF!</definedName>
    <definedName name="SDDsfd">#REF!</definedName>
    <definedName name="SDSA" localSheetId="0">#REF!</definedName>
    <definedName name="SDSA" localSheetId="1">#REF!</definedName>
    <definedName name="SDSA" localSheetId="2">#REF!</definedName>
    <definedName name="SDSA" localSheetId="3">#REF!</definedName>
    <definedName name="SDSA" localSheetId="4">#REF!</definedName>
    <definedName name="SDSA" localSheetId="7">#REF!</definedName>
    <definedName name="SDSA">#REF!</definedName>
    <definedName name="SF_SFs" localSheetId="0">#REF!</definedName>
    <definedName name="SF_SFs" localSheetId="1">#REF!</definedName>
    <definedName name="SF_SFs" localSheetId="2">#REF!</definedName>
    <definedName name="SF_SFs" localSheetId="3">#REF!</definedName>
    <definedName name="SF_SFs" localSheetId="4">#REF!</definedName>
    <definedName name="SF_SFs" localSheetId="7">#REF!</definedName>
    <definedName name="SF_SFs">#REF!</definedName>
    <definedName name="SM" localSheetId="0">#REF!</definedName>
    <definedName name="SM" localSheetId="1">#REF!</definedName>
    <definedName name="SM" localSheetId="2">#REF!</definedName>
    <definedName name="SM" localSheetId="3">#REF!</definedName>
    <definedName name="SM" localSheetId="4">#REF!</definedName>
    <definedName name="SM" localSheetId="5">#REF!</definedName>
    <definedName name="SM" localSheetId="7">#REF!</definedName>
    <definedName name="SM">#REF!</definedName>
    <definedName name="SM_SM" localSheetId="0">#REF!</definedName>
    <definedName name="SM_SM" localSheetId="1">#REF!</definedName>
    <definedName name="SM_SM" localSheetId="2">#REF!</definedName>
    <definedName name="SM_SM" localSheetId="3">#REF!</definedName>
    <definedName name="SM_SM" localSheetId="4">#REF!</definedName>
    <definedName name="SM_SM" localSheetId="7">#REF!</definedName>
    <definedName name="SM_SM">#REF!</definedName>
    <definedName name="SM_SM1" localSheetId="0">#REF!</definedName>
    <definedName name="SM_SM1" localSheetId="1">#REF!</definedName>
    <definedName name="SM_SM1" localSheetId="2">#REF!</definedName>
    <definedName name="SM_SM1" localSheetId="3">#REF!</definedName>
    <definedName name="SM_SM1" localSheetId="4">#REF!</definedName>
    <definedName name="SM_SM1" localSheetId="7">#REF!</definedName>
    <definedName name="SM_SM1">#REF!</definedName>
    <definedName name="SM_SM45" localSheetId="0">#REF!</definedName>
    <definedName name="SM_SM45" localSheetId="1">#REF!</definedName>
    <definedName name="SM_SM45" localSheetId="2">#REF!</definedName>
    <definedName name="SM_SM45" localSheetId="3">#REF!</definedName>
    <definedName name="SM_SM45" localSheetId="4">#REF!</definedName>
    <definedName name="SM_SM45" localSheetId="7">#REF!</definedName>
    <definedName name="SM_SM45">#REF!</definedName>
    <definedName name="SM_SM6" localSheetId="0">#REF!</definedName>
    <definedName name="SM_SM6" localSheetId="1">#REF!</definedName>
    <definedName name="SM_SM6" localSheetId="2">#REF!</definedName>
    <definedName name="SM_SM6" localSheetId="3">#REF!</definedName>
    <definedName name="SM_SM6" localSheetId="4">#REF!</definedName>
    <definedName name="SM_SM6" localSheetId="7">#REF!</definedName>
    <definedName name="SM_SM6">#REF!</definedName>
    <definedName name="SM_STO" localSheetId="0">#REF!</definedName>
    <definedName name="SM_STO" localSheetId="1">#REF!</definedName>
    <definedName name="SM_STO" localSheetId="2">#REF!</definedName>
    <definedName name="SM_STO" localSheetId="3">#REF!</definedName>
    <definedName name="SM_STO" localSheetId="4">#REF!</definedName>
    <definedName name="SM_STO" localSheetId="7">#REF!</definedName>
    <definedName name="SM_STO">#REF!</definedName>
    <definedName name="SM_STO1" localSheetId="0">#REF!</definedName>
    <definedName name="SM_STO1" localSheetId="1">#REF!</definedName>
    <definedName name="SM_STO1" localSheetId="2">#REF!</definedName>
    <definedName name="SM_STO1" localSheetId="3">#REF!</definedName>
    <definedName name="SM_STO1" localSheetId="4">#REF!</definedName>
    <definedName name="SM_STO1" localSheetId="5">#REF!</definedName>
    <definedName name="SM_STO1" localSheetId="7">#REF!</definedName>
    <definedName name="SM_STO1">#REF!</definedName>
    <definedName name="SM_STO2" localSheetId="0">#REF!</definedName>
    <definedName name="SM_STO2" localSheetId="1">#REF!</definedName>
    <definedName name="SM_STO2" localSheetId="2">#REF!</definedName>
    <definedName name="SM_STO2" localSheetId="3">#REF!</definedName>
    <definedName name="SM_STO2" localSheetId="4">#REF!</definedName>
    <definedName name="SM_STO2" localSheetId="7">#REF!</definedName>
    <definedName name="SM_STO2">#REF!</definedName>
    <definedName name="SM_STO3" localSheetId="0">#REF!</definedName>
    <definedName name="SM_STO3" localSheetId="1">#REF!</definedName>
    <definedName name="SM_STO3" localSheetId="2">#REF!</definedName>
    <definedName name="SM_STO3" localSheetId="3">#REF!</definedName>
    <definedName name="SM_STO3" localSheetId="4">#REF!</definedName>
    <definedName name="SM_STO3" localSheetId="7">#REF!</definedName>
    <definedName name="SM_STO3">#REF!</definedName>
    <definedName name="Smmmmmmmmmmmmmmm" localSheetId="0">#REF!</definedName>
    <definedName name="Smmmmmmmmmmmmmmm" localSheetId="1">#REF!</definedName>
    <definedName name="Smmmmmmmmmmmmmmm" localSheetId="2">#REF!</definedName>
    <definedName name="Smmmmmmmmmmmmmmm" localSheetId="3">#REF!</definedName>
    <definedName name="Smmmmmmmmmmmmmmm" localSheetId="4">#REF!</definedName>
    <definedName name="Smmmmmmmmmmmmmmm" localSheetId="7">#REF!</definedName>
    <definedName name="Smmmmmmmmmmmmmmm">#REF!</definedName>
    <definedName name="SmPr" localSheetId="0">#REF!</definedName>
    <definedName name="SmPr" localSheetId="1">#REF!</definedName>
    <definedName name="SmPr" localSheetId="2">#REF!</definedName>
    <definedName name="SmPr" localSheetId="3">#REF!</definedName>
    <definedName name="SmPr" localSheetId="4">#REF!</definedName>
    <definedName name="SmPr" localSheetId="7">#REF!</definedName>
    <definedName name="SmPr">#REF!</definedName>
    <definedName name="Status" localSheetId="0">#REF!</definedName>
    <definedName name="Status" localSheetId="1">#REF!</definedName>
    <definedName name="Status" localSheetId="2">#REF!</definedName>
    <definedName name="Status" localSheetId="3">#REF!</definedName>
    <definedName name="Status" localSheetId="4">#REF!</definedName>
    <definedName name="Status" localSheetId="5">#REF!</definedName>
    <definedName name="Status" localSheetId="7">#REF!</definedName>
    <definedName name="Status">#REF!</definedName>
    <definedName name="SUM_" localSheetId="0">#REF!</definedName>
    <definedName name="SUM_" localSheetId="1">#REF!</definedName>
    <definedName name="SUM_" localSheetId="2">#REF!</definedName>
    <definedName name="SUM_" localSheetId="3">#REF!</definedName>
    <definedName name="SUM_" localSheetId="4">#REF!</definedName>
    <definedName name="SUM_" localSheetId="5">#REF!</definedName>
    <definedName name="SUM_" localSheetId="7">#REF!</definedName>
    <definedName name="SUM_">#REF!</definedName>
    <definedName name="SUM_1" localSheetId="0">#REF!</definedName>
    <definedName name="SUM_1" localSheetId="1">#REF!</definedName>
    <definedName name="SUM_1" localSheetId="2">#REF!</definedName>
    <definedName name="SUM_1" localSheetId="3">#REF!</definedName>
    <definedName name="SUM_1" localSheetId="4">#REF!</definedName>
    <definedName name="SUM_1" localSheetId="7">#REF!</definedName>
    <definedName name="SUM_1">#REF!</definedName>
    <definedName name="sum_2" localSheetId="0">#REF!</definedName>
    <definedName name="sum_2" localSheetId="1">#REF!</definedName>
    <definedName name="sum_2" localSheetId="2">#REF!</definedName>
    <definedName name="sum_2" localSheetId="3">#REF!</definedName>
    <definedName name="sum_2" localSheetId="4">#REF!</definedName>
    <definedName name="sum_2" localSheetId="7">#REF!</definedName>
    <definedName name="sum_2">#REF!</definedName>
    <definedName name="SUM_3" localSheetId="0">#REF!</definedName>
    <definedName name="SUM_3" localSheetId="1">#REF!</definedName>
    <definedName name="SUM_3" localSheetId="2">#REF!</definedName>
    <definedName name="SUM_3" localSheetId="3">#REF!</definedName>
    <definedName name="SUM_3" localSheetId="4">#REF!</definedName>
    <definedName name="SUM_3" localSheetId="7">#REF!</definedName>
    <definedName name="SUM_3">#REF!</definedName>
    <definedName name="sum_4" localSheetId="0">#REF!</definedName>
    <definedName name="sum_4" localSheetId="1">#REF!</definedName>
    <definedName name="sum_4" localSheetId="2">#REF!</definedName>
    <definedName name="sum_4" localSheetId="3">#REF!</definedName>
    <definedName name="sum_4" localSheetId="4">#REF!</definedName>
    <definedName name="sum_4" localSheetId="7">#REF!</definedName>
    <definedName name="sum_4">#REF!</definedName>
    <definedName name="SV" localSheetId="0">#REF!</definedName>
    <definedName name="SV" localSheetId="1">#REF!</definedName>
    <definedName name="SV" localSheetId="2">#REF!</definedName>
    <definedName name="SV" localSheetId="3">#REF!</definedName>
    <definedName name="SV" localSheetId="4">#REF!</definedName>
    <definedName name="SV" localSheetId="7">#REF!</definedName>
    <definedName name="SV">#REF!</definedName>
    <definedName name="SV_STO" localSheetId="0">#REF!</definedName>
    <definedName name="SV_STO" localSheetId="1">#REF!</definedName>
    <definedName name="SV_STO" localSheetId="2">#REF!</definedName>
    <definedName name="SV_STO" localSheetId="3">#REF!</definedName>
    <definedName name="SV_STO" localSheetId="4">#REF!</definedName>
    <definedName name="SV_STO" localSheetId="7">#REF!</definedName>
    <definedName name="SV_STO">#REF!</definedName>
    <definedName name="t" localSheetId="0">#REF!</definedName>
    <definedName name="t" localSheetId="1">#REF!</definedName>
    <definedName name="t" localSheetId="2">#REF!</definedName>
    <definedName name="t" localSheetId="3">#REF!</definedName>
    <definedName name="t" localSheetId="4">#REF!</definedName>
    <definedName name="t" localSheetId="7">#REF!</definedName>
    <definedName name="t">#REF!</definedName>
    <definedName name="time" localSheetId="0">#REF!</definedName>
    <definedName name="time" localSheetId="1">#REF!</definedName>
    <definedName name="time" localSheetId="2">#REF!</definedName>
    <definedName name="time" localSheetId="13">#REF!</definedName>
    <definedName name="time" localSheetId="14">#REF!</definedName>
    <definedName name="time" localSheetId="3">#REF!</definedName>
    <definedName name="time" localSheetId="4">#REF!</definedName>
    <definedName name="time" localSheetId="7">#REF!</definedName>
    <definedName name="time" localSheetId="11">#REF!</definedName>
    <definedName name="time">#REF!</definedName>
    <definedName name="Time_diff" localSheetId="0">#REF!</definedName>
    <definedName name="Time_diff" localSheetId="1">#REF!</definedName>
    <definedName name="Time_diff" localSheetId="2">#REF!</definedName>
    <definedName name="Time_diff" localSheetId="3">#REF!</definedName>
    <definedName name="Time_diff" localSheetId="4">#REF!</definedName>
    <definedName name="Time_diff" localSheetId="7">#REF!</definedName>
    <definedName name="Time_diff">#REF!</definedName>
    <definedName name="Times" localSheetId="0">#REF!</definedName>
    <definedName name="Times" localSheetId="1">#REF!</definedName>
    <definedName name="Times" localSheetId="2">#REF!</definedName>
    <definedName name="Times" localSheetId="3">#REF!</definedName>
    <definedName name="Times" localSheetId="4">#REF!</definedName>
    <definedName name="Times" localSheetId="7">#REF!</definedName>
    <definedName name="Times">#REF!</definedName>
    <definedName name="Times___0" localSheetId="0">#REF!</definedName>
    <definedName name="Times___0" localSheetId="1">#REF!</definedName>
    <definedName name="Times___0" localSheetId="2">#REF!</definedName>
    <definedName name="Times___0" localSheetId="3">#REF!</definedName>
    <definedName name="Times___0" localSheetId="4">#REF!</definedName>
    <definedName name="Times___0" localSheetId="7">#REF!</definedName>
    <definedName name="Times___0">#REF!</definedName>
    <definedName name="title">#REF!</definedName>
    <definedName name="ttt" localSheetId="3">#REF!</definedName>
    <definedName name="ttt" localSheetId="4">#REF!</definedName>
    <definedName name="ttt" localSheetId="5">#REF!</definedName>
    <definedName name="ttt" localSheetId="6">#REF!</definedName>
    <definedName name="ttt">#REF!</definedName>
    <definedName name="ujl" localSheetId="0">#REF!</definedName>
    <definedName name="ujl" localSheetId="1">#REF!</definedName>
    <definedName name="ujl" localSheetId="2">#REF!</definedName>
    <definedName name="ujl" localSheetId="3">#REF!</definedName>
    <definedName name="ujl" localSheetId="4">#REF!</definedName>
    <definedName name="ujl" localSheetId="7">#REF!</definedName>
    <definedName name="ujl">#REF!</definedName>
    <definedName name="USA_1" localSheetId="0">#REF!</definedName>
    <definedName name="USA_1" localSheetId="1">#REF!</definedName>
    <definedName name="USA_1" localSheetId="2">#REF!</definedName>
    <definedName name="USA_1" localSheetId="3">#REF!</definedName>
    <definedName name="USA_1" localSheetId="4">#REF!</definedName>
    <definedName name="USA_1" localSheetId="5">#REF!</definedName>
    <definedName name="USA_1" localSheetId="7">#REF!</definedName>
    <definedName name="USA_1">#REF!</definedName>
    <definedName name="v" localSheetId="0">#REF!</definedName>
    <definedName name="v" localSheetId="1">#REF!</definedName>
    <definedName name="v" localSheetId="2">#REF!</definedName>
    <definedName name="v" localSheetId="3">#REF!</definedName>
    <definedName name="v" localSheetId="4">#REF!</definedName>
    <definedName name="v" localSheetId="5">#REF!</definedName>
    <definedName name="v" localSheetId="7">#REF!</definedName>
    <definedName name="v">#REF!</definedName>
    <definedName name="VH" localSheetId="0">#REF!</definedName>
    <definedName name="VH" localSheetId="1">#REF!</definedName>
    <definedName name="VH" localSheetId="2">#REF!</definedName>
    <definedName name="VH" localSheetId="3">#REF!</definedName>
    <definedName name="VH" localSheetId="4">#REF!</definedName>
    <definedName name="VH" localSheetId="7">#REF!</definedName>
    <definedName name="VH">#REF!</definedName>
    <definedName name="w" localSheetId="0">#REF!</definedName>
    <definedName name="w" localSheetId="1">#REF!</definedName>
    <definedName name="w" localSheetId="2">#REF!</definedName>
    <definedName name="w" localSheetId="3">#REF!</definedName>
    <definedName name="w" localSheetId="4">#REF!</definedName>
    <definedName name="w" localSheetId="5">#REF!</definedName>
    <definedName name="w" localSheetId="7">#REF!</definedName>
    <definedName name="w">#REF!</definedName>
    <definedName name="wrn" localSheetId="0">{"'4.1 Отдел 1'!glc1",#N/A,FALSE,"GLC";"'4.1 Отдел 1'!glc2",#N/A,FALSE,"GLC";"'4.1 Отдел 1'!glc3",#N/A,FALSE,"GLC";"'4.1 Отдел 1'!glc4",#N/A,FALSE,"GLC";"'4.1 Отдел 1'!glc5",#N/A,FALSE,"GLC"}</definedName>
    <definedName name="wrn" localSheetId="1">{"'4.2 Отдел 2'!glc1",#N/A,FALSE,"GLC";"'4.2 Отдел 2'!glc2",#N/A,FALSE,"GLC";"'4.2 Отдел 2'!glc3",#N/A,FALSE,"GLC";"'4.2 Отдел 2'!glc4",#N/A,FALSE,"GLC";"'4.2 Отдел 2'!glc5",#N/A,FALSE,"GLC"}</definedName>
    <definedName name="wrn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" localSheetId="10">{"'Прил. 10'!glc1",#N/A,FALSE,"GLC";"'Прил. 10'!glc2",#N/A,FALSE,"GLC";"'Прил. 10'!glc3",#N/A,FALSE,"GLC";"'Прил. 10'!glc4",#N/A,FALSE,"GLC";"'Прил. 10'!glc5",#N/A,FALSE,"GLC"}</definedName>
    <definedName name="wrn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" localSheetId="5">{"'Прил. 3'!glc1",#N/A,FALSE,"GLC";"'Прил. 3'!glc2",#N/A,FALSE,"GLC";"'Прил. 3'!glc3",#N/A,FALSE,"GLC";"'Прил. 3'!glc4",#N/A,FALSE,"GLC";"'Прил. 3'!glc5",#N/A,FALSE,"GLC"}</definedName>
    <definedName name="wrn" localSheetId="6">{"'Прил.4 РМ'!glc1",#N/A,FALSE,"GLC";"'Прил.4 РМ'!glc2",#N/A,FALSE,"GLC";"'Прил.4 РМ'!glc3",#N/A,FALSE,"GLC";"'Прил.4 РМ'!glc4",#N/A,FALSE,"GLC";"'Прил.4 РМ'!glc5",#N/A,FALSE,"GLC"}</definedName>
    <definedName name="wrn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">{"glc1",#N/A,FALSE,"GLC";"glc2",#N/A,FALSE,"GLC";"glc3",#N/A,FALSE,"GLC";"glc4",#N/A,FALSE,"GLC";"glc5",#N/A,FALSE,"GLC"}</definedName>
    <definedName name="wrn.1." localSheetId="0">{#N/A,#N/A,FALSE,"Шаблон_Спец1"}</definedName>
    <definedName name="wrn.1." localSheetId="1">{#N/A,#N/A,FALSE,"Шаблон_Спец1"}</definedName>
    <definedName name="wrn.1." localSheetId="2">{#N/A,#N/A,FALSE,"Шаблон_Спец1"}</definedName>
    <definedName name="wrn.1." localSheetId="12">{#N/A,#N/A,FALSE,"Шаблон_Спец1"}</definedName>
    <definedName name="wrn.1." localSheetId="14">{#N/A,#N/A,FALSE,"Шаблон_Спец1"}</definedName>
    <definedName name="wrn.1." localSheetId="3">{#N/A,#N/A,FALSE,"Шаблон_Спец1"}</definedName>
    <definedName name="wrn.1." localSheetId="10">{#N/A,#N/A,FALSE,"Шаблон_Спец1"}</definedName>
    <definedName name="wrn.1." localSheetId="4">{#N/A,#N/A,FALSE,"Шаблон_Спец1"}</definedName>
    <definedName name="wrn.1." localSheetId="5">{#N/A,#N/A,FALSE,"Шаблон_Спец1"}</definedName>
    <definedName name="wrn.1." localSheetId="6">{#N/A,#N/A,FALSE,"Шаблон_Спец1"}</definedName>
    <definedName name="wrn.1." localSheetId="7">{#N/A,#N/A,FALSE,"Шаблон_Спец1"}</definedName>
    <definedName name="wrn.1." localSheetId="11">{#N/A,#N/A,FALSE,"Шаблон_Спец1"}</definedName>
    <definedName name="wrn.1.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_.and._.Trend._.Analysis." localSheetId="1">{#N/A,#N/A,FALSE,"Aging Summary";#N/A,#N/A,FALSE,"Ratio Analysis";#N/A,#N/A,FALSE,"Test 120 Day Accts";#N/A,#N/A,FALSE,"Tickmarks"}</definedName>
    <definedName name="wrn.Aging._.and._.Trend._.Analysis." localSheetId="2">{#N/A,#N/A,FALSE,"Aging Summary";#N/A,#N/A,FALSE,"Ratio Analysis";#N/A,#N/A,FALSE,"Test 120 Day Accts";#N/A,#N/A,FALSE,"Tickmarks"}</definedName>
    <definedName name="wrn.Aging._.and._.Trend._.Analysis." localSheetId="12">{#N/A,#N/A,FALSE,"Aging Summary";#N/A,#N/A,FALSE,"Ratio Analysis";#N/A,#N/A,FALSE,"Test 120 Day Accts";#N/A,#N/A,FALSE,"Tickmarks"}</definedName>
    <definedName name="wrn.Aging._.and._.Trend._.Analysis." localSheetId="14">{#N/A,#N/A,FALSE,"Aging Summary";#N/A,#N/A,FALSE,"Ratio Analysis";#N/A,#N/A,FALSE,"Test 120 Day Accts";#N/A,#N/A,FALSE,"Tickmarks"}</definedName>
    <definedName name="wrn.Aging._.and._.Trend._.Analysis." localSheetId="3">{#N/A,#N/A,FALSE,"Aging Summary";#N/A,#N/A,FALSE,"Ratio Analysis";#N/A,#N/A,FALSE,"Test 120 Day Accts";#N/A,#N/A,FALSE,"Tickmarks"}</definedName>
    <definedName name="wrn.Aging._.and._.Trend._.Analysis." localSheetId="10">{#N/A,#N/A,FALSE,"Aging Summary";#N/A,#N/A,FALSE,"Ratio Analysis";#N/A,#N/A,FALSE,"Test 120 Day Accts";#N/A,#N/A,FALSE,"Tickmarks"}</definedName>
    <definedName name="wrn.Aging._.and._.Trend._.Analysis." localSheetId="4">{#N/A,#N/A,FALSE,"Aging Summary";#N/A,#N/A,FALSE,"Ratio Analysis";#N/A,#N/A,FALSE,"Test 120 Day Accts";#N/A,#N/A,FALSE,"Tickmarks"}</definedName>
    <definedName name="wrn.Aging._.and._.Trend._.Analysis." localSheetId="5">{#N/A,#N/A,FALSE,"Aging Summary";#N/A,#N/A,FALSE,"Ratio Analysis";#N/A,#N/A,FALSE,"Test 120 Day Accts";#N/A,#N/A,FALSE,"Tickmarks"}</definedName>
    <definedName name="wrn.Aging._.and._.Trend._.Analysis." localSheetId="6">{#N/A,#N/A,FALSE,"Aging Summary";#N/A,#N/A,FALSE,"Ratio Analysis";#N/A,#N/A,FALSE,"Test 120 Day Accts";#N/A,#N/A,FALSE,"Tickmarks"}</definedName>
    <definedName name="wrn.Aging._.and._.Trend._.Analysis." localSheetId="7">{#N/A,#N/A,FALSE,"Aging Summary";#N/A,#N/A,FALSE,"Ratio Analysis";#N/A,#N/A,FALSE,"Test 120 Day Accts";#N/A,#N/A,FALSE,"Tickmarks"}</definedName>
    <definedName name="wrn.Aging._.and._.Trend._.Analysis." localSheetId="11">{#N/A,#N/A,FALSE,"Aging Summary";#N/A,#N/A,FALSE,"Ratio Analysis";#N/A,#N/A,FALSE,"Test 120 Day Accts";#N/A,#N/A,FALSE,"Tickmarks"}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Aging.and._Trend._.Analysis.2" localSheetId="12">{#N/A,#N/A,FALSE,"Aging Summary";#N/A,#N/A,FALSE,"Ratio Analysis";#N/A,#N/A,FALSE,"Test 120 Day Accts";#N/A,#N/A,FALSE,"Tickmarks"}</definedName>
    <definedName name="wrn.Aging.and._Trend._.Analysis.2" localSheetId="14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Aging.and._Trend._.Analysis.2" localSheetId="10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Aging.and._Trend._.Analysis.2" localSheetId="5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Aging.and._Trend._.Analysis.2" localSheetId="11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" localSheetId="1">{"assets",#N/A,FALSE,"historicBS";"liab",#N/A,FALSE,"historicBS";"is",#N/A,FALSE,"historicIS";"ratios",#N/A,FALSE,"ratios"}</definedName>
    <definedName name="wrn.basicfin." localSheetId="2">{"assets",#N/A,FALSE,"historicBS";"liab",#N/A,FALSE,"historicBS";"is",#N/A,FALSE,"historicIS";"ratios",#N/A,FALSE,"ratios"}</definedName>
    <definedName name="wrn.basicfin." localSheetId="12">{"assets",#N/A,FALSE,"historicBS";"liab",#N/A,FALSE,"historicBS";"is",#N/A,FALSE,"historicIS";"ratios",#N/A,FALSE,"ratios"}</definedName>
    <definedName name="wrn.basicfin." localSheetId="14">{"assets",#N/A,FALSE,"historicBS";"liab",#N/A,FALSE,"historicBS";"is",#N/A,FALSE,"historicIS";"ratios",#N/A,FALSE,"ratios"}</definedName>
    <definedName name="wrn.basicfin." localSheetId="3">{"assets",#N/A,FALSE,"historicBS";"liab",#N/A,FALSE,"historicBS";"is",#N/A,FALSE,"historicIS";"ratios",#N/A,FALSE,"ratios"}</definedName>
    <definedName name="wrn.basicfin." localSheetId="10">{"assets",#N/A,FALSE,"historicBS";"liab",#N/A,FALSE,"historicBS";"is",#N/A,FALSE,"historicIS";"ratios",#N/A,FALSE,"ratios"}</definedName>
    <definedName name="wrn.basicfin." localSheetId="4">{"assets",#N/A,FALSE,"historicBS";"liab",#N/A,FALSE,"historicBS";"is",#N/A,FALSE,"historicIS";"ratios",#N/A,FALSE,"ratios"}</definedName>
    <definedName name="wrn.basicfin." localSheetId="5">{"assets",#N/A,FALSE,"historicBS";"liab",#N/A,FALSE,"historicBS";"is",#N/A,FALSE,"historicIS";"ratios",#N/A,FALSE,"ratios"}</definedName>
    <definedName name="wrn.basicfin." localSheetId="6">{"assets",#N/A,FALSE,"historicBS";"liab",#N/A,FALSE,"historicBS";"is",#N/A,FALSE,"historicIS";"ratios",#N/A,FALSE,"ratios"}</definedName>
    <definedName name="wrn.basicfin." localSheetId="7">{"assets",#N/A,FALSE,"historicBS";"liab",#N/A,FALSE,"historicBS";"is",#N/A,FALSE,"historicIS";"ratios",#N/A,FALSE,"ratios"}</definedName>
    <definedName name="wrn.basicfin." localSheetId="11">{"assets",#N/A,FALSE,"historicBS";"liab",#N/A,FALSE,"historicBS";"is",#N/A,FALSE,"historicIS";"ratios",#N/A,FALSE,"ratios"}</definedName>
    <definedName name="wrn.basicfin.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basicfin.2" localSheetId="12">{"assets",#N/A,FALSE,"historicBS";"liab",#N/A,FALSE,"historicBS";"is",#N/A,FALSE,"historicIS";"ratios",#N/A,FALSE,"ratios"}</definedName>
    <definedName name="wrn.basicfin.2" localSheetId="14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basicfin.2" localSheetId="10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basicfin.2" localSheetId="5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basicfin.2" localSheetId="11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als." localSheetId="1">{#N/A,#N/A,TRUE,"Engineering Dept";#N/A,#N/A,TRUE,"Sales Dept";#N/A,#N/A,TRUE,"Marketing Dept";#N/A,#N/A,TRUE,"Admin Dept"}</definedName>
    <definedName name="wrn.Departmentals." localSheetId="2">{#N/A,#N/A,TRUE,"Engineering Dept";#N/A,#N/A,TRUE,"Sales Dept";#N/A,#N/A,TRUE,"Marketing Dept";#N/A,#N/A,TRUE,"Admin Dept"}</definedName>
    <definedName name="wrn.Departmentals." localSheetId="12">{#N/A,#N/A,TRUE,"Engineering Dept";#N/A,#N/A,TRUE,"Sales Dept";#N/A,#N/A,TRUE,"Marketing Dept";#N/A,#N/A,TRUE,"Admin Dept"}</definedName>
    <definedName name="wrn.Departmentals." localSheetId="14">{#N/A,#N/A,TRUE,"Engineering Dept";#N/A,#N/A,TRUE,"Sales Dept";#N/A,#N/A,TRUE,"Marketing Dept";#N/A,#N/A,TRUE,"Admin Dept"}</definedName>
    <definedName name="wrn.Departmentals." localSheetId="3">{#N/A,#N/A,TRUE,"Engineering Dept";#N/A,#N/A,TRUE,"Sales Dept";#N/A,#N/A,TRUE,"Marketing Dept";#N/A,#N/A,TRUE,"Admin Dept"}</definedName>
    <definedName name="wrn.Departmentals." localSheetId="10">{#N/A,#N/A,TRUE,"Engineering Dept";#N/A,#N/A,TRUE,"Sales Dept";#N/A,#N/A,TRUE,"Marketing Dept";#N/A,#N/A,TRUE,"Admin Dept"}</definedName>
    <definedName name="wrn.Departmentals." localSheetId="4">{#N/A,#N/A,TRUE,"Engineering Dept";#N/A,#N/A,TRUE,"Sales Dept";#N/A,#N/A,TRUE,"Marketing Dept";#N/A,#N/A,TRUE,"Admin Dept"}</definedName>
    <definedName name="wrn.Departmentals." localSheetId="5">{#N/A,#N/A,TRUE,"Engineering Dept";#N/A,#N/A,TRUE,"Sales Dept";#N/A,#N/A,TRUE,"Marketing Dept";#N/A,#N/A,TRUE,"Admin Dept"}</definedName>
    <definedName name="wrn.Departmentals." localSheetId="6">{#N/A,#N/A,TRUE,"Engineering Dept";#N/A,#N/A,TRUE,"Sales Dept";#N/A,#N/A,TRUE,"Marketing Dept";#N/A,#N/A,TRUE,"Admin Dept"}</definedName>
    <definedName name="wrn.Departmentals." localSheetId="7">{#N/A,#N/A,TRUE,"Engineering Dept";#N/A,#N/A,TRUE,"Sales Dept";#N/A,#N/A,TRUE,"Marketing Dept";#N/A,#N/A,TRUE,"Admin Dept"}</definedName>
    <definedName name="wrn.Departmentals." localSheetId="11">{#N/A,#N/A,TRUE,"Engineering Dept";#N/A,#N/A,TRUE,"Sales Dept";#N/A,#N/A,TRUE,"Marketing Dept";#N/A,#N/A,TRUE,"Admin Dept"}</definedName>
    <definedName name="wrn.Departmentals.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Departments." localSheetId="12">{#N/A,#N/A,FALSE,"Engineering Dept";#N/A,#N/A,FALSE,"Sales Dept";#N/A,#N/A,FALSE,"Marketing Dept";#N/A,#N/A,FALSE,"Admin Dept";#N/A,#N/A,FALSE,"Total Operating Expenses"}</definedName>
    <definedName name="wrn.Departments." localSheetId="14">{#N/A,#N/A,FALSE,"Engineering Dept";#N/A,#N/A,FALSE,"Sales Dept";#N/A,#N/A,FALSE,"Marketing Dept";#N/A,#N/A,FALSE,"Admin Dept";#N/A,#N/A,FALSE,"Total Operating Expenses"}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Departments." localSheetId="10">{#N/A,#N/A,FALSE,"Engineering Dept";#N/A,#N/A,FALSE,"Sales Dept";#N/A,#N/A,FALSE,"Marketing Dept";#N/A,#N/A,FALSE,"Admin Dept";#N/A,#N/A,FALSE,"Total Operating Expenses"}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Departments." localSheetId="5">{#N/A,#N/A,FALSE,"Engineering Dept";#N/A,#N/A,FALSE,"Sales Dept";#N/A,#N/A,FALSE,"Marketing Dept";#N/A,#N/A,FALSE,"Admin Dept";#N/A,#N/A,FALSE,"Total Operating Expenses"}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Departments." localSheetId="11">{#N/A,#N/A,FALSE,"Engineering Dept";#N/A,#N/A,FALSE,"Sales Dept";#N/A,#N/A,FALSE,"Marketing Dept";#N/A,#N/A,FALSE,"Admin Dept";#N/A,#N/A,FALSE,"Total Operating Expenses"}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Financials." localSheetId="1">{#N/A,#N/A,TRUE,"Balance Sheet";#N/A,#N/A,TRUE,"Income Statement";#N/A,#N/A,TRUE,"Statement of Cash Flows";#N/A,#N/A,TRUE,"Key Indicators"}</definedName>
    <definedName name="wrn.Financials." localSheetId="2">{#N/A,#N/A,TRUE,"Balance Sheet";#N/A,#N/A,TRUE,"Income Statement";#N/A,#N/A,TRUE,"Statement of Cash Flows";#N/A,#N/A,TRUE,"Key Indicators"}</definedName>
    <definedName name="wrn.Financials." localSheetId="12">{#N/A,#N/A,TRUE,"Balance Sheet";#N/A,#N/A,TRUE,"Income Statement";#N/A,#N/A,TRUE,"Statement of Cash Flows";#N/A,#N/A,TRUE,"Key Indicators"}</definedName>
    <definedName name="wrn.Financials." localSheetId="14">{#N/A,#N/A,TRUE,"Balance Sheet";#N/A,#N/A,TRUE,"Income Statement";#N/A,#N/A,TRUE,"Statement of Cash Flows";#N/A,#N/A,TRUE,"Key Indicators"}</definedName>
    <definedName name="wrn.Financials." localSheetId="3">{#N/A,#N/A,TRUE,"Balance Sheet";#N/A,#N/A,TRUE,"Income Statement";#N/A,#N/A,TRUE,"Statement of Cash Flows";#N/A,#N/A,TRUE,"Key Indicators"}</definedName>
    <definedName name="wrn.Financials." localSheetId="10">{#N/A,#N/A,TRUE,"Balance Sheet";#N/A,#N/A,TRUE,"Income Statement";#N/A,#N/A,TRUE,"Statement of Cash Flows";#N/A,#N/A,TRUE,"Key Indicators"}</definedName>
    <definedName name="wrn.Financials." localSheetId="4">{#N/A,#N/A,TRUE,"Balance Sheet";#N/A,#N/A,TRUE,"Income Statement";#N/A,#N/A,TRUE,"Statement of Cash Flows";#N/A,#N/A,TRUE,"Key Indicators"}</definedName>
    <definedName name="wrn.Financials." localSheetId="5">{#N/A,#N/A,TRUE,"Balance Sheet";#N/A,#N/A,TRUE,"Income Statement";#N/A,#N/A,TRUE,"Statement of Cash Flows";#N/A,#N/A,TRUE,"Key Indicators"}</definedName>
    <definedName name="wrn.Financials." localSheetId="6">{#N/A,#N/A,TRUE,"Balance Sheet";#N/A,#N/A,TRUE,"Income Statement";#N/A,#N/A,TRUE,"Statement of Cash Flows";#N/A,#N/A,TRUE,"Key Indicators"}</definedName>
    <definedName name="wrn.Financials." localSheetId="7">{#N/A,#N/A,TRUE,"Balance Sheet";#N/A,#N/A,TRUE,"Income Statement";#N/A,#N/A,TRUE,"Statement of Cash Flows";#N/A,#N/A,TRUE,"Key Indicators"}</definedName>
    <definedName name="wrn.Financials." localSheetId="11">{#N/A,#N/A,TRUE,"Balance Sheet";#N/A,#N/A,TRUE,"Income Statement";#N/A,#N/A,TRUE,"Statement of Cash Flows";#N/A,#N/A,TRUE,"Key Indicators"}</definedName>
    <definedName name="wrn.Financials.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." localSheetId="1">{"glcbs",#N/A,FALSE,"GLCBS";"glccsbs",#N/A,FALSE,"GLCCSBS";"glcis",#N/A,FALSE,"GLCIS";"glccsis",#N/A,FALSE,"GLCCSIS";"glcrat1",#N/A,FALSE,"GLC-ratios1"}</definedName>
    <definedName name="wrn.glc." localSheetId="2">{"glcbs",#N/A,FALSE,"GLCBS";"glccsbs",#N/A,FALSE,"GLCCSBS";"glcis",#N/A,FALSE,"GLCIS";"glccsis",#N/A,FALSE,"GLCCSIS";"glcrat1",#N/A,FALSE,"GLC-ratios1"}</definedName>
    <definedName name="wrn.glc." localSheetId="12">{"glcbs",#N/A,FALSE,"GLCBS";"glccsbs",#N/A,FALSE,"GLCCSBS";"glcis",#N/A,FALSE,"GLCIS";"glccsis",#N/A,FALSE,"GLCCSIS";"glcrat1",#N/A,FALSE,"GLC-ratios1"}</definedName>
    <definedName name="wrn.glc." localSheetId="14">{"glcbs",#N/A,FALSE,"GLCBS";"glccsbs",#N/A,FALSE,"GLCCSBS";"glcis",#N/A,FALSE,"GLCIS";"glccsis",#N/A,FALSE,"GLCCSIS";"glcrat1",#N/A,FALSE,"GLC-ratios1"}</definedName>
    <definedName name="wrn.glc." localSheetId="3">{"glcbs",#N/A,FALSE,"GLCBS";"glccsbs",#N/A,FALSE,"GLCCSBS";"glcis",#N/A,FALSE,"GLCIS";"glccsis",#N/A,FALSE,"GLCCSIS";"glcrat1",#N/A,FALSE,"GLC-ratios1"}</definedName>
    <definedName name="wrn.glc." localSheetId="10">{"glcbs",#N/A,FALSE,"GLCBS";"glccsbs",#N/A,FALSE,"GLCCSBS";"glcis",#N/A,FALSE,"GLCIS";"glccsis",#N/A,FALSE,"GLCCSIS";"glcrat1",#N/A,FALSE,"GLC-ratios1"}</definedName>
    <definedName name="wrn.glc." localSheetId="4">{"glcbs",#N/A,FALSE,"GLCBS";"glccsbs",#N/A,FALSE,"GLCCSBS";"glcis",#N/A,FALSE,"GLCIS";"glccsis",#N/A,FALSE,"GLCCSIS";"glcrat1",#N/A,FALSE,"GLC-ratios1"}</definedName>
    <definedName name="wrn.glc." localSheetId="5">{"glcbs",#N/A,FALSE,"GLCBS";"glccsbs",#N/A,FALSE,"GLCCSBS";"glcis",#N/A,FALSE,"GLCIS";"glccsis",#N/A,FALSE,"GLCCSIS";"glcrat1",#N/A,FALSE,"GLC-ratios1"}</definedName>
    <definedName name="wrn.glc." localSheetId="6">{"glcbs",#N/A,FALSE,"GLCBS";"glccsbs",#N/A,FALSE,"GLCCSBS";"glcis",#N/A,FALSE,"GLCIS";"glccsis",#N/A,FALSE,"GLCCSIS";"glcrat1",#N/A,FALSE,"GLC-ratios1"}</definedName>
    <definedName name="wrn.glc." localSheetId="7">{"glcbs",#N/A,FALSE,"GLCBS";"glccsbs",#N/A,FALSE,"GLCCSBS";"glcis",#N/A,FALSE,"GLCIS";"glccsis",#N/A,FALSE,"GLCCSIS";"glcrat1",#N/A,FALSE,"GLC-ratios1"}</definedName>
    <definedName name="wrn.glc." localSheetId="11">{"glcbs",#N/A,FALSE,"GLCBS";"glccsbs",#N/A,FALSE,"GLCCSBS";"glcis",#N/A,FALSE,"GLCIS";"glccsis",#N/A,FALSE,"GLCCSIS";"glcrat1",#N/A,FALSE,"GLC-ratios1"}</definedName>
    <definedName name="wrn.glc.">{"glcbs",#N/A,FALSE,"GLCBS";"glccsbs",#N/A,FALSE,"GLCCSBS";"glcis",#N/A,FALSE,"GLCIS";"glccsis",#N/A,FALSE,"GLCCSIS";"glcrat1",#N/A,FALSE,"GLC-ratios1"}</definedName>
    <definedName name="wrn.glcpromonte." localSheetId="0">{"'4.1 Отдел 1'!glc1",#N/A,FALSE,"GLC";"'4.1 Отдел 1'!glc2",#N/A,FALSE,"GLC";"'4.1 Отдел 1'!glc3",#N/A,FALSE,"GLC";"'4.1 Отдел 1'!glc4",#N/A,FALSE,"GLC";"'4.1 Отдел 1'!glc5",#N/A,FALSE,"GLC"}</definedName>
    <definedName name="wrn.glcpromonte." localSheetId="1">{"'4.2 Отдел 2'!glc1",#N/A,FALSE,"GLC";"'4.2 Отдел 2'!glc2",#N/A,FALSE,"GLC";"'4.2 Отдел 2'!glc3",#N/A,FALSE,"GLC";"'4.2 Отдел 2'!glc4",#N/A,FALSE,"GLC";"'4.2 Отдел 2'!glc5",#N/A,FALSE,"GLC"}</definedName>
    <definedName name="wrn.glcpromonte.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.glcpromonte.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.glcpromonte.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.glcpromonte.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glcpromonte." localSheetId="10">{"'Прил. 10'!glc1",#N/A,FALSE,"GLC";"'Прил. 10'!glc2",#N/A,FALSE,"GLC";"'Прил. 10'!glc3",#N/A,FALSE,"GLC";"'Прил. 10'!glc4",#N/A,FALSE,"GLC";"'Прил. 10'!glc5",#N/A,FALSE,"GLC"}</definedName>
    <definedName name="wrn.glcpromonte.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glcpromonte." localSheetId="5">{"'Прил. 3'!glc1",#N/A,FALSE,"GLC";"'Прил. 3'!glc2",#N/A,FALSE,"GLC";"'Прил. 3'!glc3",#N/A,FALSE,"GLC";"'Прил. 3'!glc4",#N/A,FALSE,"GLC";"'Прил. 3'!glc5",#N/A,FALSE,"GLC"}</definedName>
    <definedName name="wrn.glcpromonte." localSheetId="6">{"'Прил.4 РМ'!glc1",#N/A,FALSE,"GLC";"'Прил.4 РМ'!glc2",#N/A,FALSE,"GLC";"'Прил.4 РМ'!glc3",#N/A,FALSE,"GLC";"'Прил.4 РМ'!glc4",#N/A,FALSE,"GLC";"'Прил.4 РМ'!glc5",#N/A,FALSE,"GLC"}</definedName>
    <definedName name="wrn.glcpromonte.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glcpromonte.">{"glc1",#N/A,FALSE,"GLC";"glc2",#N/A,FALSE,"GLC";"glc3",#N/A,FALSE,"GLC";"glc4",#N/A,FALSE,"GLC";"glc5",#N/A,FALSE,"GLC"}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xh" localSheetId="1">#REF!</definedName>
    <definedName name="xh" localSheetId="2">#REF!</definedName>
    <definedName name="xh" localSheetId="3">#REF!</definedName>
    <definedName name="xh" localSheetId="4">#REF!</definedName>
    <definedName name="xh" localSheetId="5">#REF!</definedName>
    <definedName name="xh" localSheetId="7">#REF!</definedName>
    <definedName name="xh">#REF!</definedName>
    <definedName name="y" localSheetId="0">#REF!</definedName>
    <definedName name="y" localSheetId="1">#REF!</definedName>
    <definedName name="y" localSheetId="2">#REF!</definedName>
    <definedName name="y" localSheetId="3">#REF!</definedName>
    <definedName name="y" localSheetId="4">#REF!</definedName>
    <definedName name="y" localSheetId="7">#REF!</definedName>
    <definedName name="y">#REF!</definedName>
    <definedName name="Yamaha_26" localSheetId="0">#REF!</definedName>
    <definedName name="Yamaha_26" localSheetId="1">#REF!</definedName>
    <definedName name="Yamaha_26" localSheetId="2">#REF!</definedName>
    <definedName name="Yamaha_26" localSheetId="3">#REF!</definedName>
    <definedName name="Yamaha_26" localSheetId="4">#REF!</definedName>
    <definedName name="Yamaha_26" localSheetId="7">#REF!</definedName>
    <definedName name="Yamaha_26">#REF!</definedName>
    <definedName name="yyy" localSheetId="0">#REF!</definedName>
    <definedName name="yyy" localSheetId="1">#REF!</definedName>
    <definedName name="yyy" localSheetId="2">#REF!</definedName>
    <definedName name="yyy" localSheetId="3">#REF!</definedName>
    <definedName name="yyy" localSheetId="4">#REF!</definedName>
    <definedName name="yyy" localSheetId="7">#REF!</definedName>
    <definedName name="yyy">#REF!</definedName>
    <definedName name="ZAK1" localSheetId="0">#REF!</definedName>
    <definedName name="ZAK1" localSheetId="1">#REF!</definedName>
    <definedName name="ZAK1" localSheetId="2">#REF!</definedName>
    <definedName name="ZAK1" localSheetId="3">#REF!</definedName>
    <definedName name="ZAK1" localSheetId="4">#REF!</definedName>
    <definedName name="ZAK1" localSheetId="7">#REF!</definedName>
    <definedName name="ZAK1">#REF!</definedName>
    <definedName name="ZAK2" localSheetId="0">#REF!</definedName>
    <definedName name="ZAK2" localSheetId="1">#REF!</definedName>
    <definedName name="ZAK2" localSheetId="2">#REF!</definedName>
    <definedName name="ZAK2" localSheetId="3">#REF!</definedName>
    <definedName name="ZAK2" localSheetId="4">#REF!</definedName>
    <definedName name="ZAK2" localSheetId="7">#REF!</definedName>
    <definedName name="ZAK2">#REF!</definedName>
    <definedName name="zak3" localSheetId="0">#REF!</definedName>
    <definedName name="zak3" localSheetId="1">#REF!</definedName>
    <definedName name="zak3" localSheetId="2">#REF!</definedName>
    <definedName name="zak3" localSheetId="3">#REF!</definedName>
    <definedName name="zak3" localSheetId="4">#REF!</definedName>
    <definedName name="zak3" localSheetId="7">#REF!</definedName>
    <definedName name="zak3">#REF!</definedName>
    <definedName name="zxdc" localSheetId="0">#REF!</definedName>
    <definedName name="zxdc" localSheetId="1">#REF!</definedName>
    <definedName name="zxdc" localSheetId="2">#REF!</definedName>
    <definedName name="zxdc" localSheetId="3">#REF!</definedName>
    <definedName name="zxdc" localSheetId="4">#REF!</definedName>
    <definedName name="zxdc" localSheetId="7">#REF!</definedName>
    <definedName name="zxdc">#REF!</definedName>
    <definedName name="zzzz" localSheetId="0">#REF!</definedName>
    <definedName name="zzzz" localSheetId="1">#REF!</definedName>
    <definedName name="zzzz" localSheetId="2">#REF!</definedName>
    <definedName name="zzzz" localSheetId="3">#REF!</definedName>
    <definedName name="zzzz" localSheetId="4">#REF!</definedName>
    <definedName name="zzzz" localSheetId="7">#REF!</definedName>
    <definedName name="zzzz">#REF!</definedName>
    <definedName name="а" localSheetId="0">#REF!</definedName>
    <definedName name="а" localSheetId="1">#REF!</definedName>
    <definedName name="а" localSheetId="2">#REF!</definedName>
    <definedName name="а" localSheetId="13">#REF!</definedName>
    <definedName name="а" localSheetId="14">#REF!</definedName>
    <definedName name="а" localSheetId="3">#REF!</definedName>
    <definedName name="а" localSheetId="4">#REF!</definedName>
    <definedName name="а" localSheetId="7">#REF!</definedName>
    <definedName name="а">#REF!</definedName>
    <definedName name="А10" localSheetId="0">#REF!</definedName>
    <definedName name="А10" localSheetId="1">#REF!</definedName>
    <definedName name="А10" localSheetId="2">#REF!</definedName>
    <definedName name="А10" localSheetId="3">#REF!</definedName>
    <definedName name="А10" localSheetId="4">#REF!</definedName>
    <definedName name="А10" localSheetId="5">#REF!</definedName>
    <definedName name="А10" localSheetId="7">#REF!</definedName>
    <definedName name="А10">#REF!</definedName>
    <definedName name="а12" localSheetId="0">#REF!</definedName>
    <definedName name="а12" localSheetId="1">#REF!</definedName>
    <definedName name="а12" localSheetId="2">#REF!</definedName>
    <definedName name="а12" localSheetId="3">#REF!</definedName>
    <definedName name="а12" localSheetId="4">#REF!</definedName>
    <definedName name="а12" localSheetId="7">#REF!</definedName>
    <definedName name="а12">#REF!</definedName>
    <definedName name="а124545" localSheetId="0">#REF!</definedName>
    <definedName name="а124545" localSheetId="1">#REF!</definedName>
    <definedName name="а124545" localSheetId="2">#REF!</definedName>
    <definedName name="а124545" localSheetId="3">#REF!</definedName>
    <definedName name="а124545" localSheetId="4">#REF!</definedName>
    <definedName name="а124545" localSheetId="7">#REF!</definedName>
    <definedName name="а124545">#REF!</definedName>
    <definedName name="А15" localSheetId="0">#REF!</definedName>
    <definedName name="А15" localSheetId="1">#REF!</definedName>
    <definedName name="А15" localSheetId="2">#REF!</definedName>
    <definedName name="А15" localSheetId="3">#REF!</definedName>
    <definedName name="А15" localSheetId="4">#REF!</definedName>
    <definedName name="А15" localSheetId="7">#REF!</definedName>
    <definedName name="А15">#REF!</definedName>
    <definedName name="А2" localSheetId="0">#REF!</definedName>
    <definedName name="А2" localSheetId="1">#REF!</definedName>
    <definedName name="А2" localSheetId="2">#REF!</definedName>
    <definedName name="А2" localSheetId="3">#REF!</definedName>
    <definedName name="А2" localSheetId="4">#REF!</definedName>
    <definedName name="А2" localSheetId="7">#REF!</definedName>
    <definedName name="А2">#REF!</definedName>
    <definedName name="А34" localSheetId="0">#REF!</definedName>
    <definedName name="А34" localSheetId="1">#REF!</definedName>
    <definedName name="А34" localSheetId="2">#REF!</definedName>
    <definedName name="А34" localSheetId="3">#REF!</definedName>
    <definedName name="А34" localSheetId="4">#REF!</definedName>
    <definedName name="А34" localSheetId="7">#REF!</definedName>
    <definedName name="А34">#REF!</definedName>
    <definedName name="а35" localSheetId="0">#REF!</definedName>
    <definedName name="а35" localSheetId="1">#REF!</definedName>
    <definedName name="а35" localSheetId="2">#REF!</definedName>
    <definedName name="а35" localSheetId="3">#REF!</definedName>
    <definedName name="а35" localSheetId="4">#REF!</definedName>
    <definedName name="а35" localSheetId="7">#REF!</definedName>
    <definedName name="а35">#REF!</definedName>
    <definedName name="а36" localSheetId="0">#REF!</definedName>
    <definedName name="а36" localSheetId="1">#REF!</definedName>
    <definedName name="а36" localSheetId="2">#REF!</definedName>
    <definedName name="а36" localSheetId="3">#REF!</definedName>
    <definedName name="а36" localSheetId="4">#REF!</definedName>
    <definedName name="а36" localSheetId="7">#REF!</definedName>
    <definedName name="а36">#REF!</definedName>
    <definedName name="аа" localSheetId="0">#REF!</definedName>
    <definedName name="аа" localSheetId="1">#REF!</definedName>
    <definedName name="аа" localSheetId="2">#REF!</definedName>
    <definedName name="аа" localSheetId="3">#REF!</definedName>
    <definedName name="аа" localSheetId="4">#REF!</definedName>
    <definedName name="аа" localSheetId="7">#REF!</definedName>
    <definedName name="аа">#REF!</definedName>
    <definedName name="ааа" localSheetId="0">#REF!</definedName>
    <definedName name="ааа" localSheetId="1">#REF!</definedName>
    <definedName name="ааа" localSheetId="2">#REF!</definedName>
    <definedName name="ааа" localSheetId="13">#REF!</definedName>
    <definedName name="ааа" localSheetId="14">#REF!</definedName>
    <definedName name="ааа" localSheetId="3">#REF!</definedName>
    <definedName name="ааа" localSheetId="4">#REF!</definedName>
    <definedName name="ааа" localSheetId="7">#REF!</definedName>
    <definedName name="ааа" localSheetId="11">#REF!</definedName>
    <definedName name="ааа">#REF!</definedName>
    <definedName name="аааа" localSheetId="0">#REF!</definedName>
    <definedName name="аааа" localSheetId="1">#REF!</definedName>
    <definedName name="аааа" localSheetId="2">#REF!</definedName>
    <definedName name="аааа" localSheetId="3">#REF!</definedName>
    <definedName name="аааа" localSheetId="10">#REF!</definedName>
    <definedName name="аааа" localSheetId="4">#REF!</definedName>
    <definedName name="аааа" localSheetId="5">#REF!</definedName>
    <definedName name="аааа" localSheetId="6">#REF!</definedName>
    <definedName name="аааа" localSheetId="7">#REF!</definedName>
    <definedName name="аааа">#REF!</definedName>
    <definedName name="ааааа" localSheetId="0">#REF!</definedName>
    <definedName name="ааааа" localSheetId="1">#REF!</definedName>
    <definedName name="ааааа" localSheetId="2">#REF!</definedName>
    <definedName name="ааааа" localSheetId="3">#REF!</definedName>
    <definedName name="ааааа" localSheetId="4">#REF!</definedName>
    <definedName name="ааааа" localSheetId="7">#REF!</definedName>
    <definedName name="ааааа">#REF!</definedName>
    <definedName name="аааааа" localSheetId="0">#REF!</definedName>
    <definedName name="аааааа" localSheetId="1">#REF!</definedName>
    <definedName name="аааааа" localSheetId="2">#REF!</definedName>
    <definedName name="аааааа" localSheetId="3">#REF!</definedName>
    <definedName name="аааааа" localSheetId="4">#REF!</definedName>
    <definedName name="аааааа" localSheetId="7">#REF!</definedName>
    <definedName name="аааааа">#REF!</definedName>
    <definedName name="ааааааа" localSheetId="0">#REF!</definedName>
    <definedName name="ааааааа" localSheetId="1">#REF!</definedName>
    <definedName name="ааааааа" localSheetId="2">#REF!</definedName>
    <definedName name="ааааааа" localSheetId="3">#REF!</definedName>
    <definedName name="ааааааа" localSheetId="4">#REF!</definedName>
    <definedName name="ааааааа" localSheetId="7">#REF!</definedName>
    <definedName name="ааааааа">#REF!</definedName>
    <definedName name="аб" localSheetId="0">#REF!</definedName>
    <definedName name="аб" localSheetId="1">#REF!</definedName>
    <definedName name="аб" localSheetId="2">#REF!</definedName>
    <definedName name="аб" localSheetId="3">#REF!</definedName>
    <definedName name="аб" localSheetId="4">#REF!</definedName>
    <definedName name="аб" localSheetId="7">#REF!</definedName>
    <definedName name="аб">#REF!</definedName>
    <definedName name="абв10" localSheetId="0">#REF!</definedName>
    <definedName name="абв10" localSheetId="1">#REF!</definedName>
    <definedName name="абв10" localSheetId="2">#REF!</definedName>
    <definedName name="абв10" localSheetId="3">#REF!</definedName>
    <definedName name="абв10" localSheetId="4">#REF!</definedName>
    <definedName name="абв10" localSheetId="7">#REF!</definedName>
    <definedName name="абв10">#REF!</definedName>
    <definedName name="ав" localSheetId="0">#REF!</definedName>
    <definedName name="ав" localSheetId="1">#REF!</definedName>
    <definedName name="ав" localSheetId="2">#REF!</definedName>
    <definedName name="ав" localSheetId="3">#REF!</definedName>
    <definedName name="ав" localSheetId="4">#REF!</definedName>
    <definedName name="ав" localSheetId="7">#REF!</definedName>
    <definedName name="ав">#REF!</definedName>
    <definedName name="авввввввввввввввввввв" localSheetId="0">#REF!</definedName>
    <definedName name="авввввввввввввввввввв" localSheetId="1">#REF!</definedName>
    <definedName name="авввввввввввввввввввв" localSheetId="2">#REF!</definedName>
    <definedName name="авввввввввввввввввввв" localSheetId="3">#REF!</definedName>
    <definedName name="авввввввввввввввввввв" localSheetId="4">#REF!</definedName>
    <definedName name="авввввввввввввввввввв" localSheetId="7">#REF!</definedName>
    <definedName name="авввввввввввввввввввв">#REF!</definedName>
    <definedName name="авпявап" localSheetId="0">#REF!</definedName>
    <definedName name="авпявап" localSheetId="1">#REF!</definedName>
    <definedName name="авпявап" localSheetId="2">#REF!</definedName>
    <definedName name="авпявап" localSheetId="3">#REF!</definedName>
    <definedName name="авпявап" localSheetId="4">#REF!</definedName>
    <definedName name="авпявап" localSheetId="7">#REF!</definedName>
    <definedName name="авпявап">#REF!</definedName>
    <definedName name="авпяпав" localSheetId="0">#REF!</definedName>
    <definedName name="авпяпав" localSheetId="1">#REF!</definedName>
    <definedName name="авпяпав" localSheetId="2">#REF!</definedName>
    <definedName name="авпяпав" localSheetId="3">#REF!</definedName>
    <definedName name="авпяпав" localSheetId="4">#REF!</definedName>
    <definedName name="авпяпав" localSheetId="7">#REF!</definedName>
    <definedName name="авпяпав">#REF!</definedName>
    <definedName name="авРВп" localSheetId="0">#REF!</definedName>
    <definedName name="авРВп" localSheetId="1">#REF!</definedName>
    <definedName name="авРВп" localSheetId="2">#REF!</definedName>
    <definedName name="авРВп" localSheetId="3">#REF!</definedName>
    <definedName name="авРВп" localSheetId="4">#REF!</definedName>
    <definedName name="авРВп" localSheetId="7">#REF!</definedName>
    <definedName name="авРВп">#REF!</definedName>
    <definedName name="авс" localSheetId="0">#REF!</definedName>
    <definedName name="авс" localSheetId="1">#REF!</definedName>
    <definedName name="авс" localSheetId="2">#REF!</definedName>
    <definedName name="авс" localSheetId="3">#REF!</definedName>
    <definedName name="авс" localSheetId="4">#REF!</definedName>
    <definedName name="авс" localSheetId="7">#REF!</definedName>
    <definedName name="авс">#REF!</definedName>
    <definedName name="аглвг" localSheetId="0">#REF!</definedName>
    <definedName name="аглвг" localSheetId="1">#REF!</definedName>
    <definedName name="аглвг" localSheetId="2">#REF!</definedName>
    <definedName name="аглвг" localSheetId="3">#REF!</definedName>
    <definedName name="аглвг" localSheetId="4">#REF!</definedName>
    <definedName name="аглвг" localSheetId="7">#REF!</definedName>
    <definedName name="аглвг">#REF!</definedName>
    <definedName name="админ" localSheetId="0">#REF!</definedName>
    <definedName name="админ" localSheetId="1">#REF!</definedName>
    <definedName name="админ" localSheetId="2">#REF!</definedName>
    <definedName name="админ" localSheetId="3">#REF!</definedName>
    <definedName name="админ" localSheetId="4">#REF!</definedName>
    <definedName name="админ" localSheetId="7">#REF!</definedName>
    <definedName name="админ">#REF!</definedName>
    <definedName name="аднг" localSheetId="0">#REF!</definedName>
    <definedName name="аднг" localSheetId="1">#REF!</definedName>
    <definedName name="аднг" localSheetId="2">#REF!</definedName>
    <definedName name="аднг" localSheetId="3">#REF!</definedName>
    <definedName name="аднг" localSheetId="4">#REF!</definedName>
    <definedName name="аднг" localSheetId="7">#REF!</definedName>
    <definedName name="аднг">#REF!</definedName>
    <definedName name="адоад" localSheetId="0">#REF!</definedName>
    <definedName name="адоад" localSheetId="1">#REF!</definedName>
    <definedName name="адоад" localSheetId="2">#REF!</definedName>
    <definedName name="адоад" localSheetId="3">#REF!</definedName>
    <definedName name="адоад" localSheetId="4">#REF!</definedName>
    <definedName name="адоад" localSheetId="7">#REF!</definedName>
    <definedName name="адоад">#REF!</definedName>
    <definedName name="адожд" localSheetId="0">#REF!</definedName>
    <definedName name="адожд" localSheetId="1">#REF!</definedName>
    <definedName name="адожд" localSheetId="2">#REF!</definedName>
    <definedName name="адожд" localSheetId="3">#REF!</definedName>
    <definedName name="адожд" localSheetId="4">#REF!</definedName>
    <definedName name="адожд" localSheetId="7">#REF!</definedName>
    <definedName name="адожд">#REF!</definedName>
    <definedName name="аервенрвперпар" localSheetId="3">#REF!</definedName>
    <definedName name="аервенрвперпар" localSheetId="4">#REF!</definedName>
    <definedName name="аервенрвперпар">#REF!</definedName>
    <definedName name="АКСТ">#REF!</definedName>
    <definedName name="ало" localSheetId="0">#REF!</definedName>
    <definedName name="ало" localSheetId="1">#REF!</definedName>
    <definedName name="ало" localSheetId="2">#REF!</definedName>
    <definedName name="ало" localSheetId="3">#REF!</definedName>
    <definedName name="ало" localSheetId="4">#REF!</definedName>
    <definedName name="ало" localSheetId="5">#REF!</definedName>
    <definedName name="ало" localSheetId="7">#REF!</definedName>
    <definedName name="ало">#REF!</definedName>
    <definedName name="Алтайский_край" localSheetId="0">#REF!</definedName>
    <definedName name="Алтайский_край" localSheetId="1">#REF!</definedName>
    <definedName name="Алтайский_край" localSheetId="2">#REF!</definedName>
    <definedName name="Алтайский_край" localSheetId="3">#REF!</definedName>
    <definedName name="Алтайский_край" localSheetId="4">#REF!</definedName>
    <definedName name="Алтайский_край" localSheetId="7">#REF!</definedName>
    <definedName name="Алтайский_край">#REF!</definedName>
    <definedName name="Алтайский_край_1" localSheetId="0">#REF!</definedName>
    <definedName name="Алтайский_край_1" localSheetId="1">#REF!</definedName>
    <definedName name="Алтайский_край_1" localSheetId="2">#REF!</definedName>
    <definedName name="Алтайский_край_1" localSheetId="3">#REF!</definedName>
    <definedName name="Алтайский_край_1" localSheetId="4">#REF!</definedName>
    <definedName name="Алтайский_край_1" localSheetId="7">#REF!</definedName>
    <definedName name="Алтайский_край_1">#REF!</definedName>
    <definedName name="аморт" localSheetId="3">#REF!</definedName>
    <definedName name="аморт" localSheetId="4">#REF!</definedName>
    <definedName name="аморт">#REF!</definedName>
    <definedName name="Амортизация" localSheetId="3">#REF!</definedName>
    <definedName name="Амортизация" localSheetId="4">#REF!</definedName>
    <definedName name="Амортизация">#REF!</definedName>
    <definedName name="АмортизацияНМА" localSheetId="3">#REF!</definedName>
    <definedName name="АмортизацияНМА" localSheetId="4">#REF!</definedName>
    <definedName name="АмортизацияНМА">#REF!</definedName>
    <definedName name="Амурская_область" localSheetId="0">#REF!</definedName>
    <definedName name="Амурская_область" localSheetId="1">#REF!</definedName>
    <definedName name="Амурская_область" localSheetId="2">#REF!</definedName>
    <definedName name="Амурская_область" localSheetId="3">#REF!</definedName>
    <definedName name="Амурская_область" localSheetId="4">#REF!</definedName>
    <definedName name="Амурская_область" localSheetId="7">#REF!</definedName>
    <definedName name="Амурская_область">#REF!</definedName>
    <definedName name="Амурская_область_1" localSheetId="0">#REF!</definedName>
    <definedName name="Амурская_область_1" localSheetId="1">#REF!</definedName>
    <definedName name="Амурская_область_1" localSheetId="2">#REF!</definedName>
    <definedName name="Амурская_область_1" localSheetId="3">#REF!</definedName>
    <definedName name="Амурская_область_1" localSheetId="4">#REF!</definedName>
    <definedName name="Амурская_область_1" localSheetId="7">#REF!</definedName>
    <definedName name="Амурская_область_1">#REF!</definedName>
    <definedName name="ангданга" localSheetId="0">#REF!</definedName>
    <definedName name="ангданга" localSheetId="1">#REF!</definedName>
    <definedName name="ангданга" localSheetId="2">#REF!</definedName>
    <definedName name="ангданга" localSheetId="3">#REF!</definedName>
    <definedName name="ангданга" localSheetId="4">#REF!</definedName>
    <definedName name="ангданга" localSheetId="7">#REF!</definedName>
    <definedName name="ангданга">#REF!</definedName>
    <definedName name="ангщ" localSheetId="0">#REF!</definedName>
    <definedName name="ангщ" localSheetId="1">#REF!</definedName>
    <definedName name="ангщ" localSheetId="2">#REF!</definedName>
    <definedName name="ангщ" localSheetId="3">#REF!</definedName>
    <definedName name="ангщ" localSheetId="4">#REF!</definedName>
    <definedName name="ангщ" localSheetId="7">#REF!</definedName>
    <definedName name="ангщ">#REF!</definedName>
    <definedName name="анд" localSheetId="0">#REF!</definedName>
    <definedName name="анд" localSheetId="1">#REF!</definedName>
    <definedName name="анд" localSheetId="2">#REF!</definedName>
    <definedName name="анд" localSheetId="3">#REF!</definedName>
    <definedName name="анд" localSheetId="4">#REF!</definedName>
    <definedName name="анд" localSheetId="7">#REF!</definedName>
    <definedName name="анд">#REF!</definedName>
    <definedName name="анол" localSheetId="0">#REF!</definedName>
    <definedName name="анол" localSheetId="1">#REF!</definedName>
    <definedName name="анол" localSheetId="2">#REF!</definedName>
    <definedName name="анол" localSheetId="3">#REF!</definedName>
    <definedName name="анол" localSheetId="4">#REF!</definedName>
    <definedName name="анол" localSheetId="5">#REF!</definedName>
    <definedName name="анол" localSheetId="7">#REF!</definedName>
    <definedName name="анол">#REF!</definedName>
    <definedName name="аода" localSheetId="0">#REF!</definedName>
    <definedName name="аода" localSheetId="1">#REF!</definedName>
    <definedName name="аода" localSheetId="2">#REF!</definedName>
    <definedName name="аода" localSheetId="3">#REF!</definedName>
    <definedName name="аода" localSheetId="4">#REF!</definedName>
    <definedName name="аода" localSheetId="5">#REF!</definedName>
    <definedName name="аода" localSheetId="7">#REF!</definedName>
    <definedName name="аода">#REF!</definedName>
    <definedName name="аодадо" localSheetId="0">#REF!</definedName>
    <definedName name="аодадо" localSheetId="1">#REF!</definedName>
    <definedName name="аодадо" localSheetId="2">#REF!</definedName>
    <definedName name="аодадо" localSheetId="3">#REF!</definedName>
    <definedName name="аодадо" localSheetId="4">#REF!</definedName>
    <definedName name="аодадо" localSheetId="7">#REF!</definedName>
    <definedName name="аодадо">#REF!</definedName>
    <definedName name="аодра" localSheetId="0">#REF!</definedName>
    <definedName name="аодра" localSheetId="1">#REF!</definedName>
    <definedName name="аодра" localSheetId="2">#REF!</definedName>
    <definedName name="аодра" localSheetId="3">#REF!</definedName>
    <definedName name="аодра" localSheetId="4">#REF!</definedName>
    <definedName name="аодра" localSheetId="7">#REF!</definedName>
    <definedName name="аодра">#REF!</definedName>
    <definedName name="аопы" localSheetId="0">#REF!</definedName>
    <definedName name="аопы" localSheetId="1">#REF!</definedName>
    <definedName name="аопы" localSheetId="2">#REF!</definedName>
    <definedName name="аопы" localSheetId="3">#REF!</definedName>
    <definedName name="аопы" localSheetId="4">#REF!</definedName>
    <definedName name="аопы" localSheetId="5">#REF!</definedName>
    <definedName name="аопы" localSheetId="7">#REF!</definedName>
    <definedName name="аопы">#REF!</definedName>
    <definedName name="аопыао" localSheetId="0">#REF!</definedName>
    <definedName name="аопыао" localSheetId="1">#REF!</definedName>
    <definedName name="аопыао" localSheetId="2">#REF!</definedName>
    <definedName name="аопыао" localSheetId="3">#REF!</definedName>
    <definedName name="аопыао" localSheetId="4">#REF!</definedName>
    <definedName name="аопыао" localSheetId="7">#REF!</definedName>
    <definedName name="аопыао">#REF!</definedName>
    <definedName name="аоыао" localSheetId="0">#REF!</definedName>
    <definedName name="аоыао" localSheetId="1">#REF!</definedName>
    <definedName name="аоыао" localSheetId="2">#REF!</definedName>
    <definedName name="аоыао" localSheetId="3">#REF!</definedName>
    <definedName name="аоыао" localSheetId="4">#REF!</definedName>
    <definedName name="аоыао" localSheetId="7">#REF!</definedName>
    <definedName name="аоыао">#REF!</definedName>
    <definedName name="ап" localSheetId="0">#REF!</definedName>
    <definedName name="ап" localSheetId="1">#REF!</definedName>
    <definedName name="ап" localSheetId="2">#REF!</definedName>
    <definedName name="ап" localSheetId="3">#REF!</definedName>
    <definedName name="ап" localSheetId="4">#REF!</definedName>
    <definedName name="ап" localSheetId="7">#REF!</definedName>
    <definedName name="ап">#REF!</definedName>
    <definedName name="ап12" localSheetId="0">#REF!</definedName>
    <definedName name="ап12" localSheetId="1">#REF!</definedName>
    <definedName name="ап12" localSheetId="2">#REF!</definedName>
    <definedName name="ап12" localSheetId="3">#REF!</definedName>
    <definedName name="ап12" localSheetId="4">#REF!</definedName>
    <definedName name="ап12" localSheetId="7">#REF!</definedName>
    <definedName name="ап12">#REF!</definedName>
    <definedName name="апоап" localSheetId="0">#REF!</definedName>
    <definedName name="апоап" localSheetId="1">#REF!</definedName>
    <definedName name="апоап" localSheetId="2">#REF!</definedName>
    <definedName name="апоап" localSheetId="3">#REF!</definedName>
    <definedName name="апоап" localSheetId="4">#REF!</definedName>
    <definedName name="апоап" localSheetId="7">#REF!</definedName>
    <definedName name="апоап">#REF!</definedName>
    <definedName name="аповоп" localSheetId="0">#REF!</definedName>
    <definedName name="аповоп" localSheetId="1">#REF!</definedName>
    <definedName name="аповоп" localSheetId="2">#REF!</definedName>
    <definedName name="аповоп" localSheetId="3">#REF!</definedName>
    <definedName name="аповоп" localSheetId="4">#REF!</definedName>
    <definedName name="аповоп" localSheetId="7">#REF!</definedName>
    <definedName name="аповоп">#REF!</definedName>
    <definedName name="апопр" localSheetId="0">#REF!</definedName>
    <definedName name="апопр" localSheetId="1">#REF!</definedName>
    <definedName name="апопр" localSheetId="2">#REF!</definedName>
    <definedName name="апопр" localSheetId="3">#REF!</definedName>
    <definedName name="апопр" localSheetId="4">#REF!</definedName>
    <definedName name="апопр" localSheetId="7">#REF!</definedName>
    <definedName name="апопр">#REF!</definedName>
    <definedName name="апорапо" localSheetId="0">#REF!</definedName>
    <definedName name="апорапо" localSheetId="1">#REF!</definedName>
    <definedName name="апорапо" localSheetId="2">#REF!</definedName>
    <definedName name="апорапо" localSheetId="3">#REF!</definedName>
    <definedName name="апорапо" localSheetId="4">#REF!</definedName>
    <definedName name="апорапо" localSheetId="7">#REF!</definedName>
    <definedName name="апорапо">#REF!</definedName>
    <definedName name="апотиа" localSheetId="0">#REF!</definedName>
    <definedName name="апотиа" localSheetId="1">#REF!</definedName>
    <definedName name="апотиа" localSheetId="2">#REF!</definedName>
    <definedName name="апотиа" localSheetId="3">#REF!</definedName>
    <definedName name="апотиа" localSheetId="4">#REF!</definedName>
    <definedName name="апотиа" localSheetId="7">#REF!</definedName>
    <definedName name="апотиа">#REF!</definedName>
    <definedName name="апоыа" localSheetId="0">#REF!</definedName>
    <definedName name="апоыа" localSheetId="1">#REF!</definedName>
    <definedName name="апоыа" localSheetId="2">#REF!</definedName>
    <definedName name="апоыа" localSheetId="3">#REF!</definedName>
    <definedName name="апоыа" localSheetId="4">#REF!</definedName>
    <definedName name="апоыа" localSheetId="7">#REF!</definedName>
    <definedName name="апоыа">#REF!</definedName>
    <definedName name="апоыаоп" localSheetId="0">#REF!</definedName>
    <definedName name="апоыаоп" localSheetId="1">#REF!</definedName>
    <definedName name="апоыаоп" localSheetId="2">#REF!</definedName>
    <definedName name="апоыаоп" localSheetId="3">#REF!</definedName>
    <definedName name="апоыаоп" localSheetId="4">#REF!</definedName>
    <definedName name="апоыаоп" localSheetId="7">#REF!</definedName>
    <definedName name="апоыаоп">#REF!</definedName>
    <definedName name="апоыапо" localSheetId="0">#REF!</definedName>
    <definedName name="апоыапо" localSheetId="1">#REF!</definedName>
    <definedName name="апоыапо" localSheetId="2">#REF!</definedName>
    <definedName name="апоыапо" localSheetId="3">#REF!</definedName>
    <definedName name="апоыапо" localSheetId="4">#REF!</definedName>
    <definedName name="апоыапо" localSheetId="7">#REF!</definedName>
    <definedName name="апоыапо">#REF!</definedName>
    <definedName name="апоыоо" localSheetId="0">#REF!</definedName>
    <definedName name="апоыоо" localSheetId="1">#REF!</definedName>
    <definedName name="апоыоо" localSheetId="2">#REF!</definedName>
    <definedName name="апоыоо" localSheetId="3">#REF!</definedName>
    <definedName name="апоыоо" localSheetId="4">#REF!</definedName>
    <definedName name="апоыоо" localSheetId="7">#REF!</definedName>
    <definedName name="апоыоо">#REF!</definedName>
    <definedName name="аправи" localSheetId="0">#REF!</definedName>
    <definedName name="аправи" localSheetId="1">#REF!</definedName>
    <definedName name="аправи" localSheetId="2">#REF!</definedName>
    <definedName name="аправи" localSheetId="3">#REF!</definedName>
    <definedName name="аправи" localSheetId="4">#REF!</definedName>
    <definedName name="аправи" localSheetId="5">#REF!</definedName>
    <definedName name="аправи" localSheetId="7">#REF!</definedName>
    <definedName name="аправи">#REF!</definedName>
    <definedName name="апрво" localSheetId="0">#REF!</definedName>
    <definedName name="апрво" localSheetId="1">#REF!</definedName>
    <definedName name="апрво" localSheetId="2">#REF!</definedName>
    <definedName name="апрво" localSheetId="3">#REF!</definedName>
    <definedName name="апрво" localSheetId="4">#REF!</definedName>
    <definedName name="апрво" localSheetId="7">#REF!</definedName>
    <definedName name="апрво">#REF!</definedName>
    <definedName name="апрыа" localSheetId="0">#REF!</definedName>
    <definedName name="апрыа" localSheetId="1">#REF!</definedName>
    <definedName name="апрыа" localSheetId="2">#REF!</definedName>
    <definedName name="апрыа" localSheetId="3">#REF!</definedName>
    <definedName name="апрыа" localSheetId="4">#REF!</definedName>
    <definedName name="апрыа" localSheetId="7">#REF!</definedName>
    <definedName name="апрыа">#REF!</definedName>
    <definedName name="апыо" localSheetId="0">#REF!</definedName>
    <definedName name="апыо" localSheetId="1">#REF!</definedName>
    <definedName name="апыо" localSheetId="2">#REF!</definedName>
    <definedName name="апыо" localSheetId="3">#REF!</definedName>
    <definedName name="апыо" localSheetId="4">#REF!</definedName>
    <definedName name="апыо" localSheetId="5">#REF!</definedName>
    <definedName name="апыо" localSheetId="7">#REF!</definedName>
    <definedName name="апыо">#REF!</definedName>
    <definedName name="апырр" localSheetId="0">#REF!</definedName>
    <definedName name="апырр" localSheetId="1">#REF!</definedName>
    <definedName name="апырр" localSheetId="2">#REF!</definedName>
    <definedName name="апырр" localSheetId="3">#REF!</definedName>
    <definedName name="апырр" localSheetId="4">#REF!</definedName>
    <definedName name="апырр" localSheetId="7">#REF!</definedName>
    <definedName name="апырр">#REF!</definedName>
    <definedName name="араера" localSheetId="0">#REF!</definedName>
    <definedName name="араера" localSheetId="1">#REF!</definedName>
    <definedName name="араера" localSheetId="2">#REF!</definedName>
    <definedName name="араера" localSheetId="3">#REF!</definedName>
    <definedName name="араера" localSheetId="4">#REF!</definedName>
    <definedName name="араера" localSheetId="7">#REF!</definedName>
    <definedName name="араера">#REF!</definedName>
    <definedName name="арбь" localSheetId="0">#REF!</definedName>
    <definedName name="арбь" localSheetId="1">#REF!</definedName>
    <definedName name="арбь" localSheetId="2">#REF!</definedName>
    <definedName name="арбь" localSheetId="3">#REF!</definedName>
    <definedName name="арбь" localSheetId="4">#REF!</definedName>
    <definedName name="арбь" localSheetId="7">#REF!</definedName>
    <definedName name="арбь">#REF!</definedName>
    <definedName name="арл" localSheetId="0">#REF!</definedName>
    <definedName name="арл" localSheetId="1">#REF!</definedName>
    <definedName name="арл" localSheetId="2">#REF!</definedName>
    <definedName name="арл" localSheetId="3">#REF!</definedName>
    <definedName name="арл" localSheetId="4">#REF!</definedName>
    <definedName name="арл" localSheetId="7">#REF!</definedName>
    <definedName name="арл">#REF!</definedName>
    <definedName name="аро" localSheetId="0">#REF!</definedName>
    <definedName name="аро" localSheetId="1">#REF!</definedName>
    <definedName name="аро" localSheetId="2">#REF!</definedName>
    <definedName name="аро" localSheetId="3">#REF!</definedName>
    <definedName name="аро" localSheetId="4">#REF!</definedName>
    <definedName name="аро" localSheetId="5">#REF!</definedName>
    <definedName name="аро" localSheetId="7">#REF!</definedName>
    <definedName name="аро">#REF!</definedName>
    <definedName name="ародар" localSheetId="0">#REF!</definedName>
    <definedName name="ародар" localSheetId="1">#REF!</definedName>
    <definedName name="ародар" localSheetId="2">#REF!</definedName>
    <definedName name="ародар" localSheetId="3">#REF!</definedName>
    <definedName name="ародар" localSheetId="4">#REF!</definedName>
    <definedName name="ародар" localSheetId="7">#REF!</definedName>
    <definedName name="ародар">#REF!</definedName>
    <definedName name="ародарод" localSheetId="0">#REF!</definedName>
    <definedName name="ародарод" localSheetId="1">#REF!</definedName>
    <definedName name="ародарод" localSheetId="2">#REF!</definedName>
    <definedName name="ародарод" localSheetId="3">#REF!</definedName>
    <definedName name="ародарод" localSheetId="4">#REF!</definedName>
    <definedName name="ародарод" localSheetId="5">#REF!</definedName>
    <definedName name="ародарод" localSheetId="7">#REF!</definedName>
    <definedName name="ародарод">#REF!</definedName>
    <definedName name="ародра" localSheetId="0">#REF!</definedName>
    <definedName name="ародра" localSheetId="1">#REF!</definedName>
    <definedName name="ародра" localSheetId="2">#REF!</definedName>
    <definedName name="ародра" localSheetId="3">#REF!</definedName>
    <definedName name="ародра" localSheetId="4">#REF!</definedName>
    <definedName name="ародра" localSheetId="7">#REF!</definedName>
    <definedName name="ародра">#REF!</definedName>
    <definedName name="арол" localSheetId="0">#REF!</definedName>
    <definedName name="арол" localSheetId="1">#REF!</definedName>
    <definedName name="арол" localSheetId="2">#REF!</definedName>
    <definedName name="арол" localSheetId="3">#REF!</definedName>
    <definedName name="арол" localSheetId="4">#REF!</definedName>
    <definedName name="арол" localSheetId="7">#REF!</definedName>
    <definedName name="арол">#REF!</definedName>
    <definedName name="аролаол" localSheetId="0">#REF!</definedName>
    <definedName name="аролаол" localSheetId="1">#REF!</definedName>
    <definedName name="аролаол" localSheetId="2">#REF!</definedName>
    <definedName name="аролаол" localSheetId="3">#REF!</definedName>
    <definedName name="аролаол" localSheetId="4">#REF!</definedName>
    <definedName name="аролаол" localSheetId="7">#REF!</definedName>
    <definedName name="аролаол">#REF!</definedName>
    <definedName name="арпа" localSheetId="0">#REF!</definedName>
    <definedName name="арпа" localSheetId="1">#REF!</definedName>
    <definedName name="арпа" localSheetId="2">#REF!</definedName>
    <definedName name="арпа" localSheetId="3">#REF!</definedName>
    <definedName name="арпа" localSheetId="4">#REF!</definedName>
    <definedName name="арпа" localSheetId="7">#REF!</definedName>
    <definedName name="арпа">#REF!</definedName>
    <definedName name="Архангельская_область" localSheetId="0">#REF!</definedName>
    <definedName name="Архангельская_область" localSheetId="1">#REF!</definedName>
    <definedName name="Архангельская_область" localSheetId="2">#REF!</definedName>
    <definedName name="Архангельская_область" localSheetId="3">#REF!</definedName>
    <definedName name="Архангельская_область" localSheetId="4">#REF!</definedName>
    <definedName name="Архангельская_область" localSheetId="7">#REF!</definedName>
    <definedName name="Архангельская_область">#REF!</definedName>
    <definedName name="Архангельская_область_1" localSheetId="0">#REF!</definedName>
    <definedName name="Архангельская_область_1" localSheetId="1">#REF!</definedName>
    <definedName name="Архангельская_область_1" localSheetId="2">#REF!</definedName>
    <definedName name="Архангельская_область_1" localSheetId="3">#REF!</definedName>
    <definedName name="Архангельская_область_1" localSheetId="4">#REF!</definedName>
    <definedName name="Архангельская_область_1" localSheetId="7">#REF!</definedName>
    <definedName name="Архангельская_область_1">#REF!</definedName>
    <definedName name="Астраханская_область" localSheetId="0">#REF!</definedName>
    <definedName name="Астраханская_область" localSheetId="1">#REF!</definedName>
    <definedName name="Астраханская_область" localSheetId="2">#REF!</definedName>
    <definedName name="Астраханская_область" localSheetId="3">#REF!</definedName>
    <definedName name="Астраханская_область" localSheetId="4">#REF!</definedName>
    <definedName name="Астраханская_область" localSheetId="5">#REF!</definedName>
    <definedName name="Астраханская_область" localSheetId="7">#REF!</definedName>
    <definedName name="Астраханская_область">#REF!</definedName>
    <definedName name="АСУТП" localSheetId="0">#REF!</definedName>
    <definedName name="АСУТП" localSheetId="1">#REF!</definedName>
    <definedName name="АСУТП" localSheetId="2">#REF!</definedName>
    <definedName name="АСУТП" localSheetId="3">#REF!</definedName>
    <definedName name="АСУТП" localSheetId="4">#REF!</definedName>
    <definedName name="АСУТП" localSheetId="7">#REF!</definedName>
    <definedName name="АСУТП">#REF!</definedName>
    <definedName name="аыв" localSheetId="0">#REF!</definedName>
    <definedName name="аыв" localSheetId="1">#REF!</definedName>
    <definedName name="аыв" localSheetId="2">#REF!</definedName>
    <definedName name="аыв" localSheetId="3">#REF!</definedName>
    <definedName name="аыв" localSheetId="4">#REF!</definedName>
    <definedName name="аыв" localSheetId="5">#REF!</definedName>
    <definedName name="аыв" localSheetId="7">#REF!</definedName>
    <definedName name="аыв">#REF!</definedName>
    <definedName name="аыоап" localSheetId="0">#REF!</definedName>
    <definedName name="аыоап" localSheetId="1">#REF!</definedName>
    <definedName name="аыоап" localSheetId="2">#REF!</definedName>
    <definedName name="аыоап" localSheetId="3">#REF!</definedName>
    <definedName name="аыоап" localSheetId="4">#REF!</definedName>
    <definedName name="аыоап" localSheetId="7">#REF!</definedName>
    <definedName name="аыоап">#REF!</definedName>
    <definedName name="аыоапо" localSheetId="0">#REF!</definedName>
    <definedName name="аыоапо" localSheetId="1">#REF!</definedName>
    <definedName name="аыоапо" localSheetId="2">#REF!</definedName>
    <definedName name="аыоапо" localSheetId="3">#REF!</definedName>
    <definedName name="аыоапо" localSheetId="4">#REF!</definedName>
    <definedName name="аыоапо" localSheetId="7">#REF!</definedName>
    <definedName name="аыоапо">#REF!</definedName>
    <definedName name="аыопыао" localSheetId="0">#REF!</definedName>
    <definedName name="аыопыао" localSheetId="1">#REF!</definedName>
    <definedName name="аыопыао" localSheetId="2">#REF!</definedName>
    <definedName name="аыопыао" localSheetId="3">#REF!</definedName>
    <definedName name="аыопыао" localSheetId="4">#REF!</definedName>
    <definedName name="аыопыао" localSheetId="7">#REF!</definedName>
    <definedName name="аыопыао">#REF!</definedName>
    <definedName name="аыпрыпр" localSheetId="0">#REF!</definedName>
    <definedName name="аыпрыпр" localSheetId="1">#REF!</definedName>
    <definedName name="аыпрыпр" localSheetId="2">#REF!</definedName>
    <definedName name="аыпрыпр" localSheetId="3">#REF!</definedName>
    <definedName name="аыпрыпр" localSheetId="4">#REF!</definedName>
    <definedName name="аыпрыпр" localSheetId="5">#REF!</definedName>
    <definedName name="аыпрыпр" localSheetId="7">#REF!</definedName>
    <definedName name="аыпрыпр">#REF!</definedName>
    <definedName name="б" localSheetId="0">#REF!</definedName>
    <definedName name="б" localSheetId="1">#REF!</definedName>
    <definedName name="б" localSheetId="2">#REF!</definedName>
    <definedName name="б" localSheetId="3">#REF!</definedName>
    <definedName name="б" localSheetId="4">#REF!</definedName>
    <definedName name="б" localSheetId="5">#REF!</definedName>
    <definedName name="б" localSheetId="7">#REF!</definedName>
    <definedName name="б">#REF!</definedName>
    <definedName name="_xlnm.Database" localSheetId="0">#REF!</definedName>
    <definedName name="_xlnm.Database" localSheetId="1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7">#REF!</definedName>
    <definedName name="_xlnm.Database">#REF!</definedName>
    <definedName name="баир" localSheetId="3">#REF!</definedName>
    <definedName name="баир" localSheetId="4">#REF!</definedName>
    <definedName name="баир">#REF!</definedName>
    <definedName name="БАК2" localSheetId="0">#REF!</definedName>
    <definedName name="БАК2" localSheetId="1">#REF!</definedName>
    <definedName name="БАК2" localSheetId="2">#REF!</definedName>
    <definedName name="БАК2" localSheetId="3">#REF!</definedName>
    <definedName name="БАК2" localSheetId="4">#REF!</definedName>
    <definedName name="БАК2" localSheetId="7">#REF!</definedName>
    <definedName name="БАК2">#REF!</definedName>
    <definedName name="Белгородская_область" localSheetId="0">#REF!</definedName>
    <definedName name="Белгородская_область" localSheetId="1">#REF!</definedName>
    <definedName name="Белгородская_область" localSheetId="2">#REF!</definedName>
    <definedName name="Белгородская_область" localSheetId="3">#REF!</definedName>
    <definedName name="Белгородская_область" localSheetId="4">#REF!</definedName>
    <definedName name="Белгородская_область" localSheetId="7">#REF!</definedName>
    <definedName name="Белгородская_область">#REF!</definedName>
    <definedName name="блр4545" localSheetId="0">#REF!</definedName>
    <definedName name="блр4545" localSheetId="1">#REF!</definedName>
    <definedName name="блр4545" localSheetId="2">#REF!</definedName>
    <definedName name="блр4545" localSheetId="3">#REF!</definedName>
    <definedName name="блр4545" localSheetId="4">#REF!</definedName>
    <definedName name="блр4545" localSheetId="7">#REF!</definedName>
    <definedName name="блр4545">#REF!</definedName>
    <definedName name="Больш" localSheetId="0">#REF!</definedName>
    <definedName name="Больш" localSheetId="1">#REF!</definedName>
    <definedName name="Больш" localSheetId="2">#REF!</definedName>
    <definedName name="Больш" localSheetId="3">#REF!</definedName>
    <definedName name="Больш" localSheetId="4">#REF!</definedName>
    <definedName name="Больш" localSheetId="5">#REF!</definedName>
    <definedName name="Больш" localSheetId="7">#REF!</definedName>
    <definedName name="Больш">#REF!</definedName>
    <definedName name="бпрбь" localSheetId="0">#REF!</definedName>
    <definedName name="бпрбь" localSheetId="1">#REF!</definedName>
    <definedName name="бпрбь" localSheetId="2">#REF!</definedName>
    <definedName name="бпрбь" localSheetId="3">#REF!</definedName>
    <definedName name="бпрбь" localSheetId="4">#REF!</definedName>
    <definedName name="бпрбь" localSheetId="7">#REF!</definedName>
    <definedName name="бпрбь">#REF!</definedName>
    <definedName name="Брянская_область" localSheetId="0">#REF!</definedName>
    <definedName name="Брянская_область" localSheetId="1">#REF!</definedName>
    <definedName name="Брянская_область" localSheetId="2">#REF!</definedName>
    <definedName name="Брянская_область" localSheetId="3">#REF!</definedName>
    <definedName name="Брянская_область" localSheetId="4">#REF!</definedName>
    <definedName name="Брянская_область" localSheetId="7">#REF!</definedName>
    <definedName name="Брянская_область">#REF!</definedName>
    <definedName name="Буровой_понтон" localSheetId="0">#REF!</definedName>
    <definedName name="Буровой_понтон" localSheetId="1">#REF!</definedName>
    <definedName name="Буровой_понтон" localSheetId="2">#REF!</definedName>
    <definedName name="Буровой_понтон" localSheetId="3">#REF!</definedName>
    <definedName name="Буровой_понтон" localSheetId="4">#REF!</definedName>
    <definedName name="Буровой_понтон" localSheetId="7">#REF!</definedName>
    <definedName name="Буровой_понтон">#REF!</definedName>
    <definedName name="быч">#REF!</definedName>
    <definedName name="бьюждж" localSheetId="0">#REF!</definedName>
    <definedName name="бьюждж" localSheetId="1">#REF!</definedName>
    <definedName name="бьюждж" localSheetId="2">#REF!</definedName>
    <definedName name="бьюждж" localSheetId="3">#REF!</definedName>
    <definedName name="бьюждж" localSheetId="4">#REF!</definedName>
    <definedName name="бьюждж" localSheetId="5">#REF!</definedName>
    <definedName name="бьюждж" localSheetId="7">#REF!</definedName>
    <definedName name="бьюждж">#REF!</definedName>
    <definedName name="бю.бю." localSheetId="0">#REF!</definedName>
    <definedName name="бю.бю." localSheetId="1">#REF!</definedName>
    <definedName name="бю.бю." localSheetId="2">#REF!</definedName>
    <definedName name="бю.бю." localSheetId="3">#REF!</definedName>
    <definedName name="бю.бю." localSheetId="4">#REF!</definedName>
    <definedName name="бю.бю." localSheetId="7">#REF!</definedName>
    <definedName name="бю.бю.">#REF!</definedName>
    <definedName name="в" localSheetId="0">#REF!</definedName>
    <definedName name="в" localSheetId="1">#REF!</definedName>
    <definedName name="в" localSheetId="2">#REF!</definedName>
    <definedName name="в" localSheetId="3">#REF!</definedName>
    <definedName name="в" localSheetId="4">#REF!</definedName>
    <definedName name="в" localSheetId="7">#REF!</definedName>
    <definedName name="в">#REF!</definedName>
    <definedName name="В5" localSheetId="0">#REF!</definedName>
    <definedName name="В5" localSheetId="1">#REF!</definedName>
    <definedName name="В5" localSheetId="2">#REF!</definedName>
    <definedName name="В5" localSheetId="3">#REF!</definedName>
    <definedName name="В5" localSheetId="4">#REF!</definedName>
    <definedName name="В5" localSheetId="7">#REF!</definedName>
    <definedName name="В5">#REF!</definedName>
    <definedName name="Ва" localSheetId="0">#REF!</definedName>
    <definedName name="Ва" localSheetId="1">#REF!</definedName>
    <definedName name="Ва" localSheetId="2">#REF!</definedName>
    <definedName name="Ва" localSheetId="3">#REF!</definedName>
    <definedName name="Ва" localSheetId="4">#REF!</definedName>
    <definedName name="Ва" localSheetId="7">#REF!</definedName>
    <definedName name="Ва">#REF!</definedName>
    <definedName name="ва3" localSheetId="0">#REF!</definedName>
    <definedName name="ва3" localSheetId="1">#REF!</definedName>
    <definedName name="ва3" localSheetId="2">#REF!</definedName>
    <definedName name="ва3" localSheetId="3">#REF!</definedName>
    <definedName name="ва3" localSheetId="4">#REF!</definedName>
    <definedName name="ва3" localSheetId="7">#REF!</definedName>
    <definedName name="ва3">#REF!</definedName>
    <definedName name="вава" localSheetId="0">#REF!</definedName>
    <definedName name="вава" localSheetId="1">#REF!</definedName>
    <definedName name="вава" localSheetId="2">#REF!</definedName>
    <definedName name="вава" localSheetId="3">#REF!</definedName>
    <definedName name="вава" localSheetId="4">#REF!</definedName>
    <definedName name="вава" localSheetId="5">#REF!</definedName>
    <definedName name="вава" localSheetId="7">#REF!</definedName>
    <definedName name="вава">#REF!</definedName>
    <definedName name="вавввввввввввввв" localSheetId="0">#REF!</definedName>
    <definedName name="вавввввввввввввв" localSheetId="1">#REF!</definedName>
    <definedName name="вавввввввввввввв" localSheetId="2">#REF!</definedName>
    <definedName name="вавввввввввввввв" localSheetId="3">#REF!</definedName>
    <definedName name="вавввввввввввввв" localSheetId="4">#REF!</definedName>
    <definedName name="вавввввввввввввв" localSheetId="7">#REF!</definedName>
    <definedName name="вавввввввввввввв">#REF!</definedName>
    <definedName name="ВАЛ_" localSheetId="0">#REF!</definedName>
    <definedName name="ВАЛ_" localSheetId="1">#REF!</definedName>
    <definedName name="ВАЛ_" localSheetId="2">#REF!</definedName>
    <definedName name="ВАЛ_" localSheetId="3">#REF!</definedName>
    <definedName name="ВАЛ_" localSheetId="4">#REF!</definedName>
    <definedName name="ВАЛ_" localSheetId="5">#REF!</definedName>
    <definedName name="ВАЛ_" localSheetId="7">#REF!</definedName>
    <definedName name="ВАЛ_">#REF!</definedName>
    <definedName name="ВАЛ_1" localSheetId="0">#REF!</definedName>
    <definedName name="ВАЛ_1" localSheetId="1">#REF!</definedName>
    <definedName name="ВАЛ_1" localSheetId="2">#REF!</definedName>
    <definedName name="ВАЛ_1" localSheetId="3">#REF!</definedName>
    <definedName name="ВАЛ_1" localSheetId="4">#REF!</definedName>
    <definedName name="ВАЛ_1" localSheetId="7">#REF!</definedName>
    <definedName name="ВАЛ_1">#REF!</definedName>
    <definedName name="ВАЛ_4" localSheetId="0">#REF!</definedName>
    <definedName name="ВАЛ_4" localSheetId="1">#REF!</definedName>
    <definedName name="ВАЛ_4" localSheetId="2">#REF!</definedName>
    <definedName name="ВАЛ_4" localSheetId="3">#REF!</definedName>
    <definedName name="ВАЛ_4" localSheetId="4">#REF!</definedName>
    <definedName name="ВАЛ_4" localSheetId="7">#REF!</definedName>
    <definedName name="ВАЛ_4">#REF!</definedName>
    <definedName name="Валаам" localSheetId="0">#REF!</definedName>
    <definedName name="Валаам" localSheetId="1">#REF!</definedName>
    <definedName name="Валаам" localSheetId="2">#REF!</definedName>
    <definedName name="Валаам" localSheetId="3">#REF!</definedName>
    <definedName name="Валаам" localSheetId="4">#REF!</definedName>
    <definedName name="Валаам" localSheetId="7">#REF!</definedName>
    <definedName name="Валаам">#REF!</definedName>
    <definedName name="вангл" localSheetId="0">#REF!</definedName>
    <definedName name="вангл" localSheetId="1">#REF!</definedName>
    <definedName name="вангл" localSheetId="2">#REF!</definedName>
    <definedName name="вангл" localSheetId="3">#REF!</definedName>
    <definedName name="вангл" localSheetId="4">#REF!</definedName>
    <definedName name="вангл" localSheetId="7">#REF!</definedName>
    <definedName name="вангл">#REF!</definedName>
    <definedName name="ванлр" localSheetId="0">#REF!</definedName>
    <definedName name="ванлр" localSheetId="1">#REF!</definedName>
    <definedName name="ванлр" localSheetId="2">#REF!</definedName>
    <definedName name="ванлр" localSheetId="3">#REF!</definedName>
    <definedName name="ванлр" localSheetId="4">#REF!</definedName>
    <definedName name="ванлр" localSheetId="7">#REF!</definedName>
    <definedName name="ванлр">#REF!</definedName>
    <definedName name="вао" localSheetId="0">#REF!</definedName>
    <definedName name="вао" localSheetId="1">#REF!</definedName>
    <definedName name="вао" localSheetId="2">#REF!</definedName>
    <definedName name="вао" localSheetId="3">#REF!</definedName>
    <definedName name="вао" localSheetId="4">#REF!</definedName>
    <definedName name="вао" localSheetId="5">#REF!</definedName>
    <definedName name="вао" localSheetId="7">#REF!</definedName>
    <definedName name="вао">#REF!</definedName>
    <definedName name="вап" localSheetId="0">#REF!</definedName>
    <definedName name="вап" localSheetId="1">#REF!</definedName>
    <definedName name="вап" localSheetId="2">#REF!</definedName>
    <definedName name="вап" localSheetId="3">#REF!</definedName>
    <definedName name="вап" localSheetId="4">#REF!</definedName>
    <definedName name="вап" localSheetId="7">#REF!</definedName>
    <definedName name="вап">#REF!</definedName>
    <definedName name="вапвя" localSheetId="0">#REF!</definedName>
    <definedName name="вапвя" localSheetId="1">#REF!</definedName>
    <definedName name="вапвя" localSheetId="2">#REF!</definedName>
    <definedName name="вапвя" localSheetId="3">#REF!</definedName>
    <definedName name="вапвя" localSheetId="4">#REF!</definedName>
    <definedName name="вапвя" localSheetId="7">#REF!</definedName>
    <definedName name="вапвя">#REF!</definedName>
    <definedName name="вапр" localSheetId="0">#REF!</definedName>
    <definedName name="вапр" localSheetId="1">#REF!</definedName>
    <definedName name="вапр" localSheetId="2">#REF!</definedName>
    <definedName name="вапр" localSheetId="3">#REF!</definedName>
    <definedName name="вапр" localSheetId="4">#REF!</definedName>
    <definedName name="вапр" localSheetId="7">#REF!</definedName>
    <definedName name="вапр">#REF!</definedName>
    <definedName name="вапяп" localSheetId="0">#REF!</definedName>
    <definedName name="вапяп" localSheetId="1">#REF!</definedName>
    <definedName name="вапяп" localSheetId="2">#REF!</definedName>
    <definedName name="вапяп" localSheetId="3">#REF!</definedName>
    <definedName name="вапяп" localSheetId="4">#REF!</definedName>
    <definedName name="вапяп" localSheetId="7">#REF!</definedName>
    <definedName name="вапяп">#REF!</definedName>
    <definedName name="варо" localSheetId="0">#REF!</definedName>
    <definedName name="варо" localSheetId="1">#REF!</definedName>
    <definedName name="варо" localSheetId="2">#REF!</definedName>
    <definedName name="варо" localSheetId="3">#REF!</definedName>
    <definedName name="варо" localSheetId="4">#REF!</definedName>
    <definedName name="варо" localSheetId="5">#REF!</definedName>
    <definedName name="варо" localSheetId="7">#REF!</definedName>
    <definedName name="варо">#REF!</definedName>
    <definedName name="вб">#REF!</definedName>
    <definedName name="ввв" localSheetId="0">#REF!</definedName>
    <definedName name="ввв" localSheetId="1">#REF!</definedName>
    <definedName name="ввв" localSheetId="2">#REF!</definedName>
    <definedName name="ввв" localSheetId="3">#REF!</definedName>
    <definedName name="ввв" localSheetId="4">#REF!</definedName>
    <definedName name="ввв" localSheetId="5">#REF!</definedName>
    <definedName name="ввв" localSheetId="7">#REF!</definedName>
    <definedName name="ввв">#REF!</definedName>
    <definedName name="вввв" localSheetId="0">#REF!</definedName>
    <definedName name="вввв" localSheetId="1">#REF!</definedName>
    <definedName name="вввв" localSheetId="2">#REF!</definedName>
    <definedName name="вввв" localSheetId="3">#REF!</definedName>
    <definedName name="вввв" localSheetId="4">#REF!</definedName>
    <definedName name="вввв" localSheetId="7">#REF!</definedName>
    <definedName name="вввв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ен" localSheetId="1">#REF!</definedName>
    <definedName name="вген" localSheetId="2">#REF!</definedName>
    <definedName name="вген" localSheetId="3">#REF!</definedName>
    <definedName name="вген" localSheetId="4">#REF!</definedName>
    <definedName name="вген" localSheetId="5">#REF!</definedName>
    <definedName name="вген" localSheetId="7">#REF!</definedName>
    <definedName name="вген">#REF!</definedName>
    <definedName name="вглльа" localSheetId="0">#REF!</definedName>
    <definedName name="вглльа" localSheetId="1">#REF!</definedName>
    <definedName name="вглльа" localSheetId="2">#REF!</definedName>
    <definedName name="вглльа" localSheetId="3">#REF!</definedName>
    <definedName name="вглльа" localSheetId="4">#REF!</definedName>
    <definedName name="вглльа" localSheetId="7">#REF!</definedName>
    <definedName name="вглльа">#REF!</definedName>
    <definedName name="ве" localSheetId="0">#REF!</definedName>
    <definedName name="ве" localSheetId="1">#REF!</definedName>
    <definedName name="ве" localSheetId="2">#REF!</definedName>
    <definedName name="ве" localSheetId="3">#REF!</definedName>
    <definedName name="ве" localSheetId="4">#REF!</definedName>
    <definedName name="ве" localSheetId="7">#REF!</definedName>
    <definedName name="ве">#REF!</definedName>
    <definedName name="ведущий" localSheetId="0">#REF!</definedName>
    <definedName name="ведущий" localSheetId="1">#REF!</definedName>
    <definedName name="ведущий" localSheetId="2">#REF!</definedName>
    <definedName name="ведущий" localSheetId="3">#REF!</definedName>
    <definedName name="ведущий" localSheetId="4">#REF!</definedName>
    <definedName name="ведущий" localSheetId="7">#REF!</definedName>
    <definedName name="ведущий">#REF!</definedName>
    <definedName name="венл" localSheetId="0">#REF!</definedName>
    <definedName name="венл" localSheetId="1">#REF!</definedName>
    <definedName name="венл" localSheetId="2">#REF!</definedName>
    <definedName name="венл" localSheetId="3">#REF!</definedName>
    <definedName name="венл" localSheetId="4">#REF!</definedName>
    <definedName name="венл" localSheetId="7">#REF!</definedName>
    <definedName name="венл">#REF!</definedName>
    <definedName name="вено" localSheetId="0">#REF!</definedName>
    <definedName name="вено" localSheetId="1">#REF!</definedName>
    <definedName name="вено" localSheetId="2">#REF!</definedName>
    <definedName name="вено" localSheetId="3">#REF!</definedName>
    <definedName name="вено" localSheetId="4">#REF!</definedName>
    <definedName name="вено" localSheetId="7">#REF!</definedName>
    <definedName name="вено">#REF!</definedName>
    <definedName name="веноевн" localSheetId="0">#REF!</definedName>
    <definedName name="веноевн" localSheetId="1">#REF!</definedName>
    <definedName name="веноевн" localSheetId="2">#REF!</definedName>
    <definedName name="веноевн" localSheetId="3">#REF!</definedName>
    <definedName name="веноевн" localSheetId="4">#REF!</definedName>
    <definedName name="веноевн" localSheetId="7">#REF!</definedName>
    <definedName name="веноевн">#REF!</definedName>
    <definedName name="венолвенп" localSheetId="0">#REF!</definedName>
    <definedName name="венолвенп" localSheetId="1">#REF!</definedName>
    <definedName name="венолвенп" localSheetId="2">#REF!</definedName>
    <definedName name="венолвенп" localSheetId="3">#REF!</definedName>
    <definedName name="венолвенп" localSheetId="4">#REF!</definedName>
    <definedName name="венолвенп" localSheetId="7">#REF!</definedName>
    <definedName name="венолвенп">#REF!</definedName>
    <definedName name="веноь" localSheetId="0">#REF!</definedName>
    <definedName name="веноь" localSheetId="1">#REF!</definedName>
    <definedName name="веноь" localSheetId="2">#REF!</definedName>
    <definedName name="веноь" localSheetId="3">#REF!</definedName>
    <definedName name="веноь" localSheetId="4">#REF!</definedName>
    <definedName name="веноь" localSheetId="7">#REF!</definedName>
    <definedName name="веноь">#REF!</definedName>
    <definedName name="венрол" localSheetId="0">#REF!</definedName>
    <definedName name="венрол" localSheetId="1">#REF!</definedName>
    <definedName name="венрол" localSheetId="2">#REF!</definedName>
    <definedName name="венрол" localSheetId="3">#REF!</definedName>
    <definedName name="венрол" localSheetId="4">#REF!</definedName>
    <definedName name="венрол" localSheetId="7">#REF!</definedName>
    <definedName name="венрол">#REF!</definedName>
    <definedName name="венш" localSheetId="0">#REF!</definedName>
    <definedName name="венш" localSheetId="1">#REF!</definedName>
    <definedName name="венш" localSheetId="2">#REF!</definedName>
    <definedName name="венш" localSheetId="3">#REF!</definedName>
    <definedName name="венш" localSheetId="4">#REF!</definedName>
    <definedName name="венш" localSheetId="7">#REF!</definedName>
    <definedName name="венш">#REF!</definedName>
    <definedName name="вео" localSheetId="0">#REF!</definedName>
    <definedName name="вео" localSheetId="1">#REF!</definedName>
    <definedName name="вео" localSheetId="2">#REF!</definedName>
    <definedName name="вео" localSheetId="3">#REF!</definedName>
    <definedName name="вео" localSheetId="4">#REF!</definedName>
    <definedName name="вео" localSheetId="7">#REF!</definedName>
    <definedName name="вео">#REF!</definedName>
    <definedName name="Верхняя_часть" localSheetId="0">#REF!</definedName>
    <definedName name="Верхняя_часть" localSheetId="1">#REF!</definedName>
    <definedName name="Верхняя_часть" localSheetId="2">#REF!</definedName>
    <definedName name="Верхняя_часть" localSheetId="3">#REF!</definedName>
    <definedName name="Верхняя_часть" localSheetId="4">#REF!</definedName>
    <definedName name="Верхняя_часть" localSheetId="7">#REF!</definedName>
    <definedName name="Верхняя_часть">#REF!</definedName>
    <definedName name="веше" localSheetId="0">#REF!</definedName>
    <definedName name="веше" localSheetId="1">#REF!</definedName>
    <definedName name="веше" localSheetId="2">#REF!</definedName>
    <definedName name="веше" localSheetId="3">#REF!</definedName>
    <definedName name="веше" localSheetId="4">#REF!</definedName>
    <definedName name="веше" localSheetId="5">#REF!</definedName>
    <definedName name="веше" localSheetId="7">#REF!</definedName>
    <definedName name="веше">#REF!</definedName>
    <definedName name="вика" localSheetId="0">#REF!</definedName>
    <definedName name="вика" localSheetId="1">#REF!</definedName>
    <definedName name="вика" localSheetId="2">#REF!</definedName>
    <definedName name="вика" localSheetId="3">#REF!</definedName>
    <definedName name="вика" localSheetId="4">#REF!</definedName>
    <definedName name="вика" localSheetId="7">#REF!</definedName>
    <definedName name="вика">#REF!</definedName>
    <definedName name="вирваы" localSheetId="0">#REF!</definedName>
    <definedName name="вирваы" localSheetId="1">#REF!</definedName>
    <definedName name="вирваы" localSheetId="2">#REF!</definedName>
    <definedName name="вирваы" localSheetId="3">#REF!</definedName>
    <definedName name="вирваы" localSheetId="4">#REF!</definedName>
    <definedName name="вирваы" localSheetId="7">#REF!</definedName>
    <definedName name="вирваы">#REF!</definedName>
    <definedName name="вкпвп" localSheetId="0">#REF!</definedName>
    <definedName name="вкпвп" localSheetId="1">#REF!</definedName>
    <definedName name="вкпвп" localSheetId="2">#REF!</definedName>
    <definedName name="вкпвп" localSheetId="3">#REF!</definedName>
    <definedName name="вкпвп" localSheetId="4">#REF!</definedName>
    <definedName name="вкпвп" localSheetId="7">#REF!</definedName>
    <definedName name="вкпвп">#REF!</definedName>
    <definedName name="Владимирская_область" localSheetId="0">#REF!</definedName>
    <definedName name="Владимирская_область" localSheetId="1">#REF!</definedName>
    <definedName name="Владимирская_область" localSheetId="2">#REF!</definedName>
    <definedName name="Владимирская_область" localSheetId="3">#REF!</definedName>
    <definedName name="Владимирская_область" localSheetId="4">#REF!</definedName>
    <definedName name="Владимирская_область" localSheetId="5">#REF!</definedName>
    <definedName name="Владимирская_область" localSheetId="7">#REF!</definedName>
    <definedName name="Владимирская_область">#REF!</definedName>
    <definedName name="внеове" localSheetId="0">#REF!</definedName>
    <definedName name="внеове" localSheetId="1">#REF!</definedName>
    <definedName name="внеове" localSheetId="2">#REF!</definedName>
    <definedName name="внеове" localSheetId="3">#REF!</definedName>
    <definedName name="внеове" localSheetId="4">#REF!</definedName>
    <definedName name="внеове" localSheetId="5">#REF!</definedName>
    <definedName name="внеове" localSheetId="7">#REF!</definedName>
    <definedName name="внеове">#REF!</definedName>
    <definedName name="внеое" localSheetId="0">#REF!</definedName>
    <definedName name="внеое" localSheetId="1">#REF!</definedName>
    <definedName name="внеое" localSheetId="2">#REF!</definedName>
    <definedName name="внеое" localSheetId="3">#REF!</definedName>
    <definedName name="внеое" localSheetId="4">#REF!</definedName>
    <definedName name="внеое" localSheetId="7">#REF!</definedName>
    <definedName name="внеое">#REF!</definedName>
    <definedName name="внлг" localSheetId="0">#REF!</definedName>
    <definedName name="внлг" localSheetId="1">#REF!</definedName>
    <definedName name="внлг" localSheetId="2">#REF!</definedName>
    <definedName name="внлг" localSheetId="3">#REF!</definedName>
    <definedName name="внлг" localSheetId="4">#REF!</definedName>
    <definedName name="внлг" localSheetId="7">#REF!</definedName>
    <definedName name="внлг">#REF!</definedName>
    <definedName name="внорьп" localSheetId="0">#REF!</definedName>
    <definedName name="внорьп" localSheetId="1">#REF!</definedName>
    <definedName name="внорьп" localSheetId="2">#REF!</definedName>
    <definedName name="внорьп" localSheetId="3">#REF!</definedName>
    <definedName name="внорьп" localSheetId="4">#REF!</definedName>
    <definedName name="внорьп" localSheetId="7">#REF!</definedName>
    <definedName name="внорьп">#REF!</definedName>
    <definedName name="внр" localSheetId="0">#REF!</definedName>
    <definedName name="внр" localSheetId="1">#REF!</definedName>
    <definedName name="внр" localSheetId="2">#REF!</definedName>
    <definedName name="внр" localSheetId="3">#REF!</definedName>
    <definedName name="внр" localSheetId="4">#REF!</definedName>
    <definedName name="внр" localSheetId="7">#REF!</definedName>
    <definedName name="внр">#REF!</definedName>
    <definedName name="вов" localSheetId="0">#REF!</definedName>
    <definedName name="вов" localSheetId="1">#REF!</definedName>
    <definedName name="вов" localSheetId="2">#REF!</definedName>
    <definedName name="вов" localSheetId="3">#REF!</definedName>
    <definedName name="вов" localSheetId="4">#REF!</definedName>
    <definedName name="вов" localSheetId="7">#REF!</definedName>
    <definedName name="вов">#REF!</definedName>
    <definedName name="вое" localSheetId="0">#REF!</definedName>
    <definedName name="вое" localSheetId="1">#REF!</definedName>
    <definedName name="вое" localSheetId="2">#REF!</definedName>
    <definedName name="вое" localSheetId="3">#REF!</definedName>
    <definedName name="вое" localSheetId="4">#REF!</definedName>
    <definedName name="вое" localSheetId="7">#REF!</definedName>
    <definedName name="вое">#REF!</definedName>
    <definedName name="Волгоградская_область" localSheetId="0">#REF!</definedName>
    <definedName name="Волгоградская_область" localSheetId="1">#REF!</definedName>
    <definedName name="Волгоградская_область" localSheetId="2">#REF!</definedName>
    <definedName name="Волгоградская_область" localSheetId="3">#REF!</definedName>
    <definedName name="Волгоградская_область" localSheetId="4">#REF!</definedName>
    <definedName name="Волгоградская_область" localSheetId="5">#REF!</definedName>
    <definedName name="Волгоградская_область" localSheetId="7">#REF!</definedName>
    <definedName name="Волгоградская_область">#REF!</definedName>
    <definedName name="Вологодская_область" localSheetId="0">#REF!</definedName>
    <definedName name="Вологодская_область" localSheetId="1">#REF!</definedName>
    <definedName name="Вологодская_область" localSheetId="2">#REF!</definedName>
    <definedName name="Вологодская_область" localSheetId="3">#REF!</definedName>
    <definedName name="Вологодская_область" localSheetId="4">#REF!</definedName>
    <definedName name="Вологодская_область" localSheetId="7">#REF!</definedName>
    <definedName name="Вологодская_область">#REF!</definedName>
    <definedName name="Вологодская_область_1" localSheetId="0">#REF!</definedName>
    <definedName name="Вологодская_область_1" localSheetId="1">#REF!</definedName>
    <definedName name="Вологодская_область_1" localSheetId="2">#REF!</definedName>
    <definedName name="Вологодская_область_1" localSheetId="3">#REF!</definedName>
    <definedName name="Вологодская_область_1" localSheetId="4">#REF!</definedName>
    <definedName name="Вологодская_область_1" localSheetId="7">#REF!</definedName>
    <definedName name="Вологодская_область_1">#REF!</definedName>
    <definedName name="вопрв" localSheetId="0">#REF!</definedName>
    <definedName name="вопрв" localSheetId="1">#REF!</definedName>
    <definedName name="вопрв" localSheetId="2">#REF!</definedName>
    <definedName name="вопрв" localSheetId="3">#REF!</definedName>
    <definedName name="вопрв" localSheetId="4">#REF!</definedName>
    <definedName name="вопрв" localSheetId="7">#REF!</definedName>
    <definedName name="вопрв">#REF!</definedName>
    <definedName name="вопров" localSheetId="0">#REF!</definedName>
    <definedName name="вопров" localSheetId="1">#REF!</definedName>
    <definedName name="вопров" localSheetId="2">#REF!</definedName>
    <definedName name="вопров" localSheetId="3">#REF!</definedName>
    <definedName name="вопров" localSheetId="4">#REF!</definedName>
    <definedName name="вопров" localSheetId="7">#REF!</definedName>
    <definedName name="вопров">#REF!</definedName>
    <definedName name="Воронежская_область" localSheetId="0">#REF!</definedName>
    <definedName name="Воронежская_область" localSheetId="1">#REF!</definedName>
    <definedName name="Воронежская_область" localSheetId="2">#REF!</definedName>
    <definedName name="Воронежская_область" localSheetId="3">#REF!</definedName>
    <definedName name="Воронежская_область" localSheetId="4">#REF!</definedName>
    <definedName name="Воронежская_область" localSheetId="7">#REF!</definedName>
    <definedName name="Воронежская_область">#REF!</definedName>
    <definedName name="Вп" localSheetId="0">#REF!</definedName>
    <definedName name="Вп" localSheetId="1">#REF!</definedName>
    <definedName name="Вп" localSheetId="2">#REF!</definedName>
    <definedName name="Вп" localSheetId="3">#REF!</definedName>
    <definedName name="Вп" localSheetId="4">#REF!</definedName>
    <definedName name="Вп" localSheetId="5">#REF!</definedName>
    <definedName name="Вп" localSheetId="7">#REF!</definedName>
    <definedName name="Вп">#REF!</definedName>
    <definedName name="впа" localSheetId="0">#REF!</definedName>
    <definedName name="впа" localSheetId="1">#REF!</definedName>
    <definedName name="впа" localSheetId="2">#REF!</definedName>
    <definedName name="впа" localSheetId="3">#REF!</definedName>
    <definedName name="впа" localSheetId="4">#REF!</definedName>
    <definedName name="впа" localSheetId="7">#REF!</definedName>
    <definedName name="впа">#REF!</definedName>
    <definedName name="впо" localSheetId="0">#REF!</definedName>
    <definedName name="впо" localSheetId="1">#REF!</definedName>
    <definedName name="впо" localSheetId="2">#REF!</definedName>
    <definedName name="впо" localSheetId="3">#REF!</definedName>
    <definedName name="впо" localSheetId="4">#REF!</definedName>
    <definedName name="впо" localSheetId="7">#REF!</definedName>
    <definedName name="впо">#REF!</definedName>
    <definedName name="впор" localSheetId="0">#REF!</definedName>
    <definedName name="впор" localSheetId="1">#REF!</definedName>
    <definedName name="впор" localSheetId="2">#REF!</definedName>
    <definedName name="впор" localSheetId="3">#REF!</definedName>
    <definedName name="впор" localSheetId="4">#REF!</definedName>
    <definedName name="впор" localSheetId="5">#REF!</definedName>
    <definedName name="впор" localSheetId="7">#REF!</definedName>
    <definedName name="впор">#REF!</definedName>
    <definedName name="впр" localSheetId="0">#REF!</definedName>
    <definedName name="впр" localSheetId="1">#REF!</definedName>
    <definedName name="впр" localSheetId="2">#REF!</definedName>
    <definedName name="впр" localSheetId="3">#REF!</definedName>
    <definedName name="впр" localSheetId="4">#REF!</definedName>
    <definedName name="впр" localSheetId="7">#REF!</definedName>
    <definedName name="впр">#REF!</definedName>
    <definedName name="впрвпр" localSheetId="0">#REF!</definedName>
    <definedName name="впрвпр" localSheetId="1">#REF!</definedName>
    <definedName name="впрвпр" localSheetId="2">#REF!</definedName>
    <definedName name="впрвпр" localSheetId="3">#REF!</definedName>
    <definedName name="впрвпр" localSheetId="4">#REF!</definedName>
    <definedName name="впрвпр" localSheetId="7">#REF!</definedName>
    <definedName name="впрвпр">#REF!</definedName>
    <definedName name="впрл" localSheetId="0">#REF!</definedName>
    <definedName name="впрл" localSheetId="1">#REF!</definedName>
    <definedName name="впрл" localSheetId="2">#REF!</definedName>
    <definedName name="впрл" localSheetId="3">#REF!</definedName>
    <definedName name="впрл" localSheetId="4">#REF!</definedName>
    <definedName name="впрл" localSheetId="7">#REF!</definedName>
    <definedName name="впрл">#REF!</definedName>
    <definedName name="впрлвпр" localSheetId="0">#REF!</definedName>
    <definedName name="впрлвпр" localSheetId="1">#REF!</definedName>
    <definedName name="впрлвпр" localSheetId="2">#REF!</definedName>
    <definedName name="впрлвпр" localSheetId="3">#REF!</definedName>
    <definedName name="впрлвпр" localSheetId="4">#REF!</definedName>
    <definedName name="впрлвпр" localSheetId="7">#REF!</definedName>
    <definedName name="впрлвпр">#REF!</definedName>
    <definedName name="впрлпр" localSheetId="0">#REF!</definedName>
    <definedName name="впрлпр" localSheetId="1">#REF!</definedName>
    <definedName name="впрлпр" localSheetId="2">#REF!</definedName>
    <definedName name="впрлпр" localSheetId="3">#REF!</definedName>
    <definedName name="впрлпр" localSheetId="4">#REF!</definedName>
    <definedName name="впрлпр" localSheetId="7">#REF!</definedName>
    <definedName name="впрлпр">#REF!</definedName>
    <definedName name="впрлрпл" localSheetId="0">#REF!</definedName>
    <definedName name="впрлрпл" localSheetId="1">#REF!</definedName>
    <definedName name="впрлрпл" localSheetId="2">#REF!</definedName>
    <definedName name="впрлрпл" localSheetId="3">#REF!</definedName>
    <definedName name="впрлрпл" localSheetId="4">#REF!</definedName>
    <definedName name="впрлрпл" localSheetId="7">#REF!</definedName>
    <definedName name="впрлрпл">#REF!</definedName>
    <definedName name="впро" localSheetId="0">#REF!</definedName>
    <definedName name="впро" localSheetId="1">#REF!</definedName>
    <definedName name="впро" localSheetId="2">#REF!</definedName>
    <definedName name="впро" localSheetId="3">#REF!</definedName>
    <definedName name="впро" localSheetId="4">#REF!</definedName>
    <definedName name="впро" localSheetId="7">#REF!</definedName>
    <definedName name="впро">#REF!</definedName>
    <definedName name="впров" localSheetId="0">#REF!</definedName>
    <definedName name="впров" localSheetId="1">#REF!</definedName>
    <definedName name="впров" localSheetId="2">#REF!</definedName>
    <definedName name="впров" localSheetId="3">#REF!</definedName>
    <definedName name="впров" localSheetId="4">#REF!</definedName>
    <definedName name="впров" localSheetId="7">#REF!</definedName>
    <definedName name="впров">#REF!</definedName>
    <definedName name="впрь" localSheetId="0">#REF!</definedName>
    <definedName name="впрь" localSheetId="1">#REF!</definedName>
    <definedName name="впрь" localSheetId="2">#REF!</definedName>
    <definedName name="впрь" localSheetId="3">#REF!</definedName>
    <definedName name="впрь" localSheetId="4">#REF!</definedName>
    <definedName name="впрь" localSheetId="7">#REF!</definedName>
    <definedName name="впрь">#REF!</definedName>
    <definedName name="впрьвп" localSheetId="0">#REF!</definedName>
    <definedName name="впрьвп" localSheetId="1">#REF!</definedName>
    <definedName name="впрьвп" localSheetId="2">#REF!</definedName>
    <definedName name="впрьвп" localSheetId="3">#REF!</definedName>
    <definedName name="впрьвп" localSheetId="4">#REF!</definedName>
    <definedName name="впрьвп" localSheetId="7">#REF!</definedName>
    <definedName name="впрьвп">#REF!</definedName>
    <definedName name="впрьрь" localSheetId="0">#REF!</definedName>
    <definedName name="впрьрь" localSheetId="1">#REF!</definedName>
    <definedName name="впрьрь" localSheetId="2">#REF!</definedName>
    <definedName name="впрьрь" localSheetId="3">#REF!</definedName>
    <definedName name="впрьрь" localSheetId="4">#REF!</definedName>
    <definedName name="впрьрь" localSheetId="7">#REF!</definedName>
    <definedName name="впрьрь">#REF!</definedName>
    <definedName name="вр" localSheetId="0">#REF!</definedName>
    <definedName name="вр" localSheetId="1">#REF!</definedName>
    <definedName name="вр" localSheetId="2">#REF!</definedName>
    <definedName name="вр" localSheetId="3">#REF!</definedName>
    <definedName name="вр" localSheetId="4">#REF!</definedName>
    <definedName name="вр" localSheetId="7">#REF!</definedName>
    <definedName name="вр">#REF!</definedName>
    <definedName name="вравар" localSheetId="0">#REF!</definedName>
    <definedName name="вравар" localSheetId="1">#REF!</definedName>
    <definedName name="вравар" localSheetId="2">#REF!</definedName>
    <definedName name="вравар" localSheetId="3">#REF!</definedName>
    <definedName name="вравар" localSheetId="4">#REF!</definedName>
    <definedName name="вравар" localSheetId="7">#REF!</definedName>
    <definedName name="вравар">#REF!</definedName>
    <definedName name="вро" localSheetId="0">#REF!</definedName>
    <definedName name="вро" localSheetId="1">#REF!</definedName>
    <definedName name="вро" localSheetId="2">#REF!</definedName>
    <definedName name="вро" localSheetId="3">#REF!</definedName>
    <definedName name="вро" localSheetId="4">#REF!</definedName>
    <definedName name="вро" localSheetId="7">#REF!</definedName>
    <definedName name="вро">#REF!</definedName>
    <definedName name="вров" localSheetId="0">#REF!</definedName>
    <definedName name="вров" localSheetId="1">#REF!</definedName>
    <definedName name="вров" localSheetId="2">#REF!</definedName>
    <definedName name="вров" localSheetId="3">#REF!</definedName>
    <definedName name="вров" localSheetId="4">#REF!</definedName>
    <definedName name="вров" localSheetId="7">#REF!</definedName>
    <definedName name="вров">#REF!</definedName>
    <definedName name="вровап" localSheetId="0">#REF!</definedName>
    <definedName name="вровап" localSheetId="1">#REF!</definedName>
    <definedName name="вровап" localSheetId="2">#REF!</definedName>
    <definedName name="вровап" localSheetId="3">#REF!</definedName>
    <definedName name="вровап" localSheetId="4">#REF!</definedName>
    <definedName name="вровап" localSheetId="7">#REF!</definedName>
    <definedName name="вровап">#REF!</definedName>
    <definedName name="врп" localSheetId="0">#REF!</definedName>
    <definedName name="врп" localSheetId="1">#REF!</definedName>
    <definedName name="врп" localSheetId="2">#REF!</definedName>
    <definedName name="врп" localSheetId="3">#REF!</definedName>
    <definedName name="врп" localSheetId="4">#REF!</definedName>
    <definedName name="врп" localSheetId="7">#REF!</definedName>
    <definedName name="врп">#REF!</definedName>
    <definedName name="врплнл" localSheetId="0">#REF!</definedName>
    <definedName name="врплнл" localSheetId="1">#REF!</definedName>
    <definedName name="врплнл" localSheetId="2">#REF!</definedName>
    <definedName name="врплнл" localSheetId="3">#REF!</definedName>
    <definedName name="врплнл" localSheetId="4">#REF!</definedName>
    <definedName name="врплнл" localSheetId="7">#REF!</definedName>
    <definedName name="врплнл">#REF!</definedName>
    <definedName name="врпов" localSheetId="0">#REF!</definedName>
    <definedName name="врпов" localSheetId="1">#REF!</definedName>
    <definedName name="врпов" localSheetId="2">#REF!</definedName>
    <definedName name="врпов" localSheetId="3">#REF!</definedName>
    <definedName name="врпов" localSheetId="4">#REF!</definedName>
    <definedName name="врпов" localSheetId="7">#REF!</definedName>
    <definedName name="врпов">#REF!</definedName>
    <definedName name="врповор" localSheetId="0">#REF!</definedName>
    <definedName name="врповор" localSheetId="1">#REF!</definedName>
    <definedName name="врповор" localSheetId="2">#REF!</definedName>
    <definedName name="врповор" localSheetId="3">#REF!</definedName>
    <definedName name="врповор" localSheetId="4">#REF!</definedName>
    <definedName name="врповор" localSheetId="7">#REF!</definedName>
    <definedName name="врповор">#REF!</definedName>
    <definedName name="врьпврь" localSheetId="0">#REF!</definedName>
    <definedName name="врьпврь" localSheetId="1">#REF!</definedName>
    <definedName name="врьпврь" localSheetId="2">#REF!</definedName>
    <definedName name="врьпврь" localSheetId="3">#REF!</definedName>
    <definedName name="врьпврь" localSheetId="4">#REF!</definedName>
    <definedName name="врьпврь" localSheetId="5">#REF!</definedName>
    <definedName name="врьпврь" localSheetId="7">#REF!</definedName>
    <definedName name="врьпврь">#REF!</definedName>
    <definedName name="вс" localSheetId="0">{#N/A,#N/A,FALSE,"Aging Summary";#N/A,#N/A,FALSE,"Ratio Analysis";#N/A,#N/A,FALSE,"Test 120 Day Accts";#N/A,#N/A,FALSE,"Tickmarks"}</definedName>
    <definedName name="вс" localSheetId="1">{#N/A,#N/A,FALSE,"Aging Summary";#N/A,#N/A,FALSE,"Ratio Analysis";#N/A,#N/A,FALSE,"Test 120 Day Accts";#N/A,#N/A,FALSE,"Tickmarks"}</definedName>
    <definedName name="вс" localSheetId="2">{#N/A,#N/A,FALSE,"Aging Summary";#N/A,#N/A,FALSE,"Ratio Analysis";#N/A,#N/A,FALSE,"Test 120 Day Accts";#N/A,#N/A,FALSE,"Tickmarks"}</definedName>
    <definedName name="вс" localSheetId="12">{#N/A,#N/A,FALSE,"Aging Summary";#N/A,#N/A,FALSE,"Ratio Analysis";#N/A,#N/A,FALSE,"Test 120 Day Accts";#N/A,#N/A,FALSE,"Tickmarks"}</definedName>
    <definedName name="вс" localSheetId="14">{#N/A,#N/A,FALSE,"Aging Summary";#N/A,#N/A,FALSE,"Ratio Analysis";#N/A,#N/A,FALSE,"Test 120 Day Accts";#N/A,#N/A,FALSE,"Tickmarks"}</definedName>
    <definedName name="вс" localSheetId="3">{#N/A,#N/A,FALSE,"Aging Summary";#N/A,#N/A,FALSE,"Ratio Analysis";#N/A,#N/A,FALSE,"Test 120 Day Accts";#N/A,#N/A,FALSE,"Tickmarks"}</definedName>
    <definedName name="вс" localSheetId="10">{#N/A,#N/A,FALSE,"Aging Summary";#N/A,#N/A,FALSE,"Ratio Analysis";#N/A,#N/A,FALSE,"Test 120 Day Accts";#N/A,#N/A,FALSE,"Tickmarks"}</definedName>
    <definedName name="вс" localSheetId="4">{#N/A,#N/A,FALSE,"Aging Summary";#N/A,#N/A,FALSE,"Ratio Analysis";#N/A,#N/A,FALSE,"Test 120 Day Accts";#N/A,#N/A,FALSE,"Tickmarks"}</definedName>
    <definedName name="вс" localSheetId="5">{#N/A,#N/A,FALSE,"Aging Summary";#N/A,#N/A,FALSE,"Ratio Analysis";#N/A,#N/A,FALSE,"Test 120 Day Accts";#N/A,#N/A,FALSE,"Tickmarks"}</definedName>
    <definedName name="вс" localSheetId="6">{#N/A,#N/A,FALSE,"Aging Summary";#N/A,#N/A,FALSE,"Ratio Analysis";#N/A,#N/A,FALSE,"Test 120 Day Accts";#N/A,#N/A,FALSE,"Tickmarks"}</definedName>
    <definedName name="вс" localSheetId="7">{#N/A,#N/A,FALSE,"Aging Summary";#N/A,#N/A,FALSE,"Ratio Analysis";#N/A,#N/A,FALSE,"Test 120 Day Accts";#N/A,#N/A,FALSE,"Tickmarks"}</definedName>
    <definedName name="вс" localSheetId="11">{#N/A,#N/A,FALSE,"Aging Summary";#N/A,#N/A,FALSE,"Ratio Analysis";#N/A,#N/A,FALSE,"Test 120 Day Accts";#N/A,#N/A,FALSE,"Tickmarks"}</definedName>
    <definedName name="вс">{#N/A,#N/A,FALSE,"Aging Summary";#N/A,#N/A,FALSE,"Ratio Analysis";#N/A,#N/A,FALSE,"Test 120 Day Accts";#N/A,#N/A,FALSE,"Tickmarks"}</definedName>
    <definedName name="Всего_по_смете" localSheetId="0">#REF!</definedName>
    <definedName name="Всего_по_смете" localSheetId="1">#REF!</definedName>
    <definedName name="Всего_по_смете" localSheetId="2">#REF!</definedName>
    <definedName name="Всего_по_смете" localSheetId="3">#REF!</definedName>
    <definedName name="Всего_по_смете" localSheetId="4">#REF!</definedName>
    <definedName name="Всего_по_смете" localSheetId="5">#REF!</definedName>
    <definedName name="Всего_по_смете" localSheetId="7">#REF!</definedName>
    <definedName name="Всего_по_смете">#REF!</definedName>
    <definedName name="ВсегоШурфов" localSheetId="0">#REF!</definedName>
    <definedName name="ВсегоШурфов" localSheetId="1">#REF!</definedName>
    <definedName name="ВсегоШурфов" localSheetId="2">#REF!</definedName>
    <definedName name="ВсегоШурфов" localSheetId="3">#REF!</definedName>
    <definedName name="ВсегоШурфов" localSheetId="4">#REF!</definedName>
    <definedName name="ВсегоШурфов" localSheetId="5">#REF!</definedName>
    <definedName name="ВсегоШурфов" localSheetId="7">#REF!</definedName>
    <definedName name="ВсегоШурфов">#REF!</definedName>
    <definedName name="Вспомогательные_работы" localSheetId="0">#REF!</definedName>
    <definedName name="Вспомогательные_работы" localSheetId="1">#REF!</definedName>
    <definedName name="Вспомогательные_работы" localSheetId="2">#REF!</definedName>
    <definedName name="Вспомогательные_работы" localSheetId="3">#REF!</definedName>
    <definedName name="Вспомогательные_работы" localSheetId="4">#REF!</definedName>
    <definedName name="Вспомогательные_работы" localSheetId="7">#REF!</definedName>
    <definedName name="Вспомогательные_работы">#REF!</definedName>
    <definedName name="ВТ" localSheetId="0">#REF!</definedName>
    <definedName name="ВТ" localSheetId="1">#REF!</definedName>
    <definedName name="ВТ" localSheetId="2">#REF!</definedName>
    <definedName name="ВТ" localSheetId="3">#REF!</definedName>
    <definedName name="ВТ" localSheetId="4">#REF!</definedName>
    <definedName name="ВТ" localSheetId="7">#REF!</definedName>
    <definedName name="ВТ">#REF!</definedName>
    <definedName name="втор_кат" localSheetId="0">#REF!</definedName>
    <definedName name="втор_кат" localSheetId="1">#REF!</definedName>
    <definedName name="втор_кат" localSheetId="2">#REF!</definedName>
    <definedName name="втор_кат" localSheetId="3">#REF!</definedName>
    <definedName name="втор_кат" localSheetId="4">#REF!</definedName>
    <definedName name="втор_кат" localSheetId="7">#REF!</definedName>
    <definedName name="втор_кат">#REF!</definedName>
    <definedName name="второй" localSheetId="0">#REF!</definedName>
    <definedName name="второй" localSheetId="1">#REF!</definedName>
    <definedName name="второй" localSheetId="2">#REF!</definedName>
    <definedName name="второй" localSheetId="3">#REF!</definedName>
    <definedName name="второй" localSheetId="4">#REF!</definedName>
    <definedName name="второй" localSheetId="7">#REF!</definedName>
    <definedName name="второй">#REF!</definedName>
    <definedName name="втратар" localSheetId="0">#REF!</definedName>
    <definedName name="втратар" localSheetId="1">#REF!</definedName>
    <definedName name="втратар" localSheetId="2">#REF!</definedName>
    <definedName name="втратар" localSheetId="3">#REF!</definedName>
    <definedName name="втратар" localSheetId="4">#REF!</definedName>
    <definedName name="втратар" localSheetId="7">#REF!</definedName>
    <definedName name="втратар">#REF!</definedName>
    <definedName name="Вычислительная_техника_1" localSheetId="0">#REF!</definedName>
    <definedName name="Вычислительная_техника_1" localSheetId="1">#REF!</definedName>
    <definedName name="Вычислительная_техника_1" localSheetId="2">#REF!</definedName>
    <definedName name="Вычислительная_техника_1" localSheetId="3">#REF!</definedName>
    <definedName name="Вычислительная_техника_1" localSheetId="4">#REF!</definedName>
    <definedName name="Вычислительная_техника_1" localSheetId="5">#REF!</definedName>
    <definedName name="Вычислительная_техника_1" localSheetId="7">#REF!</definedName>
    <definedName name="Вычислительная_техника_1">#REF!</definedName>
    <definedName name="выы" localSheetId="0">#REF!</definedName>
    <definedName name="выы" localSheetId="1">#REF!</definedName>
    <definedName name="выы" localSheetId="2">#REF!</definedName>
    <definedName name="выы" localSheetId="3">#REF!</definedName>
    <definedName name="выы" localSheetId="4">#REF!</definedName>
    <definedName name="выы" localSheetId="7">#REF!</definedName>
    <definedName name="выы">#REF!</definedName>
    <definedName name="г" localSheetId="0">#REF!</definedName>
    <definedName name="г" localSheetId="1">#REF!</definedName>
    <definedName name="г" localSheetId="2">#REF!</definedName>
    <definedName name="г" localSheetId="3">#REF!</definedName>
    <definedName name="г" localSheetId="4">#REF!</definedName>
    <definedName name="г" localSheetId="7">#REF!</definedName>
    <definedName name="г">#REF!</definedName>
    <definedName name="газ">#REF!</definedName>
    <definedName name="ГАП" localSheetId="0">#REF!</definedName>
    <definedName name="ГАП" localSheetId="1">#REF!</definedName>
    <definedName name="ГАП" localSheetId="2">#REF!</definedName>
    <definedName name="ГАП" localSheetId="3">#REF!</definedName>
    <definedName name="ГАП" localSheetId="4">#REF!</definedName>
    <definedName name="ГАП" localSheetId="5">#REF!</definedName>
    <definedName name="ГАП" localSheetId="7">#REF!</definedName>
    <definedName name="ГАП">#REF!</definedName>
    <definedName name="гелог" localSheetId="0">#REF!</definedName>
    <definedName name="гелог" localSheetId="1">#REF!</definedName>
    <definedName name="гелог" localSheetId="2">#REF!</definedName>
    <definedName name="гелог" localSheetId="3">#REF!</definedName>
    <definedName name="гелог" localSheetId="4">#REF!</definedName>
    <definedName name="гелог" localSheetId="5">#REF!</definedName>
    <definedName name="гелог" localSheetId="7">#REF!</definedName>
    <definedName name="гелог">#REF!</definedName>
    <definedName name="гео" localSheetId="0">#REF!</definedName>
    <definedName name="гео" localSheetId="1">#REF!</definedName>
    <definedName name="гео" localSheetId="2">#REF!</definedName>
    <definedName name="гео" localSheetId="3">#REF!</definedName>
    <definedName name="гео" localSheetId="4">#REF!</definedName>
    <definedName name="гео" localSheetId="7">#REF!</definedName>
    <definedName name="гео">#REF!</definedName>
    <definedName name="геог" localSheetId="0">#REF!</definedName>
    <definedName name="геог" localSheetId="1">#REF!</definedName>
    <definedName name="геог" localSheetId="2">#REF!</definedName>
    <definedName name="геог" localSheetId="3">#REF!</definedName>
    <definedName name="геог" localSheetId="4">#REF!</definedName>
    <definedName name="геог" localSheetId="7">#REF!</definedName>
    <definedName name="геог">#REF!</definedName>
    <definedName name="геодезия" localSheetId="0">#REF!</definedName>
    <definedName name="геодезия" localSheetId="1">#REF!</definedName>
    <definedName name="геодезия" localSheetId="2">#REF!</definedName>
    <definedName name="геодезия" localSheetId="3">#REF!</definedName>
    <definedName name="геодезия" localSheetId="4">#REF!</definedName>
    <definedName name="геодезия" localSheetId="7">#REF!</definedName>
    <definedName name="геодезия">#REF!</definedName>
    <definedName name="геол.1" localSheetId="0">#REF!</definedName>
    <definedName name="геол.1" localSheetId="1">#REF!</definedName>
    <definedName name="геол.1" localSheetId="2">#REF!</definedName>
    <definedName name="геол.1" localSheetId="3">#REF!</definedName>
    <definedName name="геол.1" localSheetId="4">#REF!</definedName>
    <definedName name="геол.1" localSheetId="7">#REF!</definedName>
    <definedName name="геол.1">#REF!</definedName>
    <definedName name="геол1" localSheetId="0">#REF!</definedName>
    <definedName name="геол1" localSheetId="1">#REF!</definedName>
    <definedName name="геол1" localSheetId="2">#REF!</definedName>
    <definedName name="геол1" localSheetId="3">#REF!</definedName>
    <definedName name="геол1" localSheetId="4">#REF!</definedName>
    <definedName name="геол1" localSheetId="5">#REF!</definedName>
    <definedName name="геол1" localSheetId="7">#REF!</definedName>
    <definedName name="геол1">#REF!</definedName>
    <definedName name="геол4" localSheetId="0">#REF!</definedName>
    <definedName name="геол4" localSheetId="1">#REF!</definedName>
    <definedName name="геол4" localSheetId="2">#REF!</definedName>
    <definedName name="геол4" localSheetId="3">#REF!</definedName>
    <definedName name="геол4" localSheetId="4">#REF!</definedName>
    <definedName name="геол4" localSheetId="7">#REF!</definedName>
    <definedName name="геол4">#REF!</definedName>
    <definedName name="геология" localSheetId="0">#REF!</definedName>
    <definedName name="геология" localSheetId="1">#REF!</definedName>
    <definedName name="геология" localSheetId="2">#REF!</definedName>
    <definedName name="геология" localSheetId="3">#REF!</definedName>
    <definedName name="геология" localSheetId="4">#REF!</definedName>
    <definedName name="геология" localSheetId="7">#REF!</definedName>
    <definedName name="геология">#REF!</definedName>
    <definedName name="геоф" localSheetId="0">#REF!</definedName>
    <definedName name="геоф" localSheetId="1">#REF!</definedName>
    <definedName name="геоф" localSheetId="2">#REF!</definedName>
    <definedName name="геоф" localSheetId="3">#REF!</definedName>
    <definedName name="геоф" localSheetId="4">#REF!</definedName>
    <definedName name="геоф" localSheetId="7">#REF!</definedName>
    <definedName name="геоф">#REF!</definedName>
    <definedName name="геоф1" localSheetId="0">#REF!</definedName>
    <definedName name="геоф1" localSheetId="1">#REF!</definedName>
    <definedName name="геоф1" localSheetId="2">#REF!</definedName>
    <definedName name="геоф1" localSheetId="3">#REF!</definedName>
    <definedName name="геоф1" localSheetId="4">#REF!</definedName>
    <definedName name="геоф1" localSheetId="7">#REF!</definedName>
    <definedName name="геоф1">#REF!</definedName>
    <definedName name="Геофиз" localSheetId="0">#REF!</definedName>
    <definedName name="Геофиз" localSheetId="1">#REF!</definedName>
    <definedName name="Геофиз" localSheetId="2">#REF!</definedName>
    <definedName name="Геофиз" localSheetId="3">#REF!</definedName>
    <definedName name="Геофиз" localSheetId="4">#REF!</definedName>
    <definedName name="Геофиз" localSheetId="7">#REF!</definedName>
    <definedName name="Геофиз">#REF!</definedName>
    <definedName name="Геофиз1" localSheetId="0">#REF!</definedName>
    <definedName name="Геофиз1" localSheetId="1">#REF!</definedName>
    <definedName name="Геофиз1" localSheetId="2">#REF!</definedName>
    <definedName name="Геофиз1" localSheetId="3">#REF!</definedName>
    <definedName name="Геофиз1" localSheetId="4">#REF!</definedName>
    <definedName name="Геофиз1" localSheetId="7">#REF!</definedName>
    <definedName name="Геофиз1">#REF!</definedName>
    <definedName name="геофизика" localSheetId="0">#REF!</definedName>
    <definedName name="геофизика" localSheetId="1">#REF!</definedName>
    <definedName name="геофизика" localSheetId="2">#REF!</definedName>
    <definedName name="геофизика" localSheetId="3">#REF!</definedName>
    <definedName name="геофизика" localSheetId="4">#REF!</definedName>
    <definedName name="геофизика" localSheetId="7">#REF!</definedName>
    <definedName name="геофизика">#REF!</definedName>
    <definedName name="гидро1" localSheetId="0">#REF!</definedName>
    <definedName name="гидро1" localSheetId="1">#REF!</definedName>
    <definedName name="гидро1" localSheetId="2">#REF!</definedName>
    <definedName name="гидро1" localSheetId="3">#REF!</definedName>
    <definedName name="гидро1" localSheetId="4">#REF!</definedName>
    <definedName name="гидро1" localSheetId="5">#REF!</definedName>
    <definedName name="гидро1" localSheetId="7">#REF!</definedName>
    <definedName name="гидро1">#REF!</definedName>
    <definedName name="гидро5" localSheetId="0">#REF!</definedName>
    <definedName name="гидро5" localSheetId="1">#REF!</definedName>
    <definedName name="гидро5" localSheetId="2">#REF!</definedName>
    <definedName name="гидро5" localSheetId="3">#REF!</definedName>
    <definedName name="гидро5" localSheetId="4">#REF!</definedName>
    <definedName name="гидро5" localSheetId="5">#REF!</definedName>
    <definedName name="гидро5" localSheetId="7">#REF!</definedName>
    <definedName name="гидро5">#REF!</definedName>
    <definedName name="гидрол" localSheetId="0">#REF!</definedName>
    <definedName name="гидрол" localSheetId="1">#REF!</definedName>
    <definedName name="гидрол" localSheetId="2">#REF!</definedName>
    <definedName name="гидрол" localSheetId="3">#REF!</definedName>
    <definedName name="гидрол" localSheetId="4">#REF!</definedName>
    <definedName name="гидрол" localSheetId="7">#REF!</definedName>
    <definedName name="гидрол">#REF!</definedName>
    <definedName name="гидрол.4" localSheetId="0">#REF!</definedName>
    <definedName name="гидрол.4" localSheetId="1">#REF!</definedName>
    <definedName name="гидрол.4" localSheetId="2">#REF!</definedName>
    <definedName name="гидрол.4" localSheetId="3">#REF!</definedName>
    <definedName name="гидрол.4" localSheetId="4">#REF!</definedName>
    <definedName name="гидрол.4" localSheetId="7">#REF!</definedName>
    <definedName name="гидрол.4">#REF!</definedName>
    <definedName name="Гидролог" localSheetId="0">#REF!</definedName>
    <definedName name="Гидролог" localSheetId="1">#REF!</definedName>
    <definedName name="Гидролог" localSheetId="2">#REF!</definedName>
    <definedName name="Гидролог" localSheetId="3">#REF!</definedName>
    <definedName name="Гидролог" localSheetId="4">#REF!</definedName>
    <definedName name="Гидролог" localSheetId="7">#REF!</definedName>
    <definedName name="Гидролог">#REF!</definedName>
    <definedName name="Гидролог4" localSheetId="0">#REF!</definedName>
    <definedName name="Гидролог4" localSheetId="1">#REF!</definedName>
    <definedName name="Гидролог4" localSheetId="2">#REF!</definedName>
    <definedName name="Гидролог4" localSheetId="3">#REF!</definedName>
    <definedName name="Гидролог4" localSheetId="4">#REF!</definedName>
    <definedName name="Гидролог4" localSheetId="7">#REF!</definedName>
    <definedName name="Гидролог4">#REF!</definedName>
    <definedName name="ГИП">#REF!</definedName>
    <definedName name="ГИП2">#REF!</definedName>
    <definedName name="глрп" localSheetId="0">#REF!</definedName>
    <definedName name="глрп" localSheetId="1">#REF!</definedName>
    <definedName name="глрп" localSheetId="2">#REF!</definedName>
    <definedName name="глрп" localSheetId="3">#REF!</definedName>
    <definedName name="глрп" localSheetId="4">#REF!</definedName>
    <definedName name="глрп" localSheetId="5">#REF!</definedName>
    <definedName name="глрп" localSheetId="7">#REF!</definedName>
    <definedName name="глрп">#REF!</definedName>
    <definedName name="гном" localSheetId="0">#REF!</definedName>
    <definedName name="гном" localSheetId="1">#REF!</definedName>
    <definedName name="гном" localSheetId="2">#REF!</definedName>
    <definedName name="гном" localSheetId="3">#REF!</definedName>
    <definedName name="гном" localSheetId="4">#REF!</definedName>
    <definedName name="гном" localSheetId="7">#REF!</definedName>
    <definedName name="гном">#REF!</definedName>
    <definedName name="гор" localSheetId="0">#REF!</definedName>
    <definedName name="гор" localSheetId="1">#REF!</definedName>
    <definedName name="гор" localSheetId="2">#REF!</definedName>
    <definedName name="гор" localSheetId="3">#REF!</definedName>
    <definedName name="гор" localSheetId="4">#REF!</definedName>
    <definedName name="гор" localSheetId="5">#REF!</definedName>
    <definedName name="гор" localSheetId="7">#REF!</definedName>
    <definedName name="гор">#REF!</definedName>
    <definedName name="гос" localSheetId="0">#REF!</definedName>
    <definedName name="гос" localSheetId="1">#REF!</definedName>
    <definedName name="гос" localSheetId="2">#REF!</definedName>
    <definedName name="гос" localSheetId="3">#REF!</definedName>
    <definedName name="гос" localSheetId="4">#REF!</definedName>
    <definedName name="гос" localSheetId="7">#REF!</definedName>
    <definedName name="гос">#REF!</definedName>
    <definedName name="гпдш" localSheetId="0">#REF!</definedName>
    <definedName name="гпдш" localSheetId="1">#REF!</definedName>
    <definedName name="гпдш" localSheetId="2">#REF!</definedName>
    <definedName name="гпдш" localSheetId="3">#REF!</definedName>
    <definedName name="гпдш" localSheetId="4">#REF!</definedName>
    <definedName name="гпдш" localSheetId="7">#REF!</definedName>
    <definedName name="гпдш">#REF!</definedName>
    <definedName name="гпшд" localSheetId="0">#REF!</definedName>
    <definedName name="гпшд" localSheetId="1">#REF!</definedName>
    <definedName name="гпшд" localSheetId="2">#REF!</definedName>
    <definedName name="гпшд" localSheetId="3">#REF!</definedName>
    <definedName name="гпшд" localSheetId="4">#REF!</definedName>
    <definedName name="гпшд" localSheetId="7">#REF!</definedName>
    <definedName name="гпшд">#REF!</definedName>
    <definedName name="График">"Диагр. 4"</definedName>
    <definedName name="гш" localSheetId="0">#REF!</definedName>
    <definedName name="гш" localSheetId="1">#REF!</definedName>
    <definedName name="гш" localSheetId="2">#REF!</definedName>
    <definedName name="гш" localSheetId="3">#REF!</definedName>
    <definedName name="гш" localSheetId="4">#REF!</definedName>
    <definedName name="гш" localSheetId="5">#REF!</definedName>
    <definedName name="гш" localSheetId="7">#REF!</definedName>
    <definedName name="гш">#REF!</definedName>
    <definedName name="гшд" localSheetId="0">#REF!</definedName>
    <definedName name="гшд" localSheetId="1">#REF!</definedName>
    <definedName name="гшд" localSheetId="2">#REF!</definedName>
    <definedName name="гшд" localSheetId="3">#REF!</definedName>
    <definedName name="гшд" localSheetId="4">#REF!</definedName>
    <definedName name="гшд" localSheetId="7">#REF!</definedName>
    <definedName name="гшд">#REF!</definedName>
    <definedName name="гшн" localSheetId="0">#REF!</definedName>
    <definedName name="гшн" localSheetId="1">#REF!</definedName>
    <definedName name="гшн" localSheetId="2">#REF!</definedName>
    <definedName name="гшн" localSheetId="3">#REF!</definedName>
    <definedName name="гшн" localSheetId="4">#REF!</definedName>
    <definedName name="гшн" localSheetId="7">#REF!</definedName>
    <definedName name="гшн">#REF!</definedName>
    <definedName name="гшшг">NA()</definedName>
    <definedName name="д" localSheetId="0">#REF!</definedName>
    <definedName name="д" localSheetId="1">#REF!</definedName>
    <definedName name="д" localSheetId="2">#REF!</definedName>
    <definedName name="д" localSheetId="13">#REF!</definedName>
    <definedName name="д" localSheetId="14">#REF!</definedName>
    <definedName name="д" localSheetId="3">#REF!</definedName>
    <definedName name="д" localSheetId="4">#REF!</definedName>
    <definedName name="д" localSheetId="7">#REF!</definedName>
    <definedName name="д" localSheetId="11">#REF!</definedName>
    <definedName name="д">#REF!</definedName>
    <definedName name="д1" localSheetId="0">#REF!</definedName>
    <definedName name="д1" localSheetId="1">#REF!</definedName>
    <definedName name="д1" localSheetId="2">#REF!</definedName>
    <definedName name="д1" localSheetId="3">#REF!</definedName>
    <definedName name="д1" localSheetId="4">#REF!</definedName>
    <definedName name="д1" localSheetId="7">#REF!</definedName>
    <definedName name="д1">#REF!</definedName>
    <definedName name="д10" localSheetId="0">#REF!</definedName>
    <definedName name="д10" localSheetId="1">#REF!</definedName>
    <definedName name="д10" localSheetId="2">#REF!</definedName>
    <definedName name="д10" localSheetId="3">#REF!</definedName>
    <definedName name="д10" localSheetId="4">#REF!</definedName>
    <definedName name="д10" localSheetId="7">#REF!</definedName>
    <definedName name="д10">#REF!</definedName>
    <definedName name="д2" localSheetId="0">#REF!</definedName>
    <definedName name="д2" localSheetId="1">#REF!</definedName>
    <definedName name="д2" localSheetId="2">#REF!</definedName>
    <definedName name="д2" localSheetId="3">#REF!</definedName>
    <definedName name="д2" localSheetId="4">#REF!</definedName>
    <definedName name="д2" localSheetId="7">#REF!</definedName>
    <definedName name="д2">#REF!</definedName>
    <definedName name="д3" localSheetId="0">#REF!</definedName>
    <definedName name="д3" localSheetId="1">#REF!</definedName>
    <definedName name="д3" localSheetId="2">#REF!</definedName>
    <definedName name="д3" localSheetId="3">#REF!</definedName>
    <definedName name="д3" localSheetId="4">#REF!</definedName>
    <definedName name="д3" localSheetId="7">#REF!</definedName>
    <definedName name="д3">#REF!</definedName>
    <definedName name="д4" localSheetId="0">#REF!</definedName>
    <definedName name="д4" localSheetId="1">#REF!</definedName>
    <definedName name="д4" localSheetId="2">#REF!</definedName>
    <definedName name="д4" localSheetId="3">#REF!</definedName>
    <definedName name="д4" localSheetId="4">#REF!</definedName>
    <definedName name="д4" localSheetId="7">#REF!</definedName>
    <definedName name="д4">#REF!</definedName>
    <definedName name="д5" localSheetId="0">#REF!</definedName>
    <definedName name="д5" localSheetId="1">#REF!</definedName>
    <definedName name="д5" localSheetId="2">#REF!</definedName>
    <definedName name="д5" localSheetId="3">#REF!</definedName>
    <definedName name="д5" localSheetId="4">#REF!</definedName>
    <definedName name="д5" localSheetId="7">#REF!</definedName>
    <definedName name="д5">#REF!</definedName>
    <definedName name="д6" localSheetId="0">#REF!</definedName>
    <definedName name="д6" localSheetId="1">#REF!</definedName>
    <definedName name="д6" localSheetId="2">#REF!</definedName>
    <definedName name="д6" localSheetId="3">#REF!</definedName>
    <definedName name="д6" localSheetId="4">#REF!</definedName>
    <definedName name="д6" localSheetId="7">#REF!</definedName>
    <definedName name="д6">#REF!</definedName>
    <definedName name="д7" localSheetId="0">#REF!</definedName>
    <definedName name="д7" localSheetId="1">#REF!</definedName>
    <definedName name="д7" localSheetId="2">#REF!</definedName>
    <definedName name="д7" localSheetId="3">#REF!</definedName>
    <definedName name="д7" localSheetId="4">#REF!</definedName>
    <definedName name="д7" localSheetId="7">#REF!</definedName>
    <definedName name="д7">#REF!</definedName>
    <definedName name="д8" localSheetId="0">#REF!</definedName>
    <definedName name="д8" localSheetId="1">#REF!</definedName>
    <definedName name="д8" localSheetId="2">#REF!</definedName>
    <definedName name="д8" localSheetId="3">#REF!</definedName>
    <definedName name="д8" localSheetId="4">#REF!</definedName>
    <definedName name="д8" localSheetId="7">#REF!</definedName>
    <definedName name="д8">#REF!</definedName>
    <definedName name="д9" localSheetId="0">#REF!</definedName>
    <definedName name="д9" localSheetId="1">#REF!</definedName>
    <definedName name="д9" localSheetId="2">#REF!</definedName>
    <definedName name="д9" localSheetId="3">#REF!</definedName>
    <definedName name="д9" localSheetId="4">#REF!</definedName>
    <definedName name="д9" localSheetId="7">#REF!</definedName>
    <definedName name="д9">#REF!</definedName>
    <definedName name="дан" localSheetId="0">#REF!</definedName>
    <definedName name="дан" localSheetId="1">#REF!</definedName>
    <definedName name="дан" localSheetId="2">#REF!</definedName>
    <definedName name="дан" localSheetId="3">#REF!</definedName>
    <definedName name="дан" localSheetId="4">#REF!</definedName>
    <definedName name="дан" localSheetId="7">#REF!</definedName>
    <definedName name="дан">#REF!</definedName>
    <definedName name="Дата_изменения_группы_строек" localSheetId="0">#REF!</definedName>
    <definedName name="Дата_изменения_группы_строек" localSheetId="1">#REF!</definedName>
    <definedName name="Дата_изменения_группы_строек" localSheetId="2">#REF!</definedName>
    <definedName name="Дата_изменения_группы_строек" localSheetId="3">#REF!</definedName>
    <definedName name="Дата_изменения_группы_строек" localSheetId="4">#REF!</definedName>
    <definedName name="Дата_изменения_группы_строек" localSheetId="7">#REF!</definedName>
    <definedName name="Дата_изменения_группы_строек">#REF!</definedName>
    <definedName name="Дата_изменения_локальной_сметы" localSheetId="0">#REF!</definedName>
    <definedName name="Дата_изменения_локальной_сметы" localSheetId="1">#REF!</definedName>
    <definedName name="Дата_изменения_локальной_сметы" localSheetId="2">#REF!</definedName>
    <definedName name="Дата_изменения_локальной_сметы" localSheetId="3">#REF!</definedName>
    <definedName name="Дата_изменения_локальной_сметы" localSheetId="4">#REF!</definedName>
    <definedName name="Дата_изменения_локальной_сметы" localSheetId="7">#REF!</definedName>
    <definedName name="Дата_изменения_локальной_сметы">#REF!</definedName>
    <definedName name="Дата_изменения_объекта" localSheetId="0">#REF!</definedName>
    <definedName name="Дата_изменения_объекта" localSheetId="1">#REF!</definedName>
    <definedName name="Дата_изменения_объекта" localSheetId="2">#REF!</definedName>
    <definedName name="Дата_изменения_объекта" localSheetId="3">#REF!</definedName>
    <definedName name="Дата_изменения_объекта" localSheetId="4">#REF!</definedName>
    <definedName name="Дата_изменения_объекта" localSheetId="7">#REF!</definedName>
    <definedName name="Дата_изменения_объекта">#REF!</definedName>
    <definedName name="Дата_изменения_объектной_сметы" localSheetId="0">#REF!</definedName>
    <definedName name="Дата_изменения_объектной_сметы" localSheetId="1">#REF!</definedName>
    <definedName name="Дата_изменения_объектной_сметы" localSheetId="2">#REF!</definedName>
    <definedName name="Дата_изменения_объектной_сметы" localSheetId="3">#REF!</definedName>
    <definedName name="Дата_изменения_объектной_сметы" localSheetId="4">#REF!</definedName>
    <definedName name="Дата_изменения_объектной_сметы" localSheetId="7">#REF!</definedName>
    <definedName name="Дата_изменения_объектной_сметы">#REF!</definedName>
    <definedName name="Дата_изменения_очереди" localSheetId="0">#REF!</definedName>
    <definedName name="Дата_изменения_очереди" localSheetId="1">#REF!</definedName>
    <definedName name="Дата_изменения_очереди" localSheetId="2">#REF!</definedName>
    <definedName name="Дата_изменения_очереди" localSheetId="3">#REF!</definedName>
    <definedName name="Дата_изменения_очереди" localSheetId="4">#REF!</definedName>
    <definedName name="Дата_изменения_очереди" localSheetId="7">#REF!</definedName>
    <definedName name="Дата_изменения_очереди">#REF!</definedName>
    <definedName name="Дата_изменения_пускового_комплекса" localSheetId="0">#REF!</definedName>
    <definedName name="Дата_изменения_пускового_комплекса" localSheetId="1">#REF!</definedName>
    <definedName name="Дата_изменения_пускового_комплекса" localSheetId="2">#REF!</definedName>
    <definedName name="Дата_изменения_пускового_комплекса" localSheetId="3">#REF!</definedName>
    <definedName name="Дата_изменения_пускового_комплекса" localSheetId="4">#REF!</definedName>
    <definedName name="Дата_изменения_пускового_комплекса" localSheetId="7">#REF!</definedName>
    <definedName name="Дата_изменения_пускового_комплекса">#REF!</definedName>
    <definedName name="Дата_изменения_сводного_сметного_расчета" localSheetId="0">#REF!</definedName>
    <definedName name="Дата_изменения_сводного_сметного_расчета" localSheetId="1">#REF!</definedName>
    <definedName name="Дата_изменения_сводного_сметного_расчета" localSheetId="2">#REF!</definedName>
    <definedName name="Дата_изменения_сводного_сметного_расчета" localSheetId="3">#REF!</definedName>
    <definedName name="Дата_изменения_сводного_сметного_расчета" localSheetId="4">#REF!</definedName>
    <definedName name="Дата_изменения_сводного_сметного_расчета" localSheetId="7">#REF!</definedName>
    <definedName name="Дата_изменения_сводного_сметного_расчета">#REF!</definedName>
    <definedName name="Дата_изменения_стройки" localSheetId="0">#REF!</definedName>
    <definedName name="Дата_изменения_стройки" localSheetId="1">#REF!</definedName>
    <definedName name="Дата_изменения_стройки" localSheetId="2">#REF!</definedName>
    <definedName name="Дата_изменения_стройки" localSheetId="3">#REF!</definedName>
    <definedName name="Дата_изменения_стройки" localSheetId="4">#REF!</definedName>
    <definedName name="Дата_изменения_стройки" localSheetId="7">#REF!</definedName>
    <definedName name="Дата_изменения_стройки">#REF!</definedName>
    <definedName name="Дата_создания_группы_строек" localSheetId="0">#REF!</definedName>
    <definedName name="Дата_создания_группы_строек" localSheetId="1">#REF!</definedName>
    <definedName name="Дата_создания_группы_строек" localSheetId="2">#REF!</definedName>
    <definedName name="Дата_создания_группы_строек" localSheetId="3">#REF!</definedName>
    <definedName name="Дата_создания_группы_строек" localSheetId="4">#REF!</definedName>
    <definedName name="Дата_создания_группы_строек" localSheetId="7">#REF!</definedName>
    <definedName name="Дата_создания_группы_строек">#REF!</definedName>
    <definedName name="Дата_создания_локальной_сметы" localSheetId="0">#REF!</definedName>
    <definedName name="Дата_создания_локальной_сметы" localSheetId="1">#REF!</definedName>
    <definedName name="Дата_создания_локальной_сметы" localSheetId="2">#REF!</definedName>
    <definedName name="Дата_создания_локальной_сметы" localSheetId="3">#REF!</definedName>
    <definedName name="Дата_создания_локальной_сметы" localSheetId="4">#REF!</definedName>
    <definedName name="Дата_создания_локальной_сметы" localSheetId="7">#REF!</definedName>
    <definedName name="Дата_создания_локальной_сметы">#REF!</definedName>
    <definedName name="Дата_создания_объекта" localSheetId="0">#REF!</definedName>
    <definedName name="Дата_создания_объекта" localSheetId="1">#REF!</definedName>
    <definedName name="Дата_создания_объекта" localSheetId="2">#REF!</definedName>
    <definedName name="Дата_создания_объекта" localSheetId="3">#REF!</definedName>
    <definedName name="Дата_создания_объекта" localSheetId="4">#REF!</definedName>
    <definedName name="Дата_создания_объекта" localSheetId="7">#REF!</definedName>
    <definedName name="Дата_создания_объекта">#REF!</definedName>
    <definedName name="Дата_создания_объектной_сметы" localSheetId="0">#REF!</definedName>
    <definedName name="Дата_создания_объектной_сметы" localSheetId="1">#REF!</definedName>
    <definedName name="Дата_создания_объектной_сметы" localSheetId="2">#REF!</definedName>
    <definedName name="Дата_создания_объектной_сметы" localSheetId="3">#REF!</definedName>
    <definedName name="Дата_создания_объектной_сметы" localSheetId="4">#REF!</definedName>
    <definedName name="Дата_создания_объектной_сметы" localSheetId="7">#REF!</definedName>
    <definedName name="Дата_создания_объектной_сметы">#REF!</definedName>
    <definedName name="Дата_создания_очереди" localSheetId="0">#REF!</definedName>
    <definedName name="Дата_создания_очереди" localSheetId="1">#REF!</definedName>
    <definedName name="Дата_создания_очереди" localSheetId="2">#REF!</definedName>
    <definedName name="Дата_создания_очереди" localSheetId="3">#REF!</definedName>
    <definedName name="Дата_создания_очереди" localSheetId="4">#REF!</definedName>
    <definedName name="Дата_создания_очереди" localSheetId="7">#REF!</definedName>
    <definedName name="Дата_создания_очереди">#REF!</definedName>
    <definedName name="Дата_создания_пускового_комплекса" localSheetId="0">#REF!</definedName>
    <definedName name="Дата_создания_пускового_комплекса" localSheetId="1">#REF!</definedName>
    <definedName name="Дата_создания_пускового_комплекса" localSheetId="2">#REF!</definedName>
    <definedName name="Дата_создания_пускового_комплекса" localSheetId="3">#REF!</definedName>
    <definedName name="Дата_создания_пускового_комплекса" localSheetId="4">#REF!</definedName>
    <definedName name="Дата_создания_пускового_комплекса" localSheetId="7">#REF!</definedName>
    <definedName name="Дата_создания_пускового_комплекса">#REF!</definedName>
    <definedName name="Дата_создания_сводного_сметного_расчета" localSheetId="0">#REF!</definedName>
    <definedName name="Дата_создания_сводного_сметного_расчета" localSheetId="1">#REF!</definedName>
    <definedName name="Дата_создания_сводного_сметного_расчета" localSheetId="2">#REF!</definedName>
    <definedName name="Дата_создания_сводного_сметного_расчета" localSheetId="3">#REF!</definedName>
    <definedName name="Дата_создания_сводного_сметного_расчета" localSheetId="4">#REF!</definedName>
    <definedName name="Дата_создания_сводного_сметного_расчета" localSheetId="7">#REF!</definedName>
    <definedName name="Дата_создания_сводного_сметного_расчета">#REF!</definedName>
    <definedName name="Дата_создания_стройки" localSheetId="0">#REF!</definedName>
    <definedName name="Дата_создания_стройки" localSheetId="1">#REF!</definedName>
    <definedName name="Дата_создания_стройки" localSheetId="2">#REF!</definedName>
    <definedName name="Дата_создания_стройки" localSheetId="3">#REF!</definedName>
    <definedName name="Дата_создания_стройки" localSheetId="4">#REF!</definedName>
    <definedName name="Дата_создания_стройки" localSheetId="7">#REF!</definedName>
    <definedName name="Дата_создания_стройки">#REF!</definedName>
    <definedName name="дд" localSheetId="0">#REF!</definedName>
    <definedName name="дд" localSheetId="1">#REF!</definedName>
    <definedName name="дд" localSheetId="2">#REF!</definedName>
    <definedName name="дд" localSheetId="13">#REF!</definedName>
    <definedName name="дд" localSheetId="14">#REF!</definedName>
    <definedName name="дд" localSheetId="3">#REF!</definedName>
    <definedName name="дд" localSheetId="4">#REF!</definedName>
    <definedName name="дд" localSheetId="7">#REF!</definedName>
    <definedName name="дд" localSheetId="11">#REF!</definedName>
    <definedName name="дд">#REF!</definedName>
    <definedName name="дддд" localSheetId="0">#REF!</definedName>
    <definedName name="дддд" localSheetId="1">#REF!</definedName>
    <definedName name="дддд" localSheetId="2">#REF!</definedName>
    <definedName name="дддд" localSheetId="13">#REF!</definedName>
    <definedName name="дддд" localSheetId="14">#REF!</definedName>
    <definedName name="дддд" localSheetId="3">#REF!</definedName>
    <definedName name="дддд" localSheetId="4">#REF!</definedName>
    <definedName name="дддд" localSheetId="7">#REF!</definedName>
    <definedName name="дддд" localSheetId="11">#REF!</definedName>
    <definedName name="дддд">#REF!</definedName>
    <definedName name="ддддд" localSheetId="0">#REF!</definedName>
    <definedName name="ддддд" localSheetId="1">#REF!</definedName>
    <definedName name="ддддд" localSheetId="2">#REF!</definedName>
    <definedName name="ддддд" localSheetId="3">#REF!</definedName>
    <definedName name="ддддд" localSheetId="4">#REF!</definedName>
    <definedName name="ддддд" localSheetId="7">#REF!</definedName>
    <definedName name="ддддд">#REF!</definedName>
    <definedName name="де" localSheetId="0">#REF!</definedName>
    <definedName name="де" localSheetId="1">#REF!</definedName>
    <definedName name="де" localSheetId="2">#REF!</definedName>
    <definedName name="де" localSheetId="13">#REF!</definedName>
    <definedName name="де" localSheetId="14">#REF!</definedName>
    <definedName name="де" localSheetId="3">#REF!</definedName>
    <definedName name="де" localSheetId="4">#REF!</definedName>
    <definedName name="де" localSheetId="7">#REF!</definedName>
    <definedName name="де" localSheetId="11">#REF!</definedName>
    <definedName name="де">#REF!</definedName>
    <definedName name="десятый" localSheetId="0">#REF!</definedName>
    <definedName name="десятый" localSheetId="1">#REF!</definedName>
    <definedName name="десятый" localSheetId="2">#REF!</definedName>
    <definedName name="десятый" localSheetId="3">#REF!</definedName>
    <definedName name="десятый" localSheetId="4">#REF!</definedName>
    <definedName name="десятый" localSheetId="5">#REF!</definedName>
    <definedName name="десятый" localSheetId="7">#REF!</definedName>
    <definedName name="десятый">#REF!</definedName>
    <definedName name="дефл." localSheetId="0">#REF!</definedName>
    <definedName name="дефл." localSheetId="1">#REF!</definedName>
    <definedName name="дефл." localSheetId="2">#REF!</definedName>
    <definedName name="дефл." localSheetId="13">#REF!</definedName>
    <definedName name="дефл." localSheetId="14">#REF!</definedName>
    <definedName name="дефл." localSheetId="3">#REF!</definedName>
    <definedName name="дефл." localSheetId="4">#REF!</definedName>
    <definedName name="дефл." localSheetId="7">#REF!</definedName>
    <definedName name="дефл." localSheetId="11">#REF!</definedName>
    <definedName name="дефл.">#REF!</definedName>
    <definedName name="Дефл_ц_пред_год">#REF!</definedName>
    <definedName name="Дефлятор" localSheetId="0">#REF!</definedName>
    <definedName name="Дефлятор" localSheetId="1">#REF!</definedName>
    <definedName name="Дефлятор" localSheetId="2">#REF!</definedName>
    <definedName name="Дефлятор" localSheetId="3">#REF!</definedName>
    <definedName name="Дефлятор" localSheetId="4">#REF!</definedName>
    <definedName name="Дефлятор" localSheetId="5">#REF!</definedName>
    <definedName name="Дефлятор" localSheetId="7">#REF!</definedName>
    <definedName name="Дефлятор">#REF!</definedName>
    <definedName name="Дефлятор_годовой">#REF!</definedName>
    <definedName name="Дефлятор_цепной">#REF!</definedName>
    <definedName name="Дефлятор1" localSheetId="0">#REF!</definedName>
    <definedName name="Дефлятор1" localSheetId="1">#REF!</definedName>
    <definedName name="Дефлятор1" localSheetId="2">#REF!</definedName>
    <definedName name="Дефлятор1" localSheetId="3">#REF!</definedName>
    <definedName name="Дефлятор1" localSheetId="4">#REF!</definedName>
    <definedName name="Дефлятор1" localSheetId="5">#REF!</definedName>
    <definedName name="Дефлятор1" localSheetId="7">#REF!</definedName>
    <definedName name="Дефлятор1">#REF!</definedName>
    <definedName name="диапазон" localSheetId="0">#REF!</definedName>
    <definedName name="диапазон" localSheetId="1">#REF!</definedName>
    <definedName name="диапазон" localSheetId="2">#REF!</definedName>
    <definedName name="диапазон" localSheetId="3">#REF!</definedName>
    <definedName name="диапазон" localSheetId="4">#REF!</definedName>
    <definedName name="диапазон" localSheetId="5">#REF!</definedName>
    <definedName name="диапазон" localSheetId="7">#REF!</definedName>
    <definedName name="диапазон">#REF!</definedName>
    <definedName name="Диск" localSheetId="0">#REF!</definedName>
    <definedName name="Диск" localSheetId="1">#REF!</definedName>
    <definedName name="Диск" localSheetId="2">#REF!</definedName>
    <definedName name="Диск" localSheetId="3">#REF!</definedName>
    <definedName name="Диск" localSheetId="4">#REF!</definedName>
    <definedName name="Диск" localSheetId="5">#REF!</definedName>
    <definedName name="Диск" localSheetId="7">#REF!</definedName>
    <definedName name="Диск">#REF!</definedName>
    <definedName name="длдл" localSheetId="0">#REF!</definedName>
    <definedName name="длдл" localSheetId="1">#REF!</definedName>
    <definedName name="длдл" localSheetId="2">#REF!</definedName>
    <definedName name="длдл" localSheetId="3">#REF!</definedName>
    <definedName name="длдл" localSheetId="4">#REF!</definedName>
    <definedName name="длдл" localSheetId="7">#REF!</definedName>
    <definedName name="длдл">#REF!</definedName>
    <definedName name="Длинна_границы" localSheetId="0">#REF!</definedName>
    <definedName name="Длинна_границы" localSheetId="1">#REF!</definedName>
    <definedName name="Длинна_границы" localSheetId="2">#REF!</definedName>
    <definedName name="Длинна_границы" localSheetId="3">#REF!</definedName>
    <definedName name="Длинна_границы" localSheetId="4">#REF!</definedName>
    <definedName name="Длинна_границы" localSheetId="5">#REF!</definedName>
    <definedName name="Длинна_границы" localSheetId="7">#REF!</definedName>
    <definedName name="Длинна_границы">#REF!</definedName>
    <definedName name="Длинна_трассы" localSheetId="0">#REF!</definedName>
    <definedName name="Длинна_трассы" localSheetId="1">#REF!</definedName>
    <definedName name="Длинна_трассы" localSheetId="2">#REF!</definedName>
    <definedName name="Длинна_трассы" localSheetId="3">#REF!</definedName>
    <definedName name="Длинна_трассы" localSheetId="4">#REF!</definedName>
    <definedName name="Длинна_трассы" localSheetId="7">#REF!</definedName>
    <definedName name="Длинна_трассы">#REF!</definedName>
    <definedName name="длозщшзщдлжб" localSheetId="0">#REF!</definedName>
    <definedName name="длозщшзщдлжб" localSheetId="1">#REF!</definedName>
    <definedName name="длозщшзщдлжб" localSheetId="2">#REF!</definedName>
    <definedName name="длозщшзщдлжб" localSheetId="3">#REF!</definedName>
    <definedName name="длозщшзщдлжб" localSheetId="4">#REF!</definedName>
    <definedName name="длозщшзщдлжб" localSheetId="5">#REF!</definedName>
    <definedName name="длозщшзщдлжб" localSheetId="7">#REF!</definedName>
    <definedName name="длозщшзщдлжб">#REF!</definedName>
    <definedName name="длолдолд" localSheetId="0">#REF!</definedName>
    <definedName name="длолдолд" localSheetId="1">#REF!</definedName>
    <definedName name="длолдолд" localSheetId="2">#REF!</definedName>
    <definedName name="длолдолд" localSheetId="3">#REF!</definedName>
    <definedName name="длолдолд" localSheetId="4">#REF!</definedName>
    <definedName name="длолдолд" localSheetId="7">#REF!</definedName>
    <definedName name="длолдолд">#REF!</definedName>
    <definedName name="длощшл" localSheetId="0">#REF!</definedName>
    <definedName name="длощшл" localSheetId="1">#REF!</definedName>
    <definedName name="длощшл" localSheetId="2">#REF!</definedName>
    <definedName name="длощшл" localSheetId="3">#REF!</definedName>
    <definedName name="длощшл" localSheetId="4">#REF!</definedName>
    <definedName name="длощшл" localSheetId="7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 localSheetId="0">#REF!</definedName>
    <definedName name="Дн_ставка" localSheetId="1">#REF!</definedName>
    <definedName name="Дн_ставка" localSheetId="2">#REF!</definedName>
    <definedName name="Дн_ставка" localSheetId="3">#REF!</definedName>
    <definedName name="Дн_ставка" localSheetId="4">#REF!</definedName>
    <definedName name="Дн_ставка" localSheetId="5">#REF!</definedName>
    <definedName name="Дн_ставка" localSheetId="7">#REF!</definedName>
    <definedName name="Дн_ставка">#REF!</definedName>
    <definedName name="дна" localSheetId="0">#REF!</definedName>
    <definedName name="дна" localSheetId="1">#REF!</definedName>
    <definedName name="дна" localSheetId="2">#REF!</definedName>
    <definedName name="дна" localSheetId="3">#REF!</definedName>
    <definedName name="дна" localSheetId="4">#REF!</definedName>
    <definedName name="дна" localSheetId="7">#REF!</definedName>
    <definedName name="дна">#REF!</definedName>
    <definedName name="до" localSheetId="0">#REF!</definedName>
    <definedName name="до" localSheetId="1">#REF!</definedName>
    <definedName name="до" localSheetId="2">#REF!</definedName>
    <definedName name="до" localSheetId="13">#REF!</definedName>
    <definedName name="до" localSheetId="14">#REF!</definedName>
    <definedName name="до" localSheetId="3">#REF!</definedName>
    <definedName name="до" localSheetId="4">#REF!</definedName>
    <definedName name="до" localSheetId="7">#REF!</definedName>
    <definedName name="до" localSheetId="11">#REF!</definedName>
    <definedName name="до">#REF!</definedName>
    <definedName name="док">#REF!</definedName>
    <definedName name="дол" localSheetId="0">#REF!</definedName>
    <definedName name="дол" localSheetId="1">#REF!</definedName>
    <definedName name="дол" localSheetId="2">#REF!</definedName>
    <definedName name="дол" localSheetId="13">#REF!</definedName>
    <definedName name="дол" localSheetId="14">#REF!</definedName>
    <definedName name="дол" localSheetId="3">#REF!</definedName>
    <definedName name="дол" localSheetId="4">#REF!</definedName>
    <definedName name="дол" localSheetId="7">#REF!</definedName>
    <definedName name="дол" localSheetId="11">#REF!</definedName>
    <definedName name="дол">#REF!</definedName>
    <definedName name="Должность">#REF!</definedName>
    <definedName name="ДОЛЛАР" localSheetId="0">#REF!</definedName>
    <definedName name="ДОЛЛАР" localSheetId="1">#REF!</definedName>
    <definedName name="ДОЛЛАР" localSheetId="2">#REF!</definedName>
    <definedName name="ДОЛЛАР" localSheetId="3">#REF!</definedName>
    <definedName name="ДОЛЛАР" localSheetId="4">#REF!</definedName>
    <definedName name="ДОЛЛАР" localSheetId="5">#REF!</definedName>
    <definedName name="ДОЛЛАР" localSheetId="7">#REF!</definedName>
    <definedName name="ДОЛЛАР">#REF!</definedName>
    <definedName name="доорп" localSheetId="0">#REF!</definedName>
    <definedName name="доорп" localSheetId="1">#REF!</definedName>
    <definedName name="доорп" localSheetId="2">#REF!</definedName>
    <definedName name="доорп" localSheetId="3">#REF!</definedName>
    <definedName name="доорп" localSheetId="4">#REF!</definedName>
    <definedName name="доорп" localSheetId="7">#REF!</definedName>
    <definedName name="доорп">#REF!</definedName>
    <definedName name="Доп._оборудование_1" localSheetId="0">#REF!</definedName>
    <definedName name="Доп._оборудование_1" localSheetId="1">#REF!</definedName>
    <definedName name="Доп._оборудование_1" localSheetId="2">#REF!</definedName>
    <definedName name="Доп._оборудование_1" localSheetId="3">#REF!</definedName>
    <definedName name="Доп._оборудование_1" localSheetId="4">#REF!</definedName>
    <definedName name="Доп._оборудование_1" localSheetId="5">#REF!</definedName>
    <definedName name="Доп._оборудование_1" localSheetId="7">#REF!</definedName>
    <definedName name="Доп._оборудование_1">#REF!</definedName>
    <definedName name="Доп_оборуд" localSheetId="0">#REF!</definedName>
    <definedName name="Доп_оборуд" localSheetId="1">#REF!</definedName>
    <definedName name="Доп_оборуд" localSheetId="2">#REF!</definedName>
    <definedName name="Доп_оборуд" localSheetId="3">#REF!</definedName>
    <definedName name="Доп_оборуд" localSheetId="4">#REF!</definedName>
    <definedName name="Доп_оборуд" localSheetId="7">#REF!</definedName>
    <definedName name="Доп_оборуд">#REF!</definedName>
    <definedName name="допдшгед" localSheetId="0">#REF!</definedName>
    <definedName name="допдшгед" localSheetId="1">#REF!</definedName>
    <definedName name="допдшгед" localSheetId="2">#REF!</definedName>
    <definedName name="допдшгед" localSheetId="3">#REF!</definedName>
    <definedName name="допдшгед" localSheetId="4">#REF!</definedName>
    <definedName name="допдшгед" localSheetId="7">#REF!</definedName>
    <definedName name="допдшгед">#REF!</definedName>
    <definedName name="Дорога_1" localSheetId="0">#REF!</definedName>
    <definedName name="Дорога_1" localSheetId="1">#REF!</definedName>
    <definedName name="Дорога_1" localSheetId="2">#REF!</definedName>
    <definedName name="Дорога_1" localSheetId="3">#REF!</definedName>
    <definedName name="Дорога_1" localSheetId="4">#REF!</definedName>
    <definedName name="Дорога_1" localSheetId="5">#REF!</definedName>
    <definedName name="Дорога_1" localSheetId="7">#REF!</definedName>
    <definedName name="Дорога_1">#REF!</definedName>
    <definedName name="дп" localSheetId="0">#REF!</definedName>
    <definedName name="дп" localSheetId="1">#REF!</definedName>
    <definedName name="дп" localSheetId="2">#REF!</definedName>
    <definedName name="дп" localSheetId="3">#REF!</definedName>
    <definedName name="дп" localSheetId="4">#REF!</definedName>
    <definedName name="дп" localSheetId="7">#REF!</definedName>
    <definedName name="дп">#REF!</definedName>
    <definedName name="др" localSheetId="0">#REF!</definedName>
    <definedName name="др" localSheetId="1">#REF!</definedName>
    <definedName name="др" localSheetId="2">#REF!</definedName>
    <definedName name="др" localSheetId="3">#REF!</definedName>
    <definedName name="др" localSheetId="4">#REF!</definedName>
    <definedName name="др" localSheetId="7">#REF!</definedName>
    <definedName name="др">#REF!</definedName>
    <definedName name="др.матер" localSheetId="3">#REF!</definedName>
    <definedName name="др.матер" localSheetId="4">#REF!</definedName>
    <definedName name="др.матер">#REF!</definedName>
    <definedName name="ДС" localSheetId="0">#REF!</definedName>
    <definedName name="ДС" localSheetId="1">#REF!</definedName>
    <definedName name="ДС" localSheetId="2">#REF!</definedName>
    <definedName name="ДС" localSheetId="13">#REF!</definedName>
    <definedName name="ДС" localSheetId="14">#REF!</definedName>
    <definedName name="ДС" localSheetId="3">#REF!</definedName>
    <definedName name="ДС" localSheetId="4">#REF!</definedName>
    <definedName name="ДС" localSheetId="7">#REF!</definedName>
    <definedName name="ДС" localSheetId="11">#REF!</definedName>
    <definedName name="ДС">#REF!</definedName>
    <definedName name="дтс">#REF!</definedName>
    <definedName name="дщшю" localSheetId="0">#REF!</definedName>
    <definedName name="дщшю" localSheetId="1">#REF!</definedName>
    <definedName name="дщшю" localSheetId="2">#REF!</definedName>
    <definedName name="дщшю" localSheetId="3">#REF!</definedName>
    <definedName name="дщшю" localSheetId="4">#REF!</definedName>
    <definedName name="дщшю" localSheetId="5">#REF!</definedName>
    <definedName name="дщшю" localSheetId="7">#REF!</definedName>
    <definedName name="дщшю">#REF!</definedName>
    <definedName name="дэ" localSheetId="0">#REF!</definedName>
    <definedName name="дэ" localSheetId="1">#REF!</definedName>
    <definedName name="дэ" localSheetId="2">#REF!</definedName>
    <definedName name="дэ" localSheetId="3">#REF!</definedName>
    <definedName name="дэ" localSheetId="4">#REF!</definedName>
    <definedName name="дэ" localSheetId="7">#REF!</definedName>
    <definedName name="дэ">#REF!</definedName>
    <definedName name="е" localSheetId="0">#REF!</definedName>
    <definedName name="е" localSheetId="1">#REF!</definedName>
    <definedName name="е" localSheetId="2">#REF!</definedName>
    <definedName name="е" localSheetId="3">#REF!</definedName>
    <definedName name="е" localSheetId="4">#REF!</definedName>
    <definedName name="е" localSheetId="7">#REF!</definedName>
    <definedName name="е">#REF!</definedName>
    <definedName name="евнл" localSheetId="0">#REF!</definedName>
    <definedName name="евнл" localSheetId="1">#REF!</definedName>
    <definedName name="евнл" localSheetId="2">#REF!</definedName>
    <definedName name="евнл" localSheetId="3">#REF!</definedName>
    <definedName name="евнл" localSheetId="4">#REF!</definedName>
    <definedName name="евнл" localSheetId="7">#REF!</definedName>
    <definedName name="евнл">#REF!</definedName>
    <definedName name="евнлен" localSheetId="0">#REF!</definedName>
    <definedName name="евнлен" localSheetId="1">#REF!</definedName>
    <definedName name="евнлен" localSheetId="2">#REF!</definedName>
    <definedName name="евнлен" localSheetId="3">#REF!</definedName>
    <definedName name="евнлен" localSheetId="4">#REF!</definedName>
    <definedName name="евнлен" localSheetId="7">#REF!</definedName>
    <definedName name="евнлен">#REF!</definedName>
    <definedName name="Еврейская_автономная_область" localSheetId="0">#REF!</definedName>
    <definedName name="Еврейская_автономная_область" localSheetId="1">#REF!</definedName>
    <definedName name="Еврейская_автономная_область" localSheetId="2">#REF!</definedName>
    <definedName name="Еврейская_автономная_область" localSheetId="3">#REF!</definedName>
    <definedName name="Еврейская_автономная_область" localSheetId="4">#REF!</definedName>
    <definedName name="Еврейская_автономная_область" localSheetId="5">#REF!</definedName>
    <definedName name="Еврейская_автономная_область" localSheetId="7">#REF!</definedName>
    <definedName name="Еврейская_автономная_область">#REF!</definedName>
    <definedName name="Еврейская_автономная_область_1" localSheetId="0">#REF!</definedName>
    <definedName name="Еврейская_автономная_область_1" localSheetId="1">#REF!</definedName>
    <definedName name="Еврейская_автономная_область_1" localSheetId="2">#REF!</definedName>
    <definedName name="Еврейская_автономная_область_1" localSheetId="3">#REF!</definedName>
    <definedName name="Еврейская_автономная_область_1" localSheetId="4">#REF!</definedName>
    <definedName name="Еврейская_автономная_область_1" localSheetId="7">#REF!</definedName>
    <definedName name="Еврейская_автономная_область_1">#REF!</definedName>
    <definedName name="еврор" localSheetId="0">#REF!</definedName>
    <definedName name="еврор" localSheetId="1">#REF!</definedName>
    <definedName name="еврор" localSheetId="2">#REF!</definedName>
    <definedName name="еврор" localSheetId="3">#REF!</definedName>
    <definedName name="еврор" localSheetId="4">#REF!</definedName>
    <definedName name="еврор" localSheetId="7">#REF!</definedName>
    <definedName name="еврор">#REF!</definedName>
    <definedName name="еврь" localSheetId="0">#REF!</definedName>
    <definedName name="еврь" localSheetId="1">#REF!</definedName>
    <definedName name="еврь" localSheetId="2">#REF!</definedName>
    <definedName name="еврь" localSheetId="3">#REF!</definedName>
    <definedName name="еврь" localSheetId="4">#REF!</definedName>
    <definedName name="еврь" localSheetId="7">#REF!</definedName>
    <definedName name="еврь">#REF!</definedName>
    <definedName name="Единица1" localSheetId="0">#REF!</definedName>
    <definedName name="Единица1" localSheetId="1">#REF!</definedName>
    <definedName name="Единица1" localSheetId="2">#REF!</definedName>
    <definedName name="Единица1" localSheetId="3">#REF!</definedName>
    <definedName name="Единица1" localSheetId="4">#REF!</definedName>
    <definedName name="Единица1" localSheetId="7">#REF!</definedName>
    <definedName name="Единица1">#REF!</definedName>
    <definedName name="Единица10" localSheetId="0">#REF!</definedName>
    <definedName name="Единица10" localSheetId="1">#REF!</definedName>
    <definedName name="Единица10" localSheetId="2">#REF!</definedName>
    <definedName name="Единица10" localSheetId="3">#REF!</definedName>
    <definedName name="Единица10" localSheetId="4">#REF!</definedName>
    <definedName name="Единица10" localSheetId="7">#REF!</definedName>
    <definedName name="Единица10">#REF!</definedName>
    <definedName name="Единица11" localSheetId="0">#REF!</definedName>
    <definedName name="Единица11" localSheetId="1">#REF!</definedName>
    <definedName name="Единица11" localSheetId="2">#REF!</definedName>
    <definedName name="Единица11" localSheetId="3">#REF!</definedName>
    <definedName name="Единица11" localSheetId="4">#REF!</definedName>
    <definedName name="Единица11" localSheetId="7">#REF!</definedName>
    <definedName name="Единица11">#REF!</definedName>
    <definedName name="Единица12" localSheetId="0">#REF!</definedName>
    <definedName name="Единица12" localSheetId="1">#REF!</definedName>
    <definedName name="Единица12" localSheetId="2">#REF!</definedName>
    <definedName name="Единица12" localSheetId="3">#REF!</definedName>
    <definedName name="Единица12" localSheetId="4">#REF!</definedName>
    <definedName name="Единица12" localSheetId="7">#REF!</definedName>
    <definedName name="Единица12">#REF!</definedName>
    <definedName name="Единица13" localSheetId="0">#REF!</definedName>
    <definedName name="Единица13" localSheetId="1">#REF!</definedName>
    <definedName name="Единица13" localSheetId="2">#REF!</definedName>
    <definedName name="Единица13" localSheetId="3">#REF!</definedName>
    <definedName name="Единица13" localSheetId="4">#REF!</definedName>
    <definedName name="Единица13" localSheetId="7">#REF!</definedName>
    <definedName name="Единица13">#REF!</definedName>
    <definedName name="Единица14" localSheetId="0">#REF!</definedName>
    <definedName name="Единица14" localSheetId="1">#REF!</definedName>
    <definedName name="Единица14" localSheetId="2">#REF!</definedName>
    <definedName name="Единица14" localSheetId="3">#REF!</definedName>
    <definedName name="Единица14" localSheetId="4">#REF!</definedName>
    <definedName name="Единица14" localSheetId="7">#REF!</definedName>
    <definedName name="Единица14">#REF!</definedName>
    <definedName name="Единица15" localSheetId="0">#REF!</definedName>
    <definedName name="Единица15" localSheetId="1">#REF!</definedName>
    <definedName name="Единица15" localSheetId="2">#REF!</definedName>
    <definedName name="Единица15" localSheetId="3">#REF!</definedName>
    <definedName name="Единица15" localSheetId="4">#REF!</definedName>
    <definedName name="Единица15" localSheetId="7">#REF!</definedName>
    <definedName name="Единица15">#REF!</definedName>
    <definedName name="Единица16" localSheetId="0">#REF!</definedName>
    <definedName name="Единица16" localSheetId="1">#REF!</definedName>
    <definedName name="Единица16" localSheetId="2">#REF!</definedName>
    <definedName name="Единица16" localSheetId="3">#REF!</definedName>
    <definedName name="Единица16" localSheetId="4">#REF!</definedName>
    <definedName name="Единица16" localSheetId="7">#REF!</definedName>
    <definedName name="Единица16">#REF!</definedName>
    <definedName name="Единица17" localSheetId="0">#REF!</definedName>
    <definedName name="Единица17" localSheetId="1">#REF!</definedName>
    <definedName name="Единица17" localSheetId="2">#REF!</definedName>
    <definedName name="Единица17" localSheetId="3">#REF!</definedName>
    <definedName name="Единица17" localSheetId="4">#REF!</definedName>
    <definedName name="Единица17" localSheetId="7">#REF!</definedName>
    <definedName name="Единица17">#REF!</definedName>
    <definedName name="Единица18" localSheetId="0">#REF!</definedName>
    <definedName name="Единица18" localSheetId="1">#REF!</definedName>
    <definedName name="Единица18" localSheetId="2">#REF!</definedName>
    <definedName name="Единица18" localSheetId="3">#REF!</definedName>
    <definedName name="Единица18" localSheetId="4">#REF!</definedName>
    <definedName name="Единица18" localSheetId="7">#REF!</definedName>
    <definedName name="Единица18">#REF!</definedName>
    <definedName name="Единица19" localSheetId="0">#REF!</definedName>
    <definedName name="Единица19" localSheetId="1">#REF!</definedName>
    <definedName name="Единица19" localSheetId="2">#REF!</definedName>
    <definedName name="Единица19" localSheetId="3">#REF!</definedName>
    <definedName name="Единица19" localSheetId="4">#REF!</definedName>
    <definedName name="Единица19" localSheetId="7">#REF!</definedName>
    <definedName name="Единица19">#REF!</definedName>
    <definedName name="Единица2" localSheetId="0">#REF!</definedName>
    <definedName name="Единица2" localSheetId="1">#REF!</definedName>
    <definedName name="Единица2" localSheetId="2">#REF!</definedName>
    <definedName name="Единица2" localSheetId="3">#REF!</definedName>
    <definedName name="Единица2" localSheetId="4">#REF!</definedName>
    <definedName name="Единица2" localSheetId="7">#REF!</definedName>
    <definedName name="Единица2">#REF!</definedName>
    <definedName name="Единица20" localSheetId="0">#REF!</definedName>
    <definedName name="Единица20" localSheetId="1">#REF!</definedName>
    <definedName name="Единица20" localSheetId="2">#REF!</definedName>
    <definedName name="Единица20" localSheetId="3">#REF!</definedName>
    <definedName name="Единица20" localSheetId="4">#REF!</definedName>
    <definedName name="Единица20" localSheetId="7">#REF!</definedName>
    <definedName name="Единица20">#REF!</definedName>
    <definedName name="Единица21" localSheetId="0">#REF!</definedName>
    <definedName name="Единица21" localSheetId="1">#REF!</definedName>
    <definedName name="Единица21" localSheetId="2">#REF!</definedName>
    <definedName name="Единица21" localSheetId="3">#REF!</definedName>
    <definedName name="Единица21" localSheetId="4">#REF!</definedName>
    <definedName name="Единица21" localSheetId="7">#REF!</definedName>
    <definedName name="Единица21">#REF!</definedName>
    <definedName name="Единица22" localSheetId="0">#REF!</definedName>
    <definedName name="Единица22" localSheetId="1">#REF!</definedName>
    <definedName name="Единица22" localSheetId="2">#REF!</definedName>
    <definedName name="Единица22" localSheetId="3">#REF!</definedName>
    <definedName name="Единица22" localSheetId="4">#REF!</definedName>
    <definedName name="Единица22" localSheetId="7">#REF!</definedName>
    <definedName name="Единица22">#REF!</definedName>
    <definedName name="Единица23" localSheetId="0">#REF!</definedName>
    <definedName name="Единица23" localSheetId="1">#REF!</definedName>
    <definedName name="Единица23" localSheetId="2">#REF!</definedName>
    <definedName name="Единица23" localSheetId="3">#REF!</definedName>
    <definedName name="Единица23" localSheetId="4">#REF!</definedName>
    <definedName name="Единица23" localSheetId="7">#REF!</definedName>
    <definedName name="Единица23">#REF!</definedName>
    <definedName name="Единица24" localSheetId="0">#REF!</definedName>
    <definedName name="Единица24" localSheetId="1">#REF!</definedName>
    <definedName name="Единица24" localSheetId="2">#REF!</definedName>
    <definedName name="Единица24" localSheetId="3">#REF!</definedName>
    <definedName name="Единица24" localSheetId="4">#REF!</definedName>
    <definedName name="Единица24" localSheetId="7">#REF!</definedName>
    <definedName name="Единица24">#REF!</definedName>
    <definedName name="Единица25" localSheetId="0">#REF!</definedName>
    <definedName name="Единица25" localSheetId="1">#REF!</definedName>
    <definedName name="Единица25" localSheetId="2">#REF!</definedName>
    <definedName name="Единица25" localSheetId="3">#REF!</definedName>
    <definedName name="Единица25" localSheetId="4">#REF!</definedName>
    <definedName name="Единица25" localSheetId="7">#REF!</definedName>
    <definedName name="Единица25">#REF!</definedName>
    <definedName name="Единица26" localSheetId="0">#REF!</definedName>
    <definedName name="Единица26" localSheetId="1">#REF!</definedName>
    <definedName name="Единица26" localSheetId="2">#REF!</definedName>
    <definedName name="Единица26" localSheetId="3">#REF!</definedName>
    <definedName name="Единица26" localSheetId="4">#REF!</definedName>
    <definedName name="Единица26" localSheetId="7">#REF!</definedName>
    <definedName name="Единица26">#REF!</definedName>
    <definedName name="Единица27" localSheetId="0">#REF!</definedName>
    <definedName name="Единица27" localSheetId="1">#REF!</definedName>
    <definedName name="Единица27" localSheetId="2">#REF!</definedName>
    <definedName name="Единица27" localSheetId="3">#REF!</definedName>
    <definedName name="Единица27" localSheetId="4">#REF!</definedName>
    <definedName name="Единица27" localSheetId="7">#REF!</definedName>
    <definedName name="Единица27">#REF!</definedName>
    <definedName name="Единица28" localSheetId="0">#REF!</definedName>
    <definedName name="Единица28" localSheetId="1">#REF!</definedName>
    <definedName name="Единица28" localSheetId="2">#REF!</definedName>
    <definedName name="Единица28" localSheetId="3">#REF!</definedName>
    <definedName name="Единица28" localSheetId="4">#REF!</definedName>
    <definedName name="Единица28" localSheetId="7">#REF!</definedName>
    <definedName name="Единица28">#REF!</definedName>
    <definedName name="Единица29" localSheetId="0">#REF!</definedName>
    <definedName name="Единица29" localSheetId="1">#REF!</definedName>
    <definedName name="Единица29" localSheetId="2">#REF!</definedName>
    <definedName name="Единица29" localSheetId="3">#REF!</definedName>
    <definedName name="Единица29" localSheetId="4">#REF!</definedName>
    <definedName name="Единица29" localSheetId="7">#REF!</definedName>
    <definedName name="Единица29">#REF!</definedName>
    <definedName name="Единица3" localSheetId="0">#REF!</definedName>
    <definedName name="Единица3" localSheetId="1">#REF!</definedName>
    <definedName name="Единица3" localSheetId="2">#REF!</definedName>
    <definedName name="Единица3" localSheetId="3">#REF!</definedName>
    <definedName name="Единица3" localSheetId="4">#REF!</definedName>
    <definedName name="Единица3" localSheetId="7">#REF!</definedName>
    <definedName name="Единица3">#REF!</definedName>
    <definedName name="Единица30" localSheetId="0">#REF!</definedName>
    <definedName name="Единица30" localSheetId="1">#REF!</definedName>
    <definedName name="Единица30" localSheetId="2">#REF!</definedName>
    <definedName name="Единица30" localSheetId="3">#REF!</definedName>
    <definedName name="Единица30" localSheetId="4">#REF!</definedName>
    <definedName name="Единица30" localSheetId="7">#REF!</definedName>
    <definedName name="Единица30">#REF!</definedName>
    <definedName name="Единица31" localSheetId="0">#REF!</definedName>
    <definedName name="Единица31" localSheetId="1">#REF!</definedName>
    <definedName name="Единица31" localSheetId="2">#REF!</definedName>
    <definedName name="Единица31" localSheetId="3">#REF!</definedName>
    <definedName name="Единица31" localSheetId="4">#REF!</definedName>
    <definedName name="Единица31" localSheetId="7">#REF!</definedName>
    <definedName name="Единица31">#REF!</definedName>
    <definedName name="Единица32" localSheetId="0">#REF!</definedName>
    <definedName name="Единица32" localSheetId="1">#REF!</definedName>
    <definedName name="Единица32" localSheetId="2">#REF!</definedName>
    <definedName name="Единица32" localSheetId="3">#REF!</definedName>
    <definedName name="Единица32" localSheetId="4">#REF!</definedName>
    <definedName name="Единица32" localSheetId="7">#REF!</definedName>
    <definedName name="Единица32">#REF!</definedName>
    <definedName name="Единица33" localSheetId="0">#REF!</definedName>
    <definedName name="Единица33" localSheetId="1">#REF!</definedName>
    <definedName name="Единица33" localSheetId="2">#REF!</definedName>
    <definedName name="Единица33" localSheetId="3">#REF!</definedName>
    <definedName name="Единица33" localSheetId="4">#REF!</definedName>
    <definedName name="Единица33" localSheetId="7">#REF!</definedName>
    <definedName name="Единица33">#REF!</definedName>
    <definedName name="Единица34" localSheetId="0">#REF!</definedName>
    <definedName name="Единица34" localSheetId="1">#REF!</definedName>
    <definedName name="Единица34" localSheetId="2">#REF!</definedName>
    <definedName name="Единица34" localSheetId="3">#REF!</definedName>
    <definedName name="Единица34" localSheetId="4">#REF!</definedName>
    <definedName name="Единица34" localSheetId="7">#REF!</definedName>
    <definedName name="Единица34">#REF!</definedName>
    <definedName name="Единица35" localSheetId="0">#REF!</definedName>
    <definedName name="Единица35" localSheetId="1">#REF!</definedName>
    <definedName name="Единица35" localSheetId="2">#REF!</definedName>
    <definedName name="Единица35" localSheetId="3">#REF!</definedName>
    <definedName name="Единица35" localSheetId="4">#REF!</definedName>
    <definedName name="Единица35" localSheetId="7">#REF!</definedName>
    <definedName name="Единица35">#REF!</definedName>
    <definedName name="Единица36" localSheetId="0">#REF!</definedName>
    <definedName name="Единица36" localSheetId="1">#REF!</definedName>
    <definedName name="Единица36" localSheetId="2">#REF!</definedName>
    <definedName name="Единица36" localSheetId="3">#REF!</definedName>
    <definedName name="Единица36" localSheetId="4">#REF!</definedName>
    <definedName name="Единица36" localSheetId="7">#REF!</definedName>
    <definedName name="Единица36">#REF!</definedName>
    <definedName name="Единица37" localSheetId="0">#REF!</definedName>
    <definedName name="Единица37" localSheetId="1">#REF!</definedName>
    <definedName name="Единица37" localSheetId="2">#REF!</definedName>
    <definedName name="Единица37" localSheetId="3">#REF!</definedName>
    <definedName name="Единица37" localSheetId="4">#REF!</definedName>
    <definedName name="Единица37" localSheetId="7">#REF!</definedName>
    <definedName name="Единица37">#REF!</definedName>
    <definedName name="Единица38" localSheetId="0">#REF!</definedName>
    <definedName name="Единица38" localSheetId="1">#REF!</definedName>
    <definedName name="Единица38" localSheetId="2">#REF!</definedName>
    <definedName name="Единица38" localSheetId="3">#REF!</definedName>
    <definedName name="Единица38" localSheetId="4">#REF!</definedName>
    <definedName name="Единица38" localSheetId="7">#REF!</definedName>
    <definedName name="Единица38">#REF!</definedName>
    <definedName name="Единица39" localSheetId="0">#REF!</definedName>
    <definedName name="Единица39" localSheetId="1">#REF!</definedName>
    <definedName name="Единица39" localSheetId="2">#REF!</definedName>
    <definedName name="Единица39" localSheetId="3">#REF!</definedName>
    <definedName name="Единица39" localSheetId="4">#REF!</definedName>
    <definedName name="Единица39" localSheetId="7">#REF!</definedName>
    <definedName name="Единица39">#REF!</definedName>
    <definedName name="Единица4" localSheetId="0">#REF!</definedName>
    <definedName name="Единица4" localSheetId="1">#REF!</definedName>
    <definedName name="Единица4" localSheetId="2">#REF!</definedName>
    <definedName name="Единица4" localSheetId="3">#REF!</definedName>
    <definedName name="Единица4" localSheetId="4">#REF!</definedName>
    <definedName name="Единица4" localSheetId="7">#REF!</definedName>
    <definedName name="Единица4">#REF!</definedName>
    <definedName name="Единица40" localSheetId="0">#REF!</definedName>
    <definedName name="Единица40" localSheetId="1">#REF!</definedName>
    <definedName name="Единица40" localSheetId="2">#REF!</definedName>
    <definedName name="Единица40" localSheetId="3">#REF!</definedName>
    <definedName name="Единица40" localSheetId="4">#REF!</definedName>
    <definedName name="Единица40" localSheetId="7">#REF!</definedName>
    <definedName name="Единица40">#REF!</definedName>
    <definedName name="Единица41" localSheetId="0">#REF!</definedName>
    <definedName name="Единица41" localSheetId="1">#REF!</definedName>
    <definedName name="Единица41" localSheetId="2">#REF!</definedName>
    <definedName name="Единица41" localSheetId="3">#REF!</definedName>
    <definedName name="Единица41" localSheetId="4">#REF!</definedName>
    <definedName name="Единица41" localSheetId="7">#REF!</definedName>
    <definedName name="Единица41">#REF!</definedName>
    <definedName name="Единица42" localSheetId="0">#REF!</definedName>
    <definedName name="Единица42" localSheetId="1">#REF!</definedName>
    <definedName name="Единица42" localSheetId="2">#REF!</definedName>
    <definedName name="Единица42" localSheetId="3">#REF!</definedName>
    <definedName name="Единица42" localSheetId="4">#REF!</definedName>
    <definedName name="Единица42" localSheetId="7">#REF!</definedName>
    <definedName name="Единица42">#REF!</definedName>
    <definedName name="Единица43" localSheetId="0">#REF!</definedName>
    <definedName name="Единица43" localSheetId="1">#REF!</definedName>
    <definedName name="Единица43" localSheetId="2">#REF!</definedName>
    <definedName name="Единица43" localSheetId="3">#REF!</definedName>
    <definedName name="Единица43" localSheetId="4">#REF!</definedName>
    <definedName name="Единица43" localSheetId="7">#REF!</definedName>
    <definedName name="Единица43">#REF!</definedName>
    <definedName name="Единица44" localSheetId="0">#REF!</definedName>
    <definedName name="Единица44" localSheetId="1">#REF!</definedName>
    <definedName name="Единица44" localSheetId="2">#REF!</definedName>
    <definedName name="Единица44" localSheetId="3">#REF!</definedName>
    <definedName name="Единица44" localSheetId="4">#REF!</definedName>
    <definedName name="Единица44" localSheetId="7">#REF!</definedName>
    <definedName name="Единица44">#REF!</definedName>
    <definedName name="Единица45" localSheetId="0">#REF!</definedName>
    <definedName name="Единица45" localSheetId="1">#REF!</definedName>
    <definedName name="Единица45" localSheetId="2">#REF!</definedName>
    <definedName name="Единица45" localSheetId="3">#REF!</definedName>
    <definedName name="Единица45" localSheetId="4">#REF!</definedName>
    <definedName name="Единица45" localSheetId="7">#REF!</definedName>
    <definedName name="Единица45">#REF!</definedName>
    <definedName name="Единица46" localSheetId="0">#REF!</definedName>
    <definedName name="Единица46" localSheetId="1">#REF!</definedName>
    <definedName name="Единица46" localSheetId="2">#REF!</definedName>
    <definedName name="Единица46" localSheetId="3">#REF!</definedName>
    <definedName name="Единица46" localSheetId="4">#REF!</definedName>
    <definedName name="Единица46" localSheetId="7">#REF!</definedName>
    <definedName name="Единица46">#REF!</definedName>
    <definedName name="Единица47" localSheetId="0">#REF!</definedName>
    <definedName name="Единица47" localSheetId="1">#REF!</definedName>
    <definedName name="Единица47" localSheetId="2">#REF!</definedName>
    <definedName name="Единица47" localSheetId="3">#REF!</definedName>
    <definedName name="Единица47" localSheetId="4">#REF!</definedName>
    <definedName name="Единица47" localSheetId="7">#REF!</definedName>
    <definedName name="Единица47">#REF!</definedName>
    <definedName name="Единица48" localSheetId="0">#REF!</definedName>
    <definedName name="Единица48" localSheetId="1">#REF!</definedName>
    <definedName name="Единица48" localSheetId="2">#REF!</definedName>
    <definedName name="Единица48" localSheetId="3">#REF!</definedName>
    <definedName name="Единица48" localSheetId="4">#REF!</definedName>
    <definedName name="Единица48" localSheetId="7">#REF!</definedName>
    <definedName name="Единица48">#REF!</definedName>
    <definedName name="Единица49" localSheetId="0">#REF!</definedName>
    <definedName name="Единица49" localSheetId="1">#REF!</definedName>
    <definedName name="Единица49" localSheetId="2">#REF!</definedName>
    <definedName name="Единица49" localSheetId="3">#REF!</definedName>
    <definedName name="Единица49" localSheetId="4">#REF!</definedName>
    <definedName name="Единица49" localSheetId="7">#REF!</definedName>
    <definedName name="Единица49">#REF!</definedName>
    <definedName name="Единица5" localSheetId="0">#REF!</definedName>
    <definedName name="Единица5" localSheetId="1">#REF!</definedName>
    <definedName name="Единица5" localSheetId="2">#REF!</definedName>
    <definedName name="Единица5" localSheetId="3">#REF!</definedName>
    <definedName name="Единица5" localSheetId="4">#REF!</definedName>
    <definedName name="Единица5" localSheetId="7">#REF!</definedName>
    <definedName name="Единица5">#REF!</definedName>
    <definedName name="Единица50" localSheetId="0">#REF!</definedName>
    <definedName name="Единица50" localSheetId="1">#REF!</definedName>
    <definedName name="Единица50" localSheetId="2">#REF!</definedName>
    <definedName name="Единица50" localSheetId="3">#REF!</definedName>
    <definedName name="Единица50" localSheetId="4">#REF!</definedName>
    <definedName name="Единица50" localSheetId="7">#REF!</definedName>
    <definedName name="Единица50">#REF!</definedName>
    <definedName name="Единица51" localSheetId="0">#REF!</definedName>
    <definedName name="Единица51" localSheetId="1">#REF!</definedName>
    <definedName name="Единица51" localSheetId="2">#REF!</definedName>
    <definedName name="Единица51" localSheetId="3">#REF!</definedName>
    <definedName name="Единица51" localSheetId="4">#REF!</definedName>
    <definedName name="Единица51" localSheetId="7">#REF!</definedName>
    <definedName name="Единица51">#REF!</definedName>
    <definedName name="Единица52" localSheetId="0">#REF!</definedName>
    <definedName name="Единица52" localSheetId="1">#REF!</definedName>
    <definedName name="Единица52" localSheetId="2">#REF!</definedName>
    <definedName name="Единица52" localSheetId="3">#REF!</definedName>
    <definedName name="Единица52" localSheetId="4">#REF!</definedName>
    <definedName name="Единица52" localSheetId="7">#REF!</definedName>
    <definedName name="Единица52">#REF!</definedName>
    <definedName name="Единица53" localSheetId="0">#REF!</definedName>
    <definedName name="Единица53" localSheetId="1">#REF!</definedName>
    <definedName name="Единица53" localSheetId="2">#REF!</definedName>
    <definedName name="Единица53" localSheetId="3">#REF!</definedName>
    <definedName name="Единица53" localSheetId="4">#REF!</definedName>
    <definedName name="Единица53" localSheetId="7">#REF!</definedName>
    <definedName name="Единица53">#REF!</definedName>
    <definedName name="Единица54" localSheetId="0">#REF!</definedName>
    <definedName name="Единица54" localSheetId="1">#REF!</definedName>
    <definedName name="Единица54" localSheetId="2">#REF!</definedName>
    <definedName name="Единица54" localSheetId="3">#REF!</definedName>
    <definedName name="Единица54" localSheetId="4">#REF!</definedName>
    <definedName name="Единица54" localSheetId="7">#REF!</definedName>
    <definedName name="Единица54">#REF!</definedName>
    <definedName name="Единица55" localSheetId="0">#REF!</definedName>
    <definedName name="Единица55" localSheetId="1">#REF!</definedName>
    <definedName name="Единица55" localSheetId="2">#REF!</definedName>
    <definedName name="Единица55" localSheetId="3">#REF!</definedName>
    <definedName name="Единица55" localSheetId="4">#REF!</definedName>
    <definedName name="Единица55" localSheetId="7">#REF!</definedName>
    <definedName name="Единица55">#REF!</definedName>
    <definedName name="Единица56" localSheetId="0">#REF!</definedName>
    <definedName name="Единица56" localSheetId="1">#REF!</definedName>
    <definedName name="Единица56" localSheetId="2">#REF!</definedName>
    <definedName name="Единица56" localSheetId="3">#REF!</definedName>
    <definedName name="Единица56" localSheetId="4">#REF!</definedName>
    <definedName name="Единица56" localSheetId="7">#REF!</definedName>
    <definedName name="Единица56">#REF!</definedName>
    <definedName name="Единица57" localSheetId="0">#REF!</definedName>
    <definedName name="Единица57" localSheetId="1">#REF!</definedName>
    <definedName name="Единица57" localSheetId="2">#REF!</definedName>
    <definedName name="Единица57" localSheetId="3">#REF!</definedName>
    <definedName name="Единица57" localSheetId="4">#REF!</definedName>
    <definedName name="Единица57" localSheetId="7">#REF!</definedName>
    <definedName name="Единица57">#REF!</definedName>
    <definedName name="Единица58" localSheetId="0">#REF!</definedName>
    <definedName name="Единица58" localSheetId="1">#REF!</definedName>
    <definedName name="Единица58" localSheetId="2">#REF!</definedName>
    <definedName name="Единица58" localSheetId="3">#REF!</definedName>
    <definedName name="Единица58" localSheetId="4">#REF!</definedName>
    <definedName name="Единица58" localSheetId="7">#REF!</definedName>
    <definedName name="Единица58">#REF!</definedName>
    <definedName name="Единица59" localSheetId="0">#REF!</definedName>
    <definedName name="Единица59" localSheetId="1">#REF!</definedName>
    <definedName name="Единица59" localSheetId="2">#REF!</definedName>
    <definedName name="Единица59" localSheetId="3">#REF!</definedName>
    <definedName name="Единица59" localSheetId="4">#REF!</definedName>
    <definedName name="Единица59" localSheetId="7">#REF!</definedName>
    <definedName name="Единица59">#REF!</definedName>
    <definedName name="Единица6" localSheetId="0">#REF!</definedName>
    <definedName name="Единица6" localSheetId="1">#REF!</definedName>
    <definedName name="Единица6" localSheetId="2">#REF!</definedName>
    <definedName name="Единица6" localSheetId="3">#REF!</definedName>
    <definedName name="Единица6" localSheetId="4">#REF!</definedName>
    <definedName name="Единица6" localSheetId="7">#REF!</definedName>
    <definedName name="Единица6">#REF!</definedName>
    <definedName name="Единица60" localSheetId="0">#REF!</definedName>
    <definedName name="Единица60" localSheetId="1">#REF!</definedName>
    <definedName name="Единица60" localSheetId="2">#REF!</definedName>
    <definedName name="Единица60" localSheetId="3">#REF!</definedName>
    <definedName name="Единица60" localSheetId="4">#REF!</definedName>
    <definedName name="Единица60" localSheetId="7">#REF!</definedName>
    <definedName name="Единица60">#REF!</definedName>
    <definedName name="Единица7" localSheetId="0">#REF!</definedName>
    <definedName name="Единица7" localSheetId="1">#REF!</definedName>
    <definedName name="Единица7" localSheetId="2">#REF!</definedName>
    <definedName name="Единица7" localSheetId="3">#REF!</definedName>
    <definedName name="Единица7" localSheetId="4">#REF!</definedName>
    <definedName name="Единица7" localSheetId="7">#REF!</definedName>
    <definedName name="Единица7">#REF!</definedName>
    <definedName name="Единица8" localSheetId="0">#REF!</definedName>
    <definedName name="Единица8" localSheetId="1">#REF!</definedName>
    <definedName name="Единица8" localSheetId="2">#REF!</definedName>
    <definedName name="Единица8" localSheetId="3">#REF!</definedName>
    <definedName name="Единица8" localSheetId="4">#REF!</definedName>
    <definedName name="Единица8" localSheetId="7">#REF!</definedName>
    <definedName name="Единица8">#REF!</definedName>
    <definedName name="Единица9" localSheetId="0">#REF!</definedName>
    <definedName name="Единица9" localSheetId="1">#REF!</definedName>
    <definedName name="Единица9" localSheetId="2">#REF!</definedName>
    <definedName name="Единица9" localSheetId="3">#REF!</definedName>
    <definedName name="Единица9" localSheetId="4">#REF!</definedName>
    <definedName name="Единица9" localSheetId="7">#REF!</definedName>
    <definedName name="Единица9">#REF!</definedName>
    <definedName name="ен" localSheetId="0">#REF!</definedName>
    <definedName name="ен" localSheetId="1">#REF!</definedName>
    <definedName name="ен" localSheetId="2">#REF!</definedName>
    <definedName name="ен" localSheetId="3">#REF!</definedName>
    <definedName name="ен" localSheetId="4">#REF!</definedName>
    <definedName name="ен" localSheetId="7">#REF!</definedName>
    <definedName name="ен">#REF!</definedName>
    <definedName name="енвлпр" localSheetId="0">#REF!</definedName>
    <definedName name="енвлпр" localSheetId="1">#REF!</definedName>
    <definedName name="енвлпр" localSheetId="2">#REF!</definedName>
    <definedName name="енвлпр" localSheetId="3">#REF!</definedName>
    <definedName name="енвлпр" localSheetId="4">#REF!</definedName>
    <definedName name="енвлпр" localSheetId="7">#REF!</definedName>
    <definedName name="енвлпр">#REF!</definedName>
    <definedName name="енг" localSheetId="0">#REF!</definedName>
    <definedName name="енг" localSheetId="1">#REF!</definedName>
    <definedName name="енг" localSheetId="2">#REF!</definedName>
    <definedName name="енг" localSheetId="3">#REF!</definedName>
    <definedName name="енг" localSheetId="4">#REF!</definedName>
    <definedName name="енг" localSheetId="7">#REF!</definedName>
    <definedName name="енг">#REF!</definedName>
    <definedName name="енк" localSheetId="0">#REF!</definedName>
    <definedName name="енк" localSheetId="1">#REF!</definedName>
    <definedName name="енк" localSheetId="2">#REF!</definedName>
    <definedName name="енк" localSheetId="3">#REF!</definedName>
    <definedName name="енк" localSheetId="4">#REF!</definedName>
    <definedName name="енк" localSheetId="7">#REF!</definedName>
    <definedName name="енк">#REF!</definedName>
    <definedName name="енлопр" localSheetId="0">#REF!</definedName>
    <definedName name="енлопр" localSheetId="1">#REF!</definedName>
    <definedName name="енлопр" localSheetId="2">#REF!</definedName>
    <definedName name="енлопр" localSheetId="3">#REF!</definedName>
    <definedName name="енлопр" localSheetId="4">#REF!</definedName>
    <definedName name="енлопр" localSheetId="7">#REF!</definedName>
    <definedName name="енлопр">#REF!</definedName>
    <definedName name="ено" localSheetId="0">#REF!</definedName>
    <definedName name="ено" localSheetId="1">#REF!</definedName>
    <definedName name="ено" localSheetId="2">#REF!</definedName>
    <definedName name="ено" localSheetId="3">#REF!</definedName>
    <definedName name="ено" localSheetId="4">#REF!</definedName>
    <definedName name="ено" localSheetId="7">#REF!</definedName>
    <definedName name="ено">#REF!</definedName>
    <definedName name="еное" localSheetId="0">#REF!</definedName>
    <definedName name="еное" localSheetId="1">#REF!</definedName>
    <definedName name="еное" localSheetId="2">#REF!</definedName>
    <definedName name="еное" localSheetId="3">#REF!</definedName>
    <definedName name="еное" localSheetId="4">#REF!</definedName>
    <definedName name="еное" localSheetId="7">#REF!</definedName>
    <definedName name="еное">#REF!</definedName>
    <definedName name="ео" localSheetId="0">#REF!</definedName>
    <definedName name="ео" localSheetId="1">#REF!</definedName>
    <definedName name="ео" localSheetId="2">#REF!</definedName>
    <definedName name="ео" localSheetId="3">#REF!</definedName>
    <definedName name="ео" localSheetId="4">#REF!</definedName>
    <definedName name="ео" localSheetId="7">#REF!</definedName>
    <definedName name="ео">#REF!</definedName>
    <definedName name="еов" localSheetId="0">#REF!</definedName>
    <definedName name="еов" localSheetId="1">#REF!</definedName>
    <definedName name="еов" localSheetId="2">#REF!</definedName>
    <definedName name="еов" localSheetId="3">#REF!</definedName>
    <definedName name="еов" localSheetId="4">#REF!</definedName>
    <definedName name="еов" localSheetId="7">#REF!</definedName>
    <definedName name="еов">#REF!</definedName>
    <definedName name="ер" localSheetId="0">#REF!</definedName>
    <definedName name="ер" localSheetId="1">#REF!</definedName>
    <definedName name="ер" localSheetId="2">#REF!</definedName>
    <definedName name="ер" localSheetId="3">#REF!</definedName>
    <definedName name="ер" localSheetId="4">#REF!</definedName>
    <definedName name="ер" localSheetId="7">#REF!</definedName>
    <definedName name="ер">#REF!</definedName>
    <definedName name="ЕСН2004" localSheetId="3">#REF!</definedName>
    <definedName name="ЕСН2004" localSheetId="4">#REF!</definedName>
    <definedName name="ЕСН2004">#REF!</definedName>
    <definedName name="еуг" localSheetId="0">#REF!</definedName>
    <definedName name="еуг" localSheetId="1">#REF!</definedName>
    <definedName name="еуг" localSheetId="2">#REF!</definedName>
    <definedName name="еуг" localSheetId="3">#REF!</definedName>
    <definedName name="еуг" localSheetId="4">#REF!</definedName>
    <definedName name="еуг" localSheetId="7">#REF!</definedName>
    <definedName name="еуг">#REF!</definedName>
    <definedName name="ж" localSheetId="0">#REF!</definedName>
    <definedName name="ж" localSheetId="1">#REF!</definedName>
    <definedName name="ж" localSheetId="2">#REF!</definedName>
    <definedName name="ж" localSheetId="13">#REF!</definedName>
    <definedName name="ж" localSheetId="14">#REF!</definedName>
    <definedName name="ж" localSheetId="3">#REF!</definedName>
    <definedName name="ж" localSheetId="4">#REF!</definedName>
    <definedName name="ж" localSheetId="7">#REF!</definedName>
    <definedName name="ж" localSheetId="11">#REF!</definedName>
    <definedName name="ж">#REF!</definedName>
    <definedName name="жжж" localSheetId="0">#REF!</definedName>
    <definedName name="жжж" localSheetId="1">#REF!</definedName>
    <definedName name="жжж" localSheetId="2">#REF!</definedName>
    <definedName name="жжж" localSheetId="3">#REF!</definedName>
    <definedName name="жжж" localSheetId="4">#REF!</definedName>
    <definedName name="жжж" localSheetId="5">#REF!</definedName>
    <definedName name="жжж" localSheetId="7">#REF!</definedName>
    <definedName name="жжж">#REF!</definedName>
    <definedName name="жпф" localSheetId="0">#REF!</definedName>
    <definedName name="жпф" localSheetId="1">#REF!</definedName>
    <definedName name="жпф" localSheetId="2">#REF!</definedName>
    <definedName name="жпф" localSheetId="3">#REF!</definedName>
    <definedName name="жпф" localSheetId="4">#REF!</definedName>
    <definedName name="жпф" localSheetId="7">#REF!</definedName>
    <definedName name="жпф">#REF!</definedName>
    <definedName name="Зависимые" localSheetId="0">#REF!</definedName>
    <definedName name="Зависимые" localSheetId="1">#REF!</definedName>
    <definedName name="Зависимые" localSheetId="2">#REF!</definedName>
    <definedName name="Зависимые" localSheetId="3">#REF!</definedName>
    <definedName name="Зависимые" localSheetId="4">#REF!</definedName>
    <definedName name="Зависимые" localSheetId="7">#REF!</definedName>
    <definedName name="Зависимые">#REF!</definedName>
    <definedName name="_xlnm.Print_Titles" localSheetId="5">Прил.3!$9:$11</definedName>
    <definedName name="_xlnm.Print_Titles" localSheetId="7">'Прил.5 Расчет СМР и ОБ'!$9:$11</definedName>
    <definedName name="Заголовок_печати" localSheetId="0">#REF!</definedName>
    <definedName name="Заголовок_печати" localSheetId="1">#REF!</definedName>
    <definedName name="Заголовок_печати" localSheetId="2">#REF!</definedName>
    <definedName name="Заголовок_печати" localSheetId="3">#REF!</definedName>
    <definedName name="Заголовок_печати" localSheetId="4">#REF!</definedName>
    <definedName name="Заголовок_печати" localSheetId="7">#REF!</definedName>
    <definedName name="Заголовок_печати">#REF!</definedName>
    <definedName name="Заголовок_раздела" localSheetId="0">#REF!</definedName>
    <definedName name="Заголовок_раздела" localSheetId="1">#REF!</definedName>
    <definedName name="Заголовок_раздела" localSheetId="2">#REF!</definedName>
    <definedName name="Заголовок_раздела" localSheetId="3">#REF!</definedName>
    <definedName name="Заголовок_раздела" localSheetId="4">#REF!</definedName>
    <definedName name="Заголовок_раздела" localSheetId="7">#REF!</definedName>
    <definedName name="Заголовок_раздела">#REF!</definedName>
    <definedName name="ЗаданиеГС_КМ" localSheetId="3">#REF!</definedName>
    <definedName name="ЗаданиеГС_КМ" localSheetId="4">#REF!</definedName>
    <definedName name="ЗаданиеГС_КМ">#REF!</definedName>
    <definedName name="ЗаданиеЭСС_КМ" localSheetId="3">#REF!</definedName>
    <definedName name="ЗаданиеЭСС_КМ" localSheetId="4">#REF!</definedName>
    <definedName name="ЗаданиеЭСС_КМ">#REF!</definedName>
    <definedName name="Заказчик" localSheetId="0">#REF!</definedName>
    <definedName name="Заказчик" localSheetId="1">#REF!</definedName>
    <definedName name="Заказчик" localSheetId="2">#REF!</definedName>
    <definedName name="Заказчик" localSheetId="3">#REF!</definedName>
    <definedName name="Заказчик" localSheetId="4">#REF!</definedName>
    <definedName name="Заказчик" localSheetId="5">#REF!</definedName>
    <definedName name="Заказчик" localSheetId="7">#REF!</definedName>
    <definedName name="Заказчик">#REF!</definedName>
    <definedName name="Зел">#REF!</definedName>
    <definedName name="зждзд" localSheetId="0">#REF!</definedName>
    <definedName name="зждзд" localSheetId="1">#REF!</definedName>
    <definedName name="зждзд" localSheetId="2">#REF!</definedName>
    <definedName name="зждзд" localSheetId="3">#REF!</definedName>
    <definedName name="зждзд" localSheetId="4">#REF!</definedName>
    <definedName name="зждзд" localSheetId="5">#REF!</definedName>
    <definedName name="зждзд" localSheetId="7">#REF!</definedName>
    <definedName name="зждзд">#REF!</definedName>
    <definedName name="зз" localSheetId="0">#REF!</definedName>
    <definedName name="зз" localSheetId="1">#REF!</definedName>
    <definedName name="зз" localSheetId="2">#REF!</definedName>
    <definedName name="зз" localSheetId="13">#REF!</definedName>
    <definedName name="зз" localSheetId="14">#REF!</definedName>
    <definedName name="зз" localSheetId="3">#REF!</definedName>
    <definedName name="зз" localSheetId="4">#REF!</definedName>
    <definedName name="зз" localSheetId="7">#REF!</definedName>
    <definedName name="зз" localSheetId="11">#REF!</definedName>
    <definedName name="зз">#REF!</definedName>
    <definedName name="зззз" localSheetId="3">#REF!</definedName>
    <definedName name="зззз" localSheetId="4">#REF!</definedName>
    <definedName name="зззз">#REF!</definedName>
    <definedName name="ЗИП_Всего_1" localSheetId="0">#REF!</definedName>
    <definedName name="ЗИП_Всего_1" localSheetId="1">#REF!</definedName>
    <definedName name="ЗИП_Всего_1" localSheetId="2">#REF!</definedName>
    <definedName name="ЗИП_Всего_1" localSheetId="3">#REF!</definedName>
    <definedName name="ЗИП_Всего_1" localSheetId="4">#REF!</definedName>
    <definedName name="ЗИП_Всего_1" localSheetId="5">#REF!</definedName>
    <definedName name="ЗИП_Всего_1" localSheetId="7">#REF!</definedName>
    <definedName name="ЗИП_Всего_1">#REF!</definedName>
    <definedName name="зит">#REF!</definedName>
    <definedName name="зощр" localSheetId="0">#REF!</definedName>
    <definedName name="зощр" localSheetId="1">#REF!</definedName>
    <definedName name="зощр" localSheetId="2">#REF!</definedName>
    <definedName name="зощр" localSheetId="3">#REF!</definedName>
    <definedName name="зощр" localSheetId="4">#REF!</definedName>
    <definedName name="зощр" localSheetId="5">#REF!</definedName>
    <definedName name="зощр" localSheetId="7">#REF!</definedName>
    <definedName name="зощр">#REF!</definedName>
    <definedName name="ЗЮзя" localSheetId="0">#REF!</definedName>
    <definedName name="ЗЮзя" localSheetId="1">#REF!</definedName>
    <definedName name="ЗЮзя" localSheetId="2">#REF!</definedName>
    <definedName name="ЗЮзя" localSheetId="3">#REF!</definedName>
    <definedName name="ЗЮзя" localSheetId="4">#REF!</definedName>
    <definedName name="ЗЮзя" localSheetId="7">#REF!</definedName>
    <definedName name="ЗЮзя">#REF!</definedName>
    <definedName name="Ивановская_область" localSheetId="0">#REF!</definedName>
    <definedName name="Ивановская_область" localSheetId="1">#REF!</definedName>
    <definedName name="Ивановская_область" localSheetId="2">#REF!</definedName>
    <definedName name="Ивановская_область" localSheetId="3">#REF!</definedName>
    <definedName name="Ивановская_область" localSheetId="4">#REF!</definedName>
    <definedName name="Ивановская_область" localSheetId="5">#REF!</definedName>
    <definedName name="Ивановская_область" localSheetId="7">#REF!</definedName>
    <definedName name="Ивановская_область">#REF!</definedName>
    <definedName name="ивпт" localSheetId="0">#REF!</definedName>
    <definedName name="ивпт" localSheetId="1">#REF!</definedName>
    <definedName name="ивпт" localSheetId="2">#REF!</definedName>
    <definedName name="ивпт" localSheetId="3">#REF!</definedName>
    <definedName name="ивпт" localSheetId="4">#REF!</definedName>
    <definedName name="ивпт" localSheetId="7">#REF!</definedName>
    <definedName name="ивпт">#REF!</definedName>
    <definedName name="Иди" localSheetId="3">#REF!</definedName>
    <definedName name="Иди" localSheetId="4">#REF!</definedName>
    <definedName name="Иди">#REF!</definedName>
    <definedName name="ии" localSheetId="0">#REF!</definedName>
    <definedName name="ии" localSheetId="1">#REF!</definedName>
    <definedName name="ии" localSheetId="2">#REF!</definedName>
    <definedName name="ии" localSheetId="3">#REF!</definedName>
    <definedName name="ии" localSheetId="4">#REF!</definedName>
    <definedName name="ии" localSheetId="7">#REF!</definedName>
    <definedName name="ии">#REF!</definedName>
    <definedName name="иии" localSheetId="0">#REF!</definedName>
    <definedName name="иии" localSheetId="1">#REF!</definedName>
    <definedName name="иии" localSheetId="2">#REF!</definedName>
    <definedName name="иии" localSheetId="13">#REF!</definedName>
    <definedName name="иии" localSheetId="14">#REF!</definedName>
    <definedName name="иии" localSheetId="3">#REF!</definedName>
    <definedName name="иии" localSheetId="4">#REF!</definedName>
    <definedName name="иии" localSheetId="7">#REF!</definedName>
    <definedName name="иии" localSheetId="11">#REF!</definedName>
    <definedName name="иии">#REF!</definedName>
    <definedName name="ИИМбал" localSheetId="3">#REF!</definedName>
    <definedName name="ИИМбал" localSheetId="4">#REF!</definedName>
    <definedName name="ИИМбал">#REF!</definedName>
    <definedName name="ИиНИ" localSheetId="3">#REF!</definedName>
    <definedName name="ИиНИ" localSheetId="4">#REF!</definedName>
    <definedName name="ИиНИ">#REF!</definedName>
    <definedName name="ик" localSheetId="0">#REF!</definedName>
    <definedName name="ик" localSheetId="1">#REF!</definedName>
    <definedName name="ик" localSheetId="2">#REF!</definedName>
    <definedName name="ик" localSheetId="3">#REF!</definedName>
    <definedName name="ик" localSheetId="4">#REF!</definedName>
    <definedName name="ик" localSheetId="7">#REF!</definedName>
    <definedName name="ик">#REF!</definedName>
    <definedName name="имт" localSheetId="0">#REF!</definedName>
    <definedName name="имт" localSheetId="1">#REF!</definedName>
    <definedName name="имт" localSheetId="2">#REF!</definedName>
    <definedName name="имт" localSheetId="3">#REF!</definedName>
    <definedName name="имт" localSheetId="4">#REF!</definedName>
    <definedName name="имт" localSheetId="5">#REF!</definedName>
    <definedName name="имт" localSheetId="7">#REF!</definedName>
    <definedName name="имт">#REF!</definedName>
    <definedName name="Инвестор" localSheetId="0">#REF!</definedName>
    <definedName name="Инвестор" localSheetId="1">#REF!</definedName>
    <definedName name="Инвестор" localSheetId="2">#REF!</definedName>
    <definedName name="Инвестор" localSheetId="3">#REF!</definedName>
    <definedName name="Инвестор" localSheetId="4">#REF!</definedName>
    <definedName name="Инвестор" localSheetId="7">#REF!</definedName>
    <definedName name="Инвестор">#REF!</definedName>
    <definedName name="Инд" localSheetId="0">#REF!</definedName>
    <definedName name="Инд" localSheetId="1">#REF!</definedName>
    <definedName name="Инд" localSheetId="2">#REF!</definedName>
    <definedName name="Инд" localSheetId="3">#REF!</definedName>
    <definedName name="Инд" localSheetId="4">#REF!</definedName>
    <definedName name="Инд" localSheetId="7">#REF!</definedName>
    <definedName name="Инд">#REF!</definedName>
    <definedName name="Индекс_ЛН_группы_строек" localSheetId="0">#REF!</definedName>
    <definedName name="Индекс_ЛН_группы_строек" localSheetId="1">#REF!</definedName>
    <definedName name="Индекс_ЛН_группы_строек" localSheetId="2">#REF!</definedName>
    <definedName name="Индекс_ЛН_группы_строек" localSheetId="3">#REF!</definedName>
    <definedName name="Индекс_ЛН_группы_строек" localSheetId="4">#REF!</definedName>
    <definedName name="Индекс_ЛН_группы_строек" localSheetId="7">#REF!</definedName>
    <definedName name="Индекс_ЛН_группы_строек">#REF!</definedName>
    <definedName name="Индекс_ЛН_локальной_сметы" localSheetId="0">#REF!</definedName>
    <definedName name="Индекс_ЛН_локальной_сметы" localSheetId="1">#REF!</definedName>
    <definedName name="Индекс_ЛН_локальной_сметы" localSheetId="2">#REF!</definedName>
    <definedName name="Индекс_ЛН_локальной_сметы" localSheetId="3">#REF!</definedName>
    <definedName name="Индекс_ЛН_локальной_сметы" localSheetId="4">#REF!</definedName>
    <definedName name="Индекс_ЛН_локальной_сметы" localSheetId="7">#REF!</definedName>
    <definedName name="Индекс_ЛН_локальной_сметы">#REF!</definedName>
    <definedName name="Индекс_ЛН_объекта" localSheetId="0">#REF!</definedName>
    <definedName name="Индекс_ЛН_объекта" localSheetId="1">#REF!</definedName>
    <definedName name="Индекс_ЛН_объекта" localSheetId="2">#REF!</definedName>
    <definedName name="Индекс_ЛН_объекта" localSheetId="3">#REF!</definedName>
    <definedName name="Индекс_ЛН_объекта" localSheetId="4">#REF!</definedName>
    <definedName name="Индекс_ЛН_объекта" localSheetId="7">#REF!</definedName>
    <definedName name="Индекс_ЛН_объекта">#REF!</definedName>
    <definedName name="Индекс_ЛН_объектной_сметы" localSheetId="0">#REF!</definedName>
    <definedName name="Индекс_ЛН_объектной_сметы" localSheetId="1">#REF!</definedName>
    <definedName name="Индекс_ЛН_объектной_сметы" localSheetId="2">#REF!</definedName>
    <definedName name="Индекс_ЛН_объектной_сметы" localSheetId="3">#REF!</definedName>
    <definedName name="Индекс_ЛН_объектной_сметы" localSheetId="4">#REF!</definedName>
    <definedName name="Индекс_ЛН_объектной_сметы" localSheetId="7">#REF!</definedName>
    <definedName name="Индекс_ЛН_объектной_сметы">#REF!</definedName>
    <definedName name="Индекс_ЛН_очереди" localSheetId="0">#REF!</definedName>
    <definedName name="Индекс_ЛН_очереди" localSheetId="1">#REF!</definedName>
    <definedName name="Индекс_ЛН_очереди" localSheetId="2">#REF!</definedName>
    <definedName name="Индекс_ЛН_очереди" localSheetId="3">#REF!</definedName>
    <definedName name="Индекс_ЛН_очереди" localSheetId="4">#REF!</definedName>
    <definedName name="Индекс_ЛН_очереди" localSheetId="7">#REF!</definedName>
    <definedName name="Индекс_ЛН_очереди">#REF!</definedName>
    <definedName name="Индекс_ЛН_пускового_комплекса" localSheetId="0">#REF!</definedName>
    <definedName name="Индекс_ЛН_пускового_комплекса" localSheetId="1">#REF!</definedName>
    <definedName name="Индекс_ЛН_пускового_комплекса" localSheetId="2">#REF!</definedName>
    <definedName name="Индекс_ЛН_пускового_комплекса" localSheetId="3">#REF!</definedName>
    <definedName name="Индекс_ЛН_пускового_комплекса" localSheetId="4">#REF!</definedName>
    <definedName name="Индекс_ЛН_пускового_комплекса" localSheetId="7">#REF!</definedName>
    <definedName name="Индекс_ЛН_пускового_комплекса">#REF!</definedName>
    <definedName name="Индекс_ЛН_сводного_сметного_расчета" localSheetId="0">#REF!</definedName>
    <definedName name="Индекс_ЛН_сводного_сметного_расчета" localSheetId="1">#REF!</definedName>
    <definedName name="Индекс_ЛН_сводного_сметного_расчета" localSheetId="2">#REF!</definedName>
    <definedName name="Индекс_ЛН_сводного_сметного_расчета" localSheetId="3">#REF!</definedName>
    <definedName name="Индекс_ЛН_сводного_сметного_расчета" localSheetId="4">#REF!</definedName>
    <definedName name="Индекс_ЛН_сводного_сметного_расчета" localSheetId="7">#REF!</definedName>
    <definedName name="Индекс_ЛН_сводного_сметного_расчета">#REF!</definedName>
    <definedName name="Индекс_ЛН_стройки" localSheetId="0">#REF!</definedName>
    <definedName name="Индекс_ЛН_стройки" localSheetId="1">#REF!</definedName>
    <definedName name="Индекс_ЛН_стройки" localSheetId="2">#REF!</definedName>
    <definedName name="Индекс_ЛН_стройки" localSheetId="3">#REF!</definedName>
    <definedName name="Индекс_ЛН_стройки" localSheetId="4">#REF!</definedName>
    <definedName name="Индекс_ЛН_стройки" localSheetId="7">#REF!</definedName>
    <definedName name="Индекс_ЛН_стройки">#REF!</definedName>
    <definedName name="Ини" localSheetId="3">#REF!</definedName>
    <definedName name="Ини" localSheetId="4">#REF!</definedName>
    <definedName name="Ини" localSheetId="5">#REF!</definedName>
    <definedName name="Ини" localSheetId="6">#REF!</definedName>
    <definedName name="Ини">#REF!</definedName>
    <definedName name="инфл" localSheetId="0">#REF!</definedName>
    <definedName name="инфл" localSheetId="1">#REF!</definedName>
    <definedName name="инфл" localSheetId="2">#REF!</definedName>
    <definedName name="инфл" localSheetId="3">#REF!</definedName>
    <definedName name="инфл" localSheetId="4">#REF!</definedName>
    <definedName name="инфл" localSheetId="7">#REF!</definedName>
    <definedName name="инфл">#REF!</definedName>
    <definedName name="иолд" localSheetId="0">#REF!</definedName>
    <definedName name="иолд" localSheetId="1">#REF!</definedName>
    <definedName name="иолд" localSheetId="2">#REF!</definedName>
    <definedName name="иолд" localSheetId="3">#REF!</definedName>
    <definedName name="иолд" localSheetId="4">#REF!</definedName>
    <definedName name="иолд" localSheetId="7">#REF!</definedName>
    <definedName name="иолд">#REF!</definedName>
    <definedName name="ИОСост" localSheetId="3">#REF!</definedName>
    <definedName name="ИОСост" localSheetId="4">#REF!</definedName>
    <definedName name="ИОСост">#REF!</definedName>
    <definedName name="ИОСпс" localSheetId="3">#REF!</definedName>
    <definedName name="ИОСпс" localSheetId="4">#REF!</definedName>
    <definedName name="ИОСпс">#REF!</definedName>
    <definedName name="ИОСсг" localSheetId="3">#REF!</definedName>
    <definedName name="ИОСсг" localSheetId="4">#REF!</definedName>
    <definedName name="ИОСсг">#REF!</definedName>
    <definedName name="иошль" localSheetId="0">#REF!</definedName>
    <definedName name="иошль" localSheetId="1">#REF!</definedName>
    <definedName name="иошль" localSheetId="2">#REF!</definedName>
    <definedName name="иошль" localSheetId="3">#REF!</definedName>
    <definedName name="иошль" localSheetId="4">#REF!</definedName>
    <definedName name="иошль" localSheetId="7">#REF!</definedName>
    <definedName name="иошль">#REF!</definedName>
    <definedName name="ип" localSheetId="0">#REF!</definedName>
    <definedName name="ип" localSheetId="1">#REF!</definedName>
    <definedName name="ип" localSheetId="2">#REF!</definedName>
    <definedName name="ип" localSheetId="3">#REF!</definedName>
    <definedName name="ип" localSheetId="4">#REF!</definedName>
    <definedName name="ип" localSheetId="7">#REF!</definedName>
    <definedName name="ип">#REF!</definedName>
    <definedName name="Ипос" localSheetId="3">#REF!</definedName>
    <definedName name="Ипос" localSheetId="4">#REF!</definedName>
    <definedName name="Ипос">#REF!</definedName>
    <definedName name="ИПусто" localSheetId="0">#REF!</definedName>
    <definedName name="ИПусто" localSheetId="1">#REF!</definedName>
    <definedName name="ИПусто" localSheetId="2">#REF!</definedName>
    <definedName name="ИПусто" localSheetId="3">#REF!</definedName>
    <definedName name="ИПусто" localSheetId="4">#REF!</definedName>
    <definedName name="ИПусто" localSheetId="7">#REF!</definedName>
    <definedName name="ИПусто">#REF!</definedName>
    <definedName name="Ипц" localSheetId="3">#REF!</definedName>
    <definedName name="Ипц" localSheetId="4">#REF!</definedName>
    <definedName name="Ипц">#REF!</definedName>
    <definedName name="Иркутская_область" localSheetId="0">#REF!</definedName>
    <definedName name="Иркутская_область" localSheetId="1">#REF!</definedName>
    <definedName name="Иркутская_область" localSheetId="2">#REF!</definedName>
    <definedName name="Иркутская_область" localSheetId="3">#REF!</definedName>
    <definedName name="Иркутская_область" localSheetId="4">#REF!</definedName>
    <definedName name="Иркутская_область" localSheetId="7">#REF!</definedName>
    <definedName name="Иркутская_область">#REF!</definedName>
    <definedName name="Иркутская_область_1" localSheetId="0">#REF!</definedName>
    <definedName name="Иркутская_область_1" localSheetId="1">#REF!</definedName>
    <definedName name="Иркутская_область_1" localSheetId="2">#REF!</definedName>
    <definedName name="Иркутская_область_1" localSheetId="3">#REF!</definedName>
    <definedName name="Иркутская_область_1" localSheetId="4">#REF!</definedName>
    <definedName name="Иркутская_область_1" localSheetId="7">#REF!</definedName>
    <definedName name="Иркутская_область_1">#REF!</definedName>
    <definedName name="ис">#REF!</definedName>
    <definedName name="ИС__И.Максимов" localSheetId="0">#REF!</definedName>
    <definedName name="ИС__И.Максимов" localSheetId="1">#REF!</definedName>
    <definedName name="ИС__И.Максимов" localSheetId="2">#REF!</definedName>
    <definedName name="ИС__И.Максимов" localSheetId="3">#REF!</definedName>
    <definedName name="ИС__И.Максимов" localSheetId="4">#REF!</definedName>
    <definedName name="ИС__И.Максимов" localSheetId="5">#REF!</definedName>
    <definedName name="ИС__И.Максимов" localSheetId="7">#REF!</definedName>
    <definedName name="ИС__И.Максимов">#REF!</definedName>
    <definedName name="итог" localSheetId="0">#REF!</definedName>
    <definedName name="итог" localSheetId="1">#REF!</definedName>
    <definedName name="итог" localSheetId="2">#REF!</definedName>
    <definedName name="итог" localSheetId="3">#REF!</definedName>
    <definedName name="итог" localSheetId="4">#REF!</definedName>
    <definedName name="итог" localSheetId="7">#REF!</definedName>
    <definedName name="итог">#REF!</definedName>
    <definedName name="Итого_ЗПМ__по_рес_расчету_с_учетом_к_тов" localSheetId="0">#REF!</definedName>
    <definedName name="Итого_ЗПМ__по_рес_расчету_с_учетом_к_тов" localSheetId="1">#REF!</definedName>
    <definedName name="Итого_ЗПМ__по_рес_расчету_с_учетом_к_тов" localSheetId="2">#REF!</definedName>
    <definedName name="Итого_ЗПМ__по_рес_расчету_с_учетом_к_тов" localSheetId="3">#REF!</definedName>
    <definedName name="Итого_ЗПМ__по_рес_расчету_с_учетом_к_тов" localSheetId="4">#REF!</definedName>
    <definedName name="Итого_ЗПМ__по_рес_расчету_с_учетом_к_тов" localSheetId="7">#REF!</definedName>
    <definedName name="Итого_ЗПМ__по_рес_расчету_с_учетом_к_тов">#REF!</definedName>
    <definedName name="Итого_ЗПМ_по_акту_вып_работ_в_базисных_ценах_с_учетом_к_тов" localSheetId="0">#REF!</definedName>
    <definedName name="Итого_ЗПМ_по_акту_вып_работ_в_базисных_ценах_с_учетом_к_тов" localSheetId="1">#REF!</definedName>
    <definedName name="Итого_ЗПМ_по_акту_вып_работ_в_базисных_ценах_с_учетом_к_тов" localSheetId="2">#REF!</definedName>
    <definedName name="Итого_ЗПМ_по_акту_вып_работ_в_базисных_ценах_с_учетом_к_тов" localSheetId="3">#REF!</definedName>
    <definedName name="Итого_ЗПМ_по_акту_вып_работ_в_базисных_ценах_с_учетом_к_тов" localSheetId="4">#REF!</definedName>
    <definedName name="Итого_ЗПМ_по_акту_вып_работ_в_базисных_ценах_с_учетом_к_тов" localSheetId="5">#REF!</definedName>
    <definedName name="Итого_ЗПМ_по_акту_вып_работ_в_базисных_ценах_с_учетом_к_тов" localSheetId="7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 localSheetId="0">#REF!</definedName>
    <definedName name="Итого_ЗПМ_по_акту_вып_работ_при_ресурсном_расчете_с_учетом_к_тов" localSheetId="1">#REF!</definedName>
    <definedName name="Итого_ЗПМ_по_акту_вып_работ_при_ресурсном_расчете_с_учетом_к_тов" localSheetId="2">#REF!</definedName>
    <definedName name="Итого_ЗПМ_по_акту_вып_работ_при_ресурсном_расчете_с_учетом_к_тов" localSheetId="3">#REF!</definedName>
    <definedName name="Итого_ЗПМ_по_акту_вып_работ_при_ресурсном_расчете_с_учетом_к_тов" localSheetId="4">#REF!</definedName>
    <definedName name="Итого_ЗПМ_по_акту_вып_работ_при_ресурсном_расчете_с_учетом_к_тов" localSheetId="7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 localSheetId="0">#REF!</definedName>
    <definedName name="Итого_ЗПМ_по_акту_выполненных_работ_в_базисных_ценах" localSheetId="1">#REF!</definedName>
    <definedName name="Итого_ЗПМ_по_акту_выполненных_работ_в_базисных_ценах" localSheetId="2">#REF!</definedName>
    <definedName name="Итого_ЗПМ_по_акту_выполненных_работ_в_базисных_ценах" localSheetId="3">#REF!</definedName>
    <definedName name="Итого_ЗПМ_по_акту_выполненных_работ_в_базисных_ценах" localSheetId="4">#REF!</definedName>
    <definedName name="Итого_ЗПМ_по_акту_выполненных_работ_в_базисных_ценах" localSheetId="7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 localSheetId="0">#REF!</definedName>
    <definedName name="Итого_ЗПМ_по_акту_выполненных_работ_при_ресурсном_расчете" localSheetId="1">#REF!</definedName>
    <definedName name="Итого_ЗПМ_по_акту_выполненных_работ_при_ресурсном_расчете" localSheetId="2">#REF!</definedName>
    <definedName name="Итого_ЗПМ_по_акту_выполненных_работ_при_ресурсном_расчете" localSheetId="3">#REF!</definedName>
    <definedName name="Итого_ЗПМ_по_акту_выполненных_работ_при_ресурсном_расчете" localSheetId="4">#REF!</definedName>
    <definedName name="Итого_ЗПМ_по_акту_выполненных_работ_при_ресурсном_расчете" localSheetId="7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 localSheetId="0">#REF!</definedName>
    <definedName name="Итого_ЗПМ_при_расчете_по_стоимости_ч_часа_работы_механизаторов" localSheetId="1">#REF!</definedName>
    <definedName name="Итого_ЗПМ_при_расчете_по_стоимости_ч_часа_работы_механизаторов" localSheetId="2">#REF!</definedName>
    <definedName name="Итого_ЗПМ_при_расчете_по_стоимости_ч_часа_работы_механизаторов" localSheetId="3">#REF!</definedName>
    <definedName name="Итого_ЗПМ_при_расчете_по_стоимости_ч_часа_работы_механизаторов" localSheetId="4">#REF!</definedName>
    <definedName name="Итого_ЗПМ_при_расчете_по_стоимости_ч_часа_работы_механизаторов" localSheetId="7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 localSheetId="0">#REF!</definedName>
    <definedName name="Итого_МАТ_по_акту_вып_работ_в_базисных_ценах_с_учетом_к_тов" localSheetId="1">#REF!</definedName>
    <definedName name="Итого_МАТ_по_акту_вып_работ_в_базисных_ценах_с_учетом_к_тов" localSheetId="2">#REF!</definedName>
    <definedName name="Итого_МАТ_по_акту_вып_работ_в_базисных_ценах_с_учетом_к_тов" localSheetId="3">#REF!</definedName>
    <definedName name="Итого_МАТ_по_акту_вып_работ_в_базисных_ценах_с_учетом_к_тов" localSheetId="4">#REF!</definedName>
    <definedName name="Итого_МАТ_по_акту_вып_работ_в_базисных_ценах_с_учетом_к_тов" localSheetId="7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 localSheetId="0">#REF!</definedName>
    <definedName name="Итого_МАТ_по_акту_вып_работ_при_ресурсном_расчете_с_учетом_к_тов" localSheetId="1">#REF!</definedName>
    <definedName name="Итого_МАТ_по_акту_вып_работ_при_ресурсном_расчете_с_учетом_к_тов" localSheetId="2">#REF!</definedName>
    <definedName name="Итого_МАТ_по_акту_вып_работ_при_ресурсном_расчете_с_учетом_к_тов" localSheetId="3">#REF!</definedName>
    <definedName name="Итого_МАТ_по_акту_вып_работ_при_ресурсном_расчете_с_учетом_к_тов" localSheetId="4">#REF!</definedName>
    <definedName name="Итого_МАТ_по_акту_вып_работ_при_ресурсном_расчете_с_учетом_к_тов" localSheetId="7">#REF!</definedName>
    <definedName name="Итого_МАТ_по_акту_вып_работ_при_ресурсном_расчете_с_учетом_к_тов">#REF!</definedName>
    <definedName name="Итого_материалы" localSheetId="0">#REF!</definedName>
    <definedName name="Итого_материалы" localSheetId="1">#REF!</definedName>
    <definedName name="Итого_материалы" localSheetId="2">#REF!</definedName>
    <definedName name="Итого_материалы" localSheetId="3">#REF!</definedName>
    <definedName name="Итого_материалы" localSheetId="4">#REF!</definedName>
    <definedName name="Итого_материалы" localSheetId="7">#REF!</definedName>
    <definedName name="Итого_материалы">#REF!</definedName>
    <definedName name="Итого_материалы__по_рес_расчету_с_учетом_к_тов" localSheetId="0">#REF!</definedName>
    <definedName name="Итого_материалы__по_рес_расчету_с_учетом_к_тов" localSheetId="1">#REF!</definedName>
    <definedName name="Итого_материалы__по_рес_расчету_с_учетом_к_тов" localSheetId="2">#REF!</definedName>
    <definedName name="Итого_материалы__по_рес_расчету_с_учетом_к_тов" localSheetId="3">#REF!</definedName>
    <definedName name="Итого_материалы__по_рес_расчету_с_учетом_к_тов" localSheetId="4">#REF!</definedName>
    <definedName name="Итого_материалы__по_рес_расчету_с_учетом_к_тов" localSheetId="7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в_базисных_ценах" localSheetId="2">#REF!</definedName>
    <definedName name="Итого_материалы_по_акту_выполненных_работ_в_базисных_ценах" localSheetId="3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в_базисных_ценах" localSheetId="5">#REF!</definedName>
    <definedName name="Итого_материалы_по_акту_выполненных_работ_в_базисных_ценах" localSheetId="7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 localSheetId="0">#REF!</definedName>
    <definedName name="Итого_материалы_по_акту_выполненных_работ_при_ресурсном_расчете" localSheetId="1">#REF!</definedName>
    <definedName name="Итого_материалы_по_акту_выполненных_работ_при_ресурсном_расчете" localSheetId="2">#REF!</definedName>
    <definedName name="Итого_материалы_по_акту_выполненных_работ_при_ресурсном_расчете" localSheetId="3">#REF!</definedName>
    <definedName name="Итого_материалы_по_акту_выполненных_работ_при_ресурсном_расчете" localSheetId="4">#REF!</definedName>
    <definedName name="Итого_материалы_по_акту_выполненных_работ_при_ресурсном_расчете" localSheetId="7">#REF!</definedName>
    <definedName name="Итого_материалы_по_акту_выполненных_работ_при_ресурсном_расчете">#REF!</definedName>
    <definedName name="Итого_машины_и_механизмы" localSheetId="0">#REF!</definedName>
    <definedName name="Итого_машины_и_механизмы" localSheetId="1">#REF!</definedName>
    <definedName name="Итого_машины_и_механизмы" localSheetId="2">#REF!</definedName>
    <definedName name="Итого_машины_и_механизмы" localSheetId="3">#REF!</definedName>
    <definedName name="Итого_машины_и_механизмы" localSheetId="4">#REF!</definedName>
    <definedName name="Итого_машины_и_механизмы" localSheetId="7">#REF!</definedName>
    <definedName name="Итого_машины_и_механизмы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3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в_базисных_ценах" localSheetId="5">#REF!</definedName>
    <definedName name="Итого_машины_и_механизмы_по_акту_выполненных_работ_в_базисных_ценах" localSheetId="7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 localSheetId="0">#REF!</definedName>
    <definedName name="Итого_машины_и_механизмы_по_акту_выполненных_работ_при_ресурсном_расчете" localSheetId="1">#REF!</definedName>
    <definedName name="Итого_машины_и_механизмы_по_акту_выполненных_работ_при_ресурсном_расчете" localSheetId="2">#REF!</definedName>
    <definedName name="Итого_машины_и_механизмы_по_акту_выполненных_работ_при_ресурсном_расчете" localSheetId="3">#REF!</definedName>
    <definedName name="Итого_машины_и_механизмы_по_акту_выполненных_работ_при_ресурсном_расчете" localSheetId="4">#REF!</definedName>
    <definedName name="Итого_машины_и_механизмы_по_акту_выполненных_работ_при_ресурсном_расчете" localSheetId="7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 localSheetId="0">#REF!</definedName>
    <definedName name="Итого_НР_по_акту_по_ресурсному_расчету" localSheetId="1">#REF!</definedName>
    <definedName name="Итого_НР_по_акту_по_ресурсному_расчету" localSheetId="2">#REF!</definedName>
    <definedName name="Итого_НР_по_акту_по_ресурсному_расчету" localSheetId="3">#REF!</definedName>
    <definedName name="Итого_НР_по_акту_по_ресурсному_расчету" localSheetId="4">#REF!</definedName>
    <definedName name="Итого_НР_по_акту_по_ресурсному_расчету" localSheetId="5">#REF!</definedName>
    <definedName name="Итого_НР_по_акту_по_ресурсному_расчету" localSheetId="7">#REF!</definedName>
    <definedName name="Итого_НР_по_акту_по_ресурсному_расчету">#REF!</definedName>
    <definedName name="Итого_НР_по_ресурсному_расчету" localSheetId="0">#REF!</definedName>
    <definedName name="Итого_НР_по_ресурсному_расчету" localSheetId="1">#REF!</definedName>
    <definedName name="Итого_НР_по_ресурсному_расчету" localSheetId="2">#REF!</definedName>
    <definedName name="Итого_НР_по_ресурсному_расчету" localSheetId="3">#REF!</definedName>
    <definedName name="Итого_НР_по_ресурсному_расчету" localSheetId="4">#REF!</definedName>
    <definedName name="Итого_НР_по_ресурсному_расчету" localSheetId="7">#REF!</definedName>
    <definedName name="Итого_НР_по_ресурсному_расчету">#REF!</definedName>
    <definedName name="Итого_ОЗП" localSheetId="0">#REF!</definedName>
    <definedName name="Итого_ОЗП" localSheetId="1">#REF!</definedName>
    <definedName name="Итого_ОЗП" localSheetId="2">#REF!</definedName>
    <definedName name="Итого_ОЗП" localSheetId="3">#REF!</definedName>
    <definedName name="Итого_ОЗП" localSheetId="4">#REF!</definedName>
    <definedName name="Итого_ОЗП" localSheetId="7">#REF!</definedName>
    <definedName name="Итого_ОЗП">#REF!</definedName>
    <definedName name="Итого_ОЗП_по_акту_вып_работ_в_базисных_ценах_с_учетом_к_тов" localSheetId="0">#REF!</definedName>
    <definedName name="Итого_ОЗП_по_акту_вып_работ_в_базисных_ценах_с_учетом_к_тов" localSheetId="1">#REF!</definedName>
    <definedName name="Итого_ОЗП_по_акту_вып_работ_в_базисных_ценах_с_учетом_к_тов" localSheetId="2">#REF!</definedName>
    <definedName name="Итого_ОЗП_по_акту_вып_работ_в_базисных_ценах_с_учетом_к_тов" localSheetId="3">#REF!</definedName>
    <definedName name="Итого_ОЗП_по_акту_вып_работ_в_базисных_ценах_с_учетом_к_тов" localSheetId="4">#REF!</definedName>
    <definedName name="Итого_ОЗП_по_акту_вып_работ_в_базисных_ценах_с_учетом_к_тов" localSheetId="5">#REF!</definedName>
    <definedName name="Итого_ОЗП_по_акту_вып_работ_в_базисных_ценах_с_учетом_к_тов" localSheetId="7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 localSheetId="0">#REF!</definedName>
    <definedName name="Итого_ОЗП_по_акту_вып_работ_при_ресурсном_расчете_с_учетом_к_тов" localSheetId="1">#REF!</definedName>
    <definedName name="Итого_ОЗП_по_акту_вып_работ_при_ресурсном_расчете_с_учетом_к_тов" localSheetId="2">#REF!</definedName>
    <definedName name="Итого_ОЗП_по_акту_вып_работ_при_ресурсном_расчете_с_учетом_к_тов" localSheetId="3">#REF!</definedName>
    <definedName name="Итого_ОЗП_по_акту_вып_работ_при_ресурсном_расчете_с_учетом_к_тов" localSheetId="4">#REF!</definedName>
    <definedName name="Итого_ОЗП_по_акту_вып_работ_при_ресурсном_расчете_с_учетом_к_тов" localSheetId="7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 localSheetId="0">#REF!</definedName>
    <definedName name="Итого_ОЗП_по_акту_выполненных_работ_в_базисных_ценах" localSheetId="1">#REF!</definedName>
    <definedName name="Итого_ОЗП_по_акту_выполненных_работ_в_базисных_ценах" localSheetId="2">#REF!</definedName>
    <definedName name="Итого_ОЗП_по_акту_выполненных_работ_в_базисных_ценах" localSheetId="3">#REF!</definedName>
    <definedName name="Итого_ОЗП_по_акту_выполненных_работ_в_базисных_ценах" localSheetId="4">#REF!</definedName>
    <definedName name="Итого_ОЗП_по_акту_выполненных_работ_в_базисных_ценах" localSheetId="7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 localSheetId="0">#REF!</definedName>
    <definedName name="Итого_ОЗП_по_акту_выполненных_работ_при_ресурсном_расчете" localSheetId="1">#REF!</definedName>
    <definedName name="Итого_ОЗП_по_акту_выполненных_работ_при_ресурсном_расчете" localSheetId="2">#REF!</definedName>
    <definedName name="Итого_ОЗП_по_акту_выполненных_работ_при_ресурсном_расчете" localSheetId="3">#REF!</definedName>
    <definedName name="Итого_ОЗП_по_акту_выполненных_работ_при_ресурсном_расчете" localSheetId="4">#REF!</definedName>
    <definedName name="Итого_ОЗП_по_акту_выполненных_работ_при_ресурсном_расчете" localSheetId="7">#REF!</definedName>
    <definedName name="Итого_ОЗП_по_акту_выполненных_работ_при_ресурсном_расчете">#REF!</definedName>
    <definedName name="Итого_ОЗП_по_рес_расчету_с_учетом_к_тов" localSheetId="0">#REF!</definedName>
    <definedName name="Итого_ОЗП_по_рес_расчету_с_учетом_к_тов" localSheetId="1">#REF!</definedName>
    <definedName name="Итого_ОЗП_по_рес_расчету_с_учетом_к_тов" localSheetId="2">#REF!</definedName>
    <definedName name="Итого_ОЗП_по_рес_расчету_с_учетом_к_тов" localSheetId="3">#REF!</definedName>
    <definedName name="Итого_ОЗП_по_рес_расчету_с_учетом_к_тов" localSheetId="4">#REF!</definedName>
    <definedName name="Итого_ОЗП_по_рес_расчету_с_учетом_к_тов" localSheetId="7">#REF!</definedName>
    <definedName name="Итого_ОЗП_по_рес_расчету_с_учетом_к_тов">#REF!</definedName>
    <definedName name="Итого_ПЗ" localSheetId="0">#REF!</definedName>
    <definedName name="Итого_ПЗ" localSheetId="1">#REF!</definedName>
    <definedName name="Итого_ПЗ" localSheetId="2">#REF!</definedName>
    <definedName name="Итого_ПЗ" localSheetId="3">#REF!</definedName>
    <definedName name="Итого_ПЗ" localSheetId="4">#REF!</definedName>
    <definedName name="Итого_ПЗ" localSheetId="7">#REF!</definedName>
    <definedName name="Итого_ПЗ">#REF!</definedName>
    <definedName name="Итого_ПЗ_в_базисных_ценах" localSheetId="0">#REF!</definedName>
    <definedName name="Итого_ПЗ_в_базисных_ценах" localSheetId="1">#REF!</definedName>
    <definedName name="Итого_ПЗ_в_базисных_ценах" localSheetId="2">#REF!</definedName>
    <definedName name="Итого_ПЗ_в_базисных_ценах" localSheetId="3">#REF!</definedName>
    <definedName name="Итого_ПЗ_в_базисных_ценах" localSheetId="4">#REF!</definedName>
    <definedName name="Итого_ПЗ_в_базисных_ценах" localSheetId="7">#REF!</definedName>
    <definedName name="Итого_ПЗ_в_базисных_ценах">#REF!</definedName>
    <definedName name="Итого_ПЗ_по_акту_вып_работ_в_базисных_ценах_с_учетом_к_тов" localSheetId="0">#REF!</definedName>
    <definedName name="Итого_ПЗ_по_акту_вып_работ_в_базисных_ценах_с_учетом_к_тов" localSheetId="1">#REF!</definedName>
    <definedName name="Итого_ПЗ_по_акту_вып_работ_в_базисных_ценах_с_учетом_к_тов" localSheetId="2">#REF!</definedName>
    <definedName name="Итого_ПЗ_по_акту_вып_работ_в_базисных_ценах_с_учетом_к_тов" localSheetId="3">#REF!</definedName>
    <definedName name="Итого_ПЗ_по_акту_вып_работ_в_базисных_ценах_с_учетом_к_тов" localSheetId="4">#REF!</definedName>
    <definedName name="Итого_ПЗ_по_акту_вып_работ_в_базисных_ценах_с_учетом_к_тов" localSheetId="5">#REF!</definedName>
    <definedName name="Итого_ПЗ_по_акту_вып_работ_в_базисных_ценах_с_учетом_к_тов" localSheetId="7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 localSheetId="0">#REF!</definedName>
    <definedName name="Итого_ПЗ_по_акту_вып_работ_при_ресурсном_расчете_с_учетом_к_тов" localSheetId="1">#REF!</definedName>
    <definedName name="Итого_ПЗ_по_акту_вып_работ_при_ресурсном_расчете_с_учетом_к_тов" localSheetId="2">#REF!</definedName>
    <definedName name="Итого_ПЗ_по_акту_вып_работ_при_ресурсном_расчете_с_учетом_к_тов" localSheetId="3">#REF!</definedName>
    <definedName name="Итого_ПЗ_по_акту_вып_работ_при_ресурсном_расчете_с_учетом_к_тов" localSheetId="4">#REF!</definedName>
    <definedName name="Итого_ПЗ_по_акту_вып_работ_при_ресурсном_расчете_с_учетом_к_тов" localSheetId="7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 localSheetId="0">#REF!</definedName>
    <definedName name="Итого_ПЗ_по_акту_выполненных_работ_в_базисных_ценах" localSheetId="1">#REF!</definedName>
    <definedName name="Итого_ПЗ_по_акту_выполненных_работ_в_базисных_ценах" localSheetId="2">#REF!</definedName>
    <definedName name="Итого_ПЗ_по_акту_выполненных_работ_в_базисных_ценах" localSheetId="3">#REF!</definedName>
    <definedName name="Итого_ПЗ_по_акту_выполненных_работ_в_базисных_ценах" localSheetId="4">#REF!</definedName>
    <definedName name="Итого_ПЗ_по_акту_выполненных_работ_в_базисных_ценах" localSheetId="7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 localSheetId="0">#REF!</definedName>
    <definedName name="Итого_ПЗ_по_акту_выполненных_работ_при_ресурсном_расчете" localSheetId="1">#REF!</definedName>
    <definedName name="Итого_ПЗ_по_акту_выполненных_работ_при_ресурсном_расчете" localSheetId="2">#REF!</definedName>
    <definedName name="Итого_ПЗ_по_акту_выполненных_работ_при_ресурсном_расчете" localSheetId="3">#REF!</definedName>
    <definedName name="Итого_ПЗ_по_акту_выполненных_работ_при_ресурсном_расчете" localSheetId="4">#REF!</definedName>
    <definedName name="Итого_ПЗ_по_акту_выполненных_работ_при_ресурсном_расчете" localSheetId="7">#REF!</definedName>
    <definedName name="Итого_ПЗ_по_акту_выполненных_работ_при_ресурсном_расчете">#REF!</definedName>
    <definedName name="Итого_ПЗ_по_рес_расчету_с_учетом_к_тов" localSheetId="0">#REF!</definedName>
    <definedName name="Итого_ПЗ_по_рес_расчету_с_учетом_к_тов" localSheetId="1">#REF!</definedName>
    <definedName name="Итого_ПЗ_по_рес_расчету_с_учетом_к_тов" localSheetId="2">#REF!</definedName>
    <definedName name="Итого_ПЗ_по_рес_расчету_с_учетом_к_тов" localSheetId="3">#REF!</definedName>
    <definedName name="Итого_ПЗ_по_рес_расчету_с_учетом_к_тов" localSheetId="4">#REF!</definedName>
    <definedName name="Итого_ПЗ_по_рес_расчету_с_учетом_к_тов" localSheetId="7">#REF!</definedName>
    <definedName name="Итого_ПЗ_по_рес_расчету_с_учетом_к_тов">#REF!</definedName>
    <definedName name="Итого_по_разделу_V" localSheetId="0">#REF!</definedName>
    <definedName name="Итого_по_разделу_V" localSheetId="1">#REF!</definedName>
    <definedName name="Итого_по_разделу_V" localSheetId="2">#REF!</definedName>
    <definedName name="Итого_по_разделу_V" localSheetId="3">#REF!</definedName>
    <definedName name="Итого_по_разделу_V" localSheetId="4">#REF!</definedName>
    <definedName name="Итого_по_разделу_V" localSheetId="7">#REF!</definedName>
    <definedName name="Итого_по_разделу_V">#REF!</definedName>
    <definedName name="Итого_по_смете" localSheetId="0">#REF!</definedName>
    <definedName name="Итого_по_смете" localSheetId="1">#REF!</definedName>
    <definedName name="Итого_по_смете" localSheetId="2">#REF!</definedName>
    <definedName name="Итого_по_смете" localSheetId="3">#REF!</definedName>
    <definedName name="Итого_по_смете" localSheetId="4">#REF!</definedName>
    <definedName name="Итого_по_смете" localSheetId="7">#REF!</definedName>
    <definedName name="Итого_по_смете">#REF!</definedName>
    <definedName name="Итого_СП_по_акту_по_ресурсному_расчету" localSheetId="0">#REF!</definedName>
    <definedName name="Итого_СП_по_акту_по_ресурсному_расчету" localSheetId="1">#REF!</definedName>
    <definedName name="Итого_СП_по_акту_по_ресурсному_расчету" localSheetId="2">#REF!</definedName>
    <definedName name="Итого_СП_по_акту_по_ресурсному_расчету" localSheetId="3">#REF!</definedName>
    <definedName name="Итого_СП_по_акту_по_ресурсному_расчету" localSheetId="4">#REF!</definedName>
    <definedName name="Итого_СП_по_акту_по_ресурсному_расчету" localSheetId="5">#REF!</definedName>
    <definedName name="Итого_СП_по_акту_по_ресурсному_расчету" localSheetId="7">#REF!</definedName>
    <definedName name="Итого_СП_по_акту_по_ресурсному_расчету">#REF!</definedName>
    <definedName name="Итого_СП_по_ресурсному_расчету" localSheetId="0">#REF!</definedName>
    <definedName name="Итого_СП_по_ресурсному_расчету" localSheetId="1">#REF!</definedName>
    <definedName name="Итого_СП_по_ресурсному_расчету" localSheetId="2">#REF!</definedName>
    <definedName name="Итого_СП_по_ресурсному_расчету" localSheetId="3">#REF!</definedName>
    <definedName name="Итого_СП_по_ресурсному_расчету" localSheetId="4">#REF!</definedName>
    <definedName name="Итого_СП_по_ресурсному_расчету" localSheetId="7">#REF!</definedName>
    <definedName name="Итого_СП_по_ресурсному_расчету">#REF!</definedName>
    <definedName name="Итого_ФОТ_по_акту_выполненных_работ_в_базисных_ценах" localSheetId="0">#REF!</definedName>
    <definedName name="Итого_ФОТ_по_акту_выполненных_работ_в_базисных_ценах" localSheetId="1">#REF!</definedName>
    <definedName name="Итого_ФОТ_по_акту_выполненных_работ_в_базисных_ценах" localSheetId="2">#REF!</definedName>
    <definedName name="Итого_ФОТ_по_акту_выполненных_работ_в_базисных_ценах" localSheetId="3">#REF!</definedName>
    <definedName name="Итого_ФОТ_по_акту_выполненных_работ_в_базисных_ценах" localSheetId="4">#REF!</definedName>
    <definedName name="Итого_ФОТ_по_акту_выполненных_работ_в_базисных_ценах" localSheetId="5">#REF!</definedName>
    <definedName name="Итого_ФОТ_по_акту_выполненных_работ_в_базисных_ценах" localSheetId="7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 localSheetId="0">#REF!</definedName>
    <definedName name="Итого_ФОТ_по_акту_выполненных_работ_при_ресурсном_расчете" localSheetId="1">#REF!</definedName>
    <definedName name="Итого_ФОТ_по_акту_выполненных_работ_при_ресурсном_расчете" localSheetId="2">#REF!</definedName>
    <definedName name="Итого_ФОТ_по_акту_выполненных_работ_при_ресурсном_расчете" localSheetId="3">#REF!</definedName>
    <definedName name="Итого_ФОТ_по_акту_выполненных_работ_при_ресурсном_расчете" localSheetId="4">#REF!</definedName>
    <definedName name="Итого_ФОТ_по_акту_выполненных_работ_при_ресурсном_расчете" localSheetId="7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 localSheetId="0">#REF!</definedName>
    <definedName name="Итого_ФОТ_при_расчете_по_доле_з_п_в_стоимости_эксплуатации_машин" localSheetId="1">#REF!</definedName>
    <definedName name="Итого_ФОТ_при_расчете_по_доле_з_п_в_стоимости_эксплуатации_машин" localSheetId="2">#REF!</definedName>
    <definedName name="Итого_ФОТ_при_расчете_по_доле_з_п_в_стоимости_эксплуатации_машин" localSheetId="3">#REF!</definedName>
    <definedName name="Итого_ФОТ_при_расчете_по_доле_з_п_в_стоимости_эксплуатации_машин" localSheetId="4">#REF!</definedName>
    <definedName name="Итого_ФОТ_при_расчете_по_доле_з_п_в_стоимости_эксплуатации_машин" localSheetId="7">#REF!</definedName>
    <definedName name="Итого_ФОТ_при_расчете_по_доле_з_п_в_стоимости_эксплуатации_машин">#REF!</definedName>
    <definedName name="Итого_ЭММ__по_рес_расчету_с_учетом_к_тов" localSheetId="0">#REF!</definedName>
    <definedName name="Итого_ЭММ__по_рес_расчету_с_учетом_к_тов" localSheetId="1">#REF!</definedName>
    <definedName name="Итого_ЭММ__по_рес_расчету_с_учетом_к_тов" localSheetId="2">#REF!</definedName>
    <definedName name="Итого_ЭММ__по_рес_расчету_с_учетом_к_тов" localSheetId="3">#REF!</definedName>
    <definedName name="Итого_ЭММ__по_рес_расчету_с_учетом_к_тов" localSheetId="4">#REF!</definedName>
    <definedName name="Итого_ЭММ__по_рес_расчету_с_учетом_к_тов" localSheetId="7">#REF!</definedName>
    <definedName name="Итого_ЭММ__по_рес_расчету_с_учетом_к_тов">#REF!</definedName>
    <definedName name="Итого_ЭММ_по_акту_вып_работ_в_базисных_ценах_с_учетом_к_тов" localSheetId="0">#REF!</definedName>
    <definedName name="Итого_ЭММ_по_акту_вып_работ_в_базисных_ценах_с_учетом_к_тов" localSheetId="1">#REF!</definedName>
    <definedName name="Итого_ЭММ_по_акту_вып_работ_в_базисных_ценах_с_учетом_к_тов" localSheetId="2">#REF!</definedName>
    <definedName name="Итого_ЭММ_по_акту_вып_работ_в_базисных_ценах_с_учетом_к_тов" localSheetId="3">#REF!</definedName>
    <definedName name="Итого_ЭММ_по_акту_вып_работ_в_базисных_ценах_с_учетом_к_тов" localSheetId="4">#REF!</definedName>
    <definedName name="Итого_ЭММ_по_акту_вып_работ_в_базисных_ценах_с_учетом_к_тов" localSheetId="5">#REF!</definedName>
    <definedName name="Итого_ЭММ_по_акту_вып_работ_в_базисных_ценах_с_учетом_к_тов" localSheetId="7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 localSheetId="0">#REF!</definedName>
    <definedName name="Итого_ЭММ_по_акту_вып_работ_при_ресурсном_расчете_с_учетом_к_тов" localSheetId="1">#REF!</definedName>
    <definedName name="Итого_ЭММ_по_акту_вып_работ_при_ресурсном_расчете_с_учетом_к_тов" localSheetId="2">#REF!</definedName>
    <definedName name="Итого_ЭММ_по_акту_вып_работ_при_ресурсном_расчете_с_учетом_к_тов" localSheetId="3">#REF!</definedName>
    <definedName name="Итого_ЭММ_по_акту_вып_работ_при_ресурсном_расчете_с_учетом_к_тов" localSheetId="4">#REF!</definedName>
    <definedName name="Итого_ЭММ_по_акту_вып_работ_при_ресурсном_расчете_с_учетом_к_тов" localSheetId="7">#REF!</definedName>
    <definedName name="Итого_ЭММ_по_акту_вып_работ_при_ресурсном_расчете_с_учетом_к_тов">#REF!</definedName>
    <definedName name="ить" localSheetId="0">#REF!</definedName>
    <definedName name="ить" localSheetId="1">#REF!</definedName>
    <definedName name="ить" localSheetId="2">#REF!</definedName>
    <definedName name="ить" localSheetId="3">#REF!</definedName>
    <definedName name="ить" localSheetId="4">#REF!</definedName>
    <definedName name="ить" localSheetId="7">#REF!</definedName>
    <definedName name="ить">#REF!</definedName>
    <definedName name="итьоиьб" localSheetId="0">#REF!</definedName>
    <definedName name="итьоиьб" localSheetId="1">#REF!</definedName>
    <definedName name="итьоиьб" localSheetId="2">#REF!</definedName>
    <definedName name="итьоиьб" localSheetId="3">#REF!</definedName>
    <definedName name="итьоиьб" localSheetId="4">#REF!</definedName>
    <definedName name="итьоиьб" localSheetId="7">#REF!</definedName>
    <definedName name="итьоиьб">#REF!</definedName>
    <definedName name="Иуе" localSheetId="3">#REF!</definedName>
    <definedName name="Иуе" localSheetId="4">#REF!</definedName>
    <definedName name="Иуе">#REF!</definedName>
    <definedName name="ИуеРЭО" localSheetId="3">#REF!</definedName>
    <definedName name="ИуеРЭО" localSheetId="4">#REF!</definedName>
    <definedName name="ИуеРЭО">#REF!</definedName>
    <definedName name="Ицпп" localSheetId="3">#REF!</definedName>
    <definedName name="Ицпп" localSheetId="4">#REF!</definedName>
    <definedName name="Ицпп">#REF!</definedName>
    <definedName name="й" localSheetId="0">#REF!</definedName>
    <definedName name="й" localSheetId="1">#REF!</definedName>
    <definedName name="й" localSheetId="2">#REF!</definedName>
    <definedName name="й" localSheetId="3">#REF!</definedName>
    <definedName name="й" localSheetId="4">#REF!</definedName>
    <definedName name="й" localSheetId="7">#REF!</definedName>
    <definedName name="й">#REF!</definedName>
    <definedName name="йцйу3йк" localSheetId="0">#REF!</definedName>
    <definedName name="йцйу3йк" localSheetId="1">#REF!</definedName>
    <definedName name="йцйу3йк" localSheetId="2">#REF!</definedName>
    <definedName name="йцйу3йк" localSheetId="3">#REF!</definedName>
    <definedName name="йцйу3йк" localSheetId="4">#REF!</definedName>
    <definedName name="йцйу3йк" localSheetId="5">#REF!</definedName>
    <definedName name="йцйу3йк" localSheetId="7">#REF!</definedName>
    <definedName name="йцйу3йк">#REF!</definedName>
    <definedName name="йцйц">NA()</definedName>
    <definedName name="йцу" localSheetId="0">#REF!</definedName>
    <definedName name="йцу" localSheetId="1">#REF!</definedName>
    <definedName name="йцу" localSheetId="2">#REF!</definedName>
    <definedName name="йцу" localSheetId="3">#REF!</definedName>
    <definedName name="йцу" localSheetId="4">#REF!</definedName>
    <definedName name="йцу" localSheetId="5">#REF!</definedName>
    <definedName name="йцу" localSheetId="7">#REF!</definedName>
    <definedName name="йцу">#REF!</definedName>
    <definedName name="К" localSheetId="0">#REF!</definedName>
    <definedName name="К" localSheetId="1">#REF!</definedName>
    <definedName name="К" localSheetId="2">#REF!</definedName>
    <definedName name="К" localSheetId="3">#REF!</definedName>
    <definedName name="К" localSheetId="4">#REF!</definedName>
    <definedName name="К" localSheetId="7">#REF!</definedName>
    <definedName name="К">#REF!</definedName>
    <definedName name="к_ЗПМ" localSheetId="0">#REF!</definedName>
    <definedName name="к_ЗПМ" localSheetId="1">#REF!</definedName>
    <definedName name="к_ЗПМ" localSheetId="2">#REF!</definedName>
    <definedName name="к_ЗПМ" localSheetId="3">#REF!</definedName>
    <definedName name="к_ЗПМ" localSheetId="4">#REF!</definedName>
    <definedName name="к_ЗПМ" localSheetId="7">#REF!</definedName>
    <definedName name="к_ЗПМ">#REF!</definedName>
    <definedName name="к_МАТ" localSheetId="0">#REF!</definedName>
    <definedName name="к_МАТ" localSheetId="1">#REF!</definedName>
    <definedName name="к_МАТ" localSheetId="2">#REF!</definedName>
    <definedName name="к_МАТ" localSheetId="3">#REF!</definedName>
    <definedName name="к_МАТ" localSheetId="4">#REF!</definedName>
    <definedName name="к_МАТ" localSheetId="7">#REF!</definedName>
    <definedName name="к_МАТ">#REF!</definedName>
    <definedName name="к_ОЗП" localSheetId="0">#REF!</definedName>
    <definedName name="к_ОЗП" localSheetId="1">#REF!</definedName>
    <definedName name="к_ОЗП" localSheetId="2">#REF!</definedName>
    <definedName name="к_ОЗП" localSheetId="3">#REF!</definedName>
    <definedName name="к_ОЗП" localSheetId="4">#REF!</definedName>
    <definedName name="к_ОЗП" localSheetId="7">#REF!</definedName>
    <definedName name="к_ОЗП">#REF!</definedName>
    <definedName name="к_ПЗ" localSheetId="0">#REF!</definedName>
    <definedName name="к_ПЗ" localSheetId="1">#REF!</definedName>
    <definedName name="к_ПЗ" localSheetId="2">#REF!</definedName>
    <definedName name="к_ПЗ" localSheetId="3">#REF!</definedName>
    <definedName name="к_ПЗ" localSheetId="4">#REF!</definedName>
    <definedName name="к_ПЗ" localSheetId="7">#REF!</definedName>
    <definedName name="к_ПЗ">#REF!</definedName>
    <definedName name="к_ЭМ" localSheetId="0">#REF!</definedName>
    <definedName name="к_ЭМ" localSheetId="1">#REF!</definedName>
    <definedName name="к_ЭМ" localSheetId="2">#REF!</definedName>
    <definedName name="к_ЭМ" localSheetId="3">#REF!</definedName>
    <definedName name="к_ЭМ" localSheetId="4">#REF!</definedName>
    <definedName name="к_ЭМ" localSheetId="7">#REF!</definedName>
    <definedName name="к_ЭМ">#REF!</definedName>
    <definedName name="к1" localSheetId="0">#REF!</definedName>
    <definedName name="к1" localSheetId="1">#REF!</definedName>
    <definedName name="к1" localSheetId="2">#REF!</definedName>
    <definedName name="к1" localSheetId="3">#REF!</definedName>
    <definedName name="к1" localSheetId="4">#REF!</definedName>
    <definedName name="к1" localSheetId="7">#REF!</definedName>
    <definedName name="к1">#REF!</definedName>
    <definedName name="к10" localSheetId="0">#REF!</definedName>
    <definedName name="к10" localSheetId="1">#REF!</definedName>
    <definedName name="к10" localSheetId="2">#REF!</definedName>
    <definedName name="к10" localSheetId="3">#REF!</definedName>
    <definedName name="к10" localSheetId="4">#REF!</definedName>
    <definedName name="к10" localSheetId="7">#REF!</definedName>
    <definedName name="к10">#REF!</definedName>
    <definedName name="к101" localSheetId="0">#REF!</definedName>
    <definedName name="к101" localSheetId="1">#REF!</definedName>
    <definedName name="к101" localSheetId="2">#REF!</definedName>
    <definedName name="к101" localSheetId="3">#REF!</definedName>
    <definedName name="к101" localSheetId="4">#REF!</definedName>
    <definedName name="к101" localSheetId="7">#REF!</definedName>
    <definedName name="к101">#REF!</definedName>
    <definedName name="К105" localSheetId="0">#REF!</definedName>
    <definedName name="К105" localSheetId="1">#REF!</definedName>
    <definedName name="К105" localSheetId="2">#REF!</definedName>
    <definedName name="К105" localSheetId="3">#REF!</definedName>
    <definedName name="К105" localSheetId="4">#REF!</definedName>
    <definedName name="К105" localSheetId="7">#REF!</definedName>
    <definedName name="К105">#REF!</definedName>
    <definedName name="к11" localSheetId="0">#REF!</definedName>
    <definedName name="к11" localSheetId="1">#REF!</definedName>
    <definedName name="к11" localSheetId="2">#REF!</definedName>
    <definedName name="к11" localSheetId="3">#REF!</definedName>
    <definedName name="к11" localSheetId="4">#REF!</definedName>
    <definedName name="к11" localSheetId="7">#REF!</definedName>
    <definedName name="к11">#REF!</definedName>
    <definedName name="к12" localSheetId="0">#REF!</definedName>
    <definedName name="к12" localSheetId="1">#REF!</definedName>
    <definedName name="к12" localSheetId="2">#REF!</definedName>
    <definedName name="к12" localSheetId="3">#REF!</definedName>
    <definedName name="к12" localSheetId="4">#REF!</definedName>
    <definedName name="к12" localSheetId="7">#REF!</definedName>
    <definedName name="к12">#REF!</definedName>
    <definedName name="к13" localSheetId="0">#REF!</definedName>
    <definedName name="к13" localSheetId="1">#REF!</definedName>
    <definedName name="к13" localSheetId="2">#REF!</definedName>
    <definedName name="к13" localSheetId="3">#REF!</definedName>
    <definedName name="к13" localSheetId="4">#REF!</definedName>
    <definedName name="к13" localSheetId="7">#REF!</definedName>
    <definedName name="к13">#REF!</definedName>
    <definedName name="к14" localSheetId="0">#REF!</definedName>
    <definedName name="к14" localSheetId="1">#REF!</definedName>
    <definedName name="к14" localSheetId="2">#REF!</definedName>
    <definedName name="к14" localSheetId="3">#REF!</definedName>
    <definedName name="к14" localSheetId="4">#REF!</definedName>
    <definedName name="к14" localSheetId="7">#REF!</definedName>
    <definedName name="к14">#REF!</definedName>
    <definedName name="к15" localSheetId="0">#REF!</definedName>
    <definedName name="к15" localSheetId="1">#REF!</definedName>
    <definedName name="к15" localSheetId="2">#REF!</definedName>
    <definedName name="к15" localSheetId="3">#REF!</definedName>
    <definedName name="к15" localSheetId="4">#REF!</definedName>
    <definedName name="к15" localSheetId="7">#REF!</definedName>
    <definedName name="к15">#REF!</definedName>
    <definedName name="к16" localSheetId="0">#REF!</definedName>
    <definedName name="к16" localSheetId="1">#REF!</definedName>
    <definedName name="к16" localSheetId="2">#REF!</definedName>
    <definedName name="к16" localSheetId="3">#REF!</definedName>
    <definedName name="к16" localSheetId="4">#REF!</definedName>
    <definedName name="к16" localSheetId="7">#REF!</definedName>
    <definedName name="к16">#REF!</definedName>
    <definedName name="к17" localSheetId="0">#REF!</definedName>
    <definedName name="к17" localSheetId="1">#REF!</definedName>
    <definedName name="к17" localSheetId="2">#REF!</definedName>
    <definedName name="к17" localSheetId="3">#REF!</definedName>
    <definedName name="к17" localSheetId="4">#REF!</definedName>
    <definedName name="к17" localSheetId="7">#REF!</definedName>
    <definedName name="к17">#REF!</definedName>
    <definedName name="к18" localSheetId="0">#REF!</definedName>
    <definedName name="к18" localSheetId="1">#REF!</definedName>
    <definedName name="к18" localSheetId="2">#REF!</definedName>
    <definedName name="к18" localSheetId="3">#REF!</definedName>
    <definedName name="к18" localSheetId="4">#REF!</definedName>
    <definedName name="к18" localSheetId="7">#REF!</definedName>
    <definedName name="к18">#REF!</definedName>
    <definedName name="к19" localSheetId="0">#REF!</definedName>
    <definedName name="к19" localSheetId="1">#REF!</definedName>
    <definedName name="к19" localSheetId="2">#REF!</definedName>
    <definedName name="к19" localSheetId="3">#REF!</definedName>
    <definedName name="к19" localSheetId="4">#REF!</definedName>
    <definedName name="к19" localSheetId="7">#REF!</definedName>
    <definedName name="к19">#REF!</definedName>
    <definedName name="к2" localSheetId="0">#REF!</definedName>
    <definedName name="к2" localSheetId="1">#REF!</definedName>
    <definedName name="к2" localSheetId="2">#REF!</definedName>
    <definedName name="к2" localSheetId="3">#REF!</definedName>
    <definedName name="к2" localSheetId="4">#REF!</definedName>
    <definedName name="к2" localSheetId="7">#REF!</definedName>
    <definedName name="к2">#REF!</definedName>
    <definedName name="к20" localSheetId="0">#REF!</definedName>
    <definedName name="к20" localSheetId="1">#REF!</definedName>
    <definedName name="к20" localSheetId="2">#REF!</definedName>
    <definedName name="к20" localSheetId="3">#REF!</definedName>
    <definedName name="к20" localSheetId="4">#REF!</definedName>
    <definedName name="к20" localSheetId="7">#REF!</definedName>
    <definedName name="к20">#REF!</definedName>
    <definedName name="к21" localSheetId="0">#REF!</definedName>
    <definedName name="к21" localSheetId="1">#REF!</definedName>
    <definedName name="к21" localSheetId="2">#REF!</definedName>
    <definedName name="к21" localSheetId="3">#REF!</definedName>
    <definedName name="к21" localSheetId="4">#REF!</definedName>
    <definedName name="к21" localSheetId="7">#REF!</definedName>
    <definedName name="к21">#REF!</definedName>
    <definedName name="к22" localSheetId="0">#REF!</definedName>
    <definedName name="к22" localSheetId="1">#REF!</definedName>
    <definedName name="к22" localSheetId="2">#REF!</definedName>
    <definedName name="к22" localSheetId="3">#REF!</definedName>
    <definedName name="к22" localSheetId="4">#REF!</definedName>
    <definedName name="к22" localSheetId="7">#REF!</definedName>
    <definedName name="к22">#REF!</definedName>
    <definedName name="к23" localSheetId="0">#REF!</definedName>
    <definedName name="к23" localSheetId="1">#REF!</definedName>
    <definedName name="к23" localSheetId="2">#REF!</definedName>
    <definedName name="к23" localSheetId="3">#REF!</definedName>
    <definedName name="к23" localSheetId="4">#REF!</definedName>
    <definedName name="к23" localSheetId="7">#REF!</definedName>
    <definedName name="к23">#REF!</definedName>
    <definedName name="к231" localSheetId="0">#REF!</definedName>
    <definedName name="к231" localSheetId="1">#REF!</definedName>
    <definedName name="к231" localSheetId="2">#REF!</definedName>
    <definedName name="к231" localSheetId="3">#REF!</definedName>
    <definedName name="к231" localSheetId="4">#REF!</definedName>
    <definedName name="к231" localSheetId="7">#REF!</definedName>
    <definedName name="к231">#REF!</definedName>
    <definedName name="к24" localSheetId="0">#REF!</definedName>
    <definedName name="к24" localSheetId="1">#REF!</definedName>
    <definedName name="к24" localSheetId="2">#REF!</definedName>
    <definedName name="к24" localSheetId="3">#REF!</definedName>
    <definedName name="к24" localSheetId="4">#REF!</definedName>
    <definedName name="к24" localSheetId="7">#REF!</definedName>
    <definedName name="к24">#REF!</definedName>
    <definedName name="к25" localSheetId="0">#REF!</definedName>
    <definedName name="к25" localSheetId="1">#REF!</definedName>
    <definedName name="к25" localSheetId="2">#REF!</definedName>
    <definedName name="к25" localSheetId="3">#REF!</definedName>
    <definedName name="к25" localSheetId="4">#REF!</definedName>
    <definedName name="к25" localSheetId="7">#REF!</definedName>
    <definedName name="к25">#REF!</definedName>
    <definedName name="к26" localSheetId="0">#REF!</definedName>
    <definedName name="к26" localSheetId="1">#REF!</definedName>
    <definedName name="к26" localSheetId="2">#REF!</definedName>
    <definedName name="к26" localSheetId="3">#REF!</definedName>
    <definedName name="к26" localSheetId="4">#REF!</definedName>
    <definedName name="к26" localSheetId="7">#REF!</definedName>
    <definedName name="к26">#REF!</definedName>
    <definedName name="к27" localSheetId="0">#REF!</definedName>
    <definedName name="к27" localSheetId="1">#REF!</definedName>
    <definedName name="к27" localSheetId="2">#REF!</definedName>
    <definedName name="к27" localSheetId="3">#REF!</definedName>
    <definedName name="к27" localSheetId="4">#REF!</definedName>
    <definedName name="к27" localSheetId="7">#REF!</definedName>
    <definedName name="к27">#REF!</definedName>
    <definedName name="к28" localSheetId="0">#REF!</definedName>
    <definedName name="к28" localSheetId="1">#REF!</definedName>
    <definedName name="к28" localSheetId="2">#REF!</definedName>
    <definedName name="к28" localSheetId="3">#REF!</definedName>
    <definedName name="к28" localSheetId="4">#REF!</definedName>
    <definedName name="к28" localSheetId="7">#REF!</definedName>
    <definedName name="к28">#REF!</definedName>
    <definedName name="к29" localSheetId="0">#REF!</definedName>
    <definedName name="к29" localSheetId="1">#REF!</definedName>
    <definedName name="к29" localSheetId="2">#REF!</definedName>
    <definedName name="к29" localSheetId="3">#REF!</definedName>
    <definedName name="к29" localSheetId="4">#REF!</definedName>
    <definedName name="к29" localSheetId="7">#REF!</definedName>
    <definedName name="к29">#REF!</definedName>
    <definedName name="к2п" localSheetId="0">#REF!</definedName>
    <definedName name="к2п" localSheetId="1">#REF!</definedName>
    <definedName name="к2п" localSheetId="2">#REF!</definedName>
    <definedName name="к2п" localSheetId="3">#REF!</definedName>
    <definedName name="к2п" localSheetId="4">#REF!</definedName>
    <definedName name="к2п" localSheetId="7">#REF!</definedName>
    <definedName name="к2п">#REF!</definedName>
    <definedName name="к3" localSheetId="0">#REF!</definedName>
    <definedName name="к3" localSheetId="1">#REF!</definedName>
    <definedName name="к3" localSheetId="2">#REF!</definedName>
    <definedName name="к3" localSheetId="3">#REF!</definedName>
    <definedName name="к3" localSheetId="4">#REF!</definedName>
    <definedName name="к3" localSheetId="7">#REF!</definedName>
    <definedName name="к3">#REF!</definedName>
    <definedName name="к30" localSheetId="0">#REF!</definedName>
    <definedName name="к30" localSheetId="1">#REF!</definedName>
    <definedName name="к30" localSheetId="2">#REF!</definedName>
    <definedName name="к30" localSheetId="3">#REF!</definedName>
    <definedName name="к30" localSheetId="4">#REF!</definedName>
    <definedName name="к30" localSheetId="7">#REF!</definedName>
    <definedName name="к30">#REF!</definedName>
    <definedName name="к3п" localSheetId="0">#REF!</definedName>
    <definedName name="к3п" localSheetId="1">#REF!</definedName>
    <definedName name="к3п" localSheetId="2">#REF!</definedName>
    <definedName name="к3п" localSheetId="3">#REF!</definedName>
    <definedName name="к3п" localSheetId="4">#REF!</definedName>
    <definedName name="к3п" localSheetId="7">#REF!</definedName>
    <definedName name="к3п">#REF!</definedName>
    <definedName name="к5" localSheetId="0">#REF!</definedName>
    <definedName name="к5" localSheetId="1">#REF!</definedName>
    <definedName name="к5" localSheetId="2">#REF!</definedName>
    <definedName name="к5" localSheetId="3">#REF!</definedName>
    <definedName name="к5" localSheetId="4">#REF!</definedName>
    <definedName name="к5" localSheetId="7">#REF!</definedName>
    <definedName name="к5">#REF!</definedName>
    <definedName name="к6" localSheetId="0">#REF!</definedName>
    <definedName name="к6" localSheetId="1">#REF!</definedName>
    <definedName name="к6" localSheetId="2">#REF!</definedName>
    <definedName name="к6" localSheetId="3">#REF!</definedName>
    <definedName name="к6" localSheetId="4">#REF!</definedName>
    <definedName name="к6" localSheetId="7">#REF!</definedName>
    <definedName name="к6">#REF!</definedName>
    <definedName name="к7" localSheetId="0">#REF!</definedName>
    <definedName name="к7" localSheetId="1">#REF!</definedName>
    <definedName name="к7" localSheetId="2">#REF!</definedName>
    <definedName name="к7" localSheetId="3">#REF!</definedName>
    <definedName name="к7" localSheetId="4">#REF!</definedName>
    <definedName name="к7" localSheetId="7">#REF!</definedName>
    <definedName name="к7">#REF!</definedName>
    <definedName name="к8" localSheetId="0">#REF!</definedName>
    <definedName name="к8" localSheetId="1">#REF!</definedName>
    <definedName name="к8" localSheetId="2">#REF!</definedName>
    <definedName name="к8" localSheetId="3">#REF!</definedName>
    <definedName name="к8" localSheetId="4">#REF!</definedName>
    <definedName name="к8" localSheetId="7">#REF!</definedName>
    <definedName name="к8">#REF!</definedName>
    <definedName name="к9" localSheetId="0">#REF!</definedName>
    <definedName name="к9" localSheetId="1">#REF!</definedName>
    <definedName name="к9" localSheetId="2">#REF!</definedName>
    <definedName name="к9" localSheetId="3">#REF!</definedName>
    <definedName name="к9" localSheetId="4">#REF!</definedName>
    <definedName name="к9" localSheetId="7">#REF!</definedName>
    <definedName name="к9">#REF!</definedName>
    <definedName name="Кабардино_Балкарская_Республика" localSheetId="0">#REF!</definedName>
    <definedName name="Кабардино_Балкарская_Республика" localSheetId="1">#REF!</definedName>
    <definedName name="Кабардино_Балкарская_Республика" localSheetId="2">#REF!</definedName>
    <definedName name="Кабардино_Балкарская_Республика" localSheetId="3">#REF!</definedName>
    <definedName name="Кабардино_Балкарская_Республика" localSheetId="4">#REF!</definedName>
    <definedName name="Кабардино_Балкарская_Республика" localSheetId="7">#REF!</definedName>
    <definedName name="Кабардино_Балкарская_Республика">#REF!</definedName>
    <definedName name="Кабели_1" localSheetId="0">#REF!</definedName>
    <definedName name="Кабели_1" localSheetId="1">#REF!</definedName>
    <definedName name="Кабели_1" localSheetId="2">#REF!</definedName>
    <definedName name="Кабели_1" localSheetId="3">#REF!</definedName>
    <definedName name="Кабели_1" localSheetId="4">#REF!</definedName>
    <definedName name="Кабели_1" localSheetId="5">#REF!</definedName>
    <definedName name="Кабели_1" localSheetId="7">#REF!</definedName>
    <definedName name="Кабели_1">#REF!</definedName>
    <definedName name="кабель" localSheetId="0">#REF!</definedName>
    <definedName name="кабель" localSheetId="1">#REF!</definedName>
    <definedName name="кабель" localSheetId="2">#REF!</definedName>
    <definedName name="кабель" localSheetId="3">#REF!</definedName>
    <definedName name="кабель" localSheetId="4">#REF!</definedName>
    <definedName name="кабель" localSheetId="7">#REF!</definedName>
    <definedName name="кабель">#REF!</definedName>
    <definedName name="кака" localSheetId="0">#REF!</definedName>
    <definedName name="кака" localSheetId="1">#REF!</definedName>
    <definedName name="кака" localSheetId="2">#REF!</definedName>
    <definedName name="кака" localSheetId="3">#REF!</definedName>
    <definedName name="кака" localSheetId="4">#REF!</definedName>
    <definedName name="кака" localSheetId="5">#REF!</definedName>
    <definedName name="кака" localSheetId="7">#REF!</definedName>
    <definedName name="кака">#REF!</definedName>
    <definedName name="Калининградская_область" localSheetId="0">#REF!</definedName>
    <definedName name="Калининградская_область" localSheetId="1">#REF!</definedName>
    <definedName name="Калининградская_область" localSheetId="2">#REF!</definedName>
    <definedName name="Калининградская_область" localSheetId="3">#REF!</definedName>
    <definedName name="Калининградская_область" localSheetId="4">#REF!</definedName>
    <definedName name="Калининградская_область" localSheetId="7">#REF!</definedName>
    <definedName name="Калининградская_область">#REF!</definedName>
    <definedName name="калплан" localSheetId="0">#REF!</definedName>
    <definedName name="калплан" localSheetId="1">#REF!</definedName>
    <definedName name="калплан" localSheetId="2">#REF!</definedName>
    <definedName name="калплан" localSheetId="3">#REF!</definedName>
    <definedName name="калплан" localSheetId="4">#REF!</definedName>
    <definedName name="калплан" localSheetId="7">#REF!</definedName>
    <definedName name="калплан">#REF!</definedName>
    <definedName name="Калужская_область" localSheetId="0">#REF!</definedName>
    <definedName name="Калужская_область" localSheetId="1">#REF!</definedName>
    <definedName name="Калужская_область" localSheetId="2">#REF!</definedName>
    <definedName name="Калужская_область" localSheetId="3">#REF!</definedName>
    <definedName name="Калужская_область" localSheetId="4">#REF!</definedName>
    <definedName name="Калужская_область" localSheetId="7">#REF!</definedName>
    <definedName name="Калужская_область">#REF!</definedName>
    <definedName name="Камеральных" localSheetId="0">#REF!</definedName>
    <definedName name="Камеральных" localSheetId="1">#REF!</definedName>
    <definedName name="Камеральных" localSheetId="2">#REF!</definedName>
    <definedName name="Камеральных" localSheetId="3">#REF!</definedName>
    <definedName name="Камеральных" localSheetId="4">#REF!</definedName>
    <definedName name="Камеральных" localSheetId="7">#REF!</definedName>
    <definedName name="Камеральных">#REF!</definedName>
    <definedName name="Камчатская_область" localSheetId="0">#REF!</definedName>
    <definedName name="Камчатская_область" localSheetId="1">#REF!</definedName>
    <definedName name="Камчатская_область" localSheetId="2">#REF!</definedName>
    <definedName name="Камчатская_область" localSheetId="3">#REF!</definedName>
    <definedName name="Камчатская_область" localSheetId="4">#REF!</definedName>
    <definedName name="Камчатская_область" localSheetId="7">#REF!</definedName>
    <definedName name="Камчатская_область">#REF!</definedName>
    <definedName name="Камчатская_область_1" localSheetId="0">#REF!</definedName>
    <definedName name="Камчатская_область_1" localSheetId="1">#REF!</definedName>
    <definedName name="Камчатская_область_1" localSheetId="2">#REF!</definedName>
    <definedName name="Камчатская_область_1" localSheetId="3">#REF!</definedName>
    <definedName name="Камчатская_область_1" localSheetId="4">#REF!</definedName>
    <definedName name="Камчатская_область_1" localSheetId="7">#REF!</definedName>
    <definedName name="Камчатская_область_1">#REF!</definedName>
    <definedName name="Карачаево_Черкесская_Республика" localSheetId="0">#REF!</definedName>
    <definedName name="Карачаево_Черкесская_Республика" localSheetId="1">#REF!</definedName>
    <definedName name="Карачаево_Черкесская_Республика" localSheetId="2">#REF!</definedName>
    <definedName name="Карачаево_Черкесская_Республика" localSheetId="3">#REF!</definedName>
    <definedName name="Карачаево_Черкесская_Республика" localSheetId="4">#REF!</definedName>
    <definedName name="Карачаево_Черкесская_Республика" localSheetId="7">#REF!</definedName>
    <definedName name="Карачаево_Черкесская_Республика">#REF!</definedName>
    <definedName name="Категория_сложности" localSheetId="0">#REF!</definedName>
    <definedName name="Категория_сложности" localSheetId="1">#REF!</definedName>
    <definedName name="Категория_сложности" localSheetId="2">#REF!</definedName>
    <definedName name="Категория_сложности" localSheetId="3">#REF!</definedName>
    <definedName name="Категория_сложности" localSheetId="4">#REF!</definedName>
    <definedName name="Категория_сложности" localSheetId="5">#REF!</definedName>
    <definedName name="Категория_сложности" localSheetId="7">#REF!</definedName>
    <definedName name="Категория_сложности">#REF!</definedName>
    <definedName name="катя" localSheetId="0">#REF!</definedName>
    <definedName name="катя" localSheetId="1">#REF!</definedName>
    <definedName name="катя" localSheetId="2">#REF!</definedName>
    <definedName name="катя" localSheetId="3">#REF!</definedName>
    <definedName name="катя" localSheetId="4">#REF!</definedName>
    <definedName name="катя" localSheetId="7">#REF!</definedName>
    <definedName name="катя">#REF!</definedName>
    <definedName name="КВАРТАЛ2" localSheetId="0">#REF!</definedName>
    <definedName name="КВАРТАЛ2" localSheetId="1">#REF!</definedName>
    <definedName name="КВАРТАЛ2" localSheetId="2">#REF!</definedName>
    <definedName name="КВАРТАЛ2" localSheetId="3">#REF!</definedName>
    <definedName name="КВАРТАЛ2" localSheetId="4">#REF!</definedName>
    <definedName name="КВАРТАЛ2" localSheetId="5">#REF!</definedName>
    <definedName name="КВАРТАЛ2" localSheetId="7">#REF!</definedName>
    <definedName name="КВАРТАЛ2">#REF!</definedName>
    <definedName name="кгкг" localSheetId="0">#REF!</definedName>
    <definedName name="кгкг" localSheetId="1">#REF!</definedName>
    <definedName name="кгкг" localSheetId="2">#REF!</definedName>
    <definedName name="кгкг" localSheetId="3">#REF!</definedName>
    <definedName name="кгкг" localSheetId="4">#REF!</definedName>
    <definedName name="кгкг" localSheetId="5">#REF!</definedName>
    <definedName name="кгкг" localSheetId="7">#REF!</definedName>
    <definedName name="кгкг">#REF!</definedName>
    <definedName name="кеке" localSheetId="0">#REF!</definedName>
    <definedName name="кеке" localSheetId="1">#REF!</definedName>
    <definedName name="кеке" localSheetId="2">#REF!</definedName>
    <definedName name="кеке" localSheetId="3">#REF!</definedName>
    <definedName name="кеке" localSheetId="4">#REF!</definedName>
    <definedName name="кеке" localSheetId="7">#REF!</definedName>
    <definedName name="кеке">#REF!</definedName>
    <definedName name="Кемеровская_область" localSheetId="0">#REF!</definedName>
    <definedName name="Кемеровская_область" localSheetId="1">#REF!</definedName>
    <definedName name="Кемеровская_область" localSheetId="2">#REF!</definedName>
    <definedName name="Кемеровская_область" localSheetId="3">#REF!</definedName>
    <definedName name="Кемеровская_область" localSheetId="4">#REF!</definedName>
    <definedName name="Кемеровская_область" localSheetId="7">#REF!</definedName>
    <definedName name="Кемеровская_область">#REF!</definedName>
    <definedName name="Кемеровская_область_1" localSheetId="0">#REF!</definedName>
    <definedName name="Кемеровская_область_1" localSheetId="1">#REF!</definedName>
    <definedName name="Кемеровская_область_1" localSheetId="2">#REF!</definedName>
    <definedName name="Кемеровская_область_1" localSheetId="3">#REF!</definedName>
    <definedName name="Кемеровская_область_1" localSheetId="4">#REF!</definedName>
    <definedName name="Кемеровская_область_1" localSheetId="7">#REF!</definedName>
    <definedName name="Кемеровская_область_1">#REF!</definedName>
    <definedName name="кенрке" localSheetId="0">#REF!</definedName>
    <definedName name="кенрке" localSheetId="1">#REF!</definedName>
    <definedName name="кенрке" localSheetId="2">#REF!</definedName>
    <definedName name="кенрке" localSheetId="3">#REF!</definedName>
    <definedName name="кенрке" localSheetId="4">#REF!</definedName>
    <definedName name="кенрке" localSheetId="7">#REF!</definedName>
    <definedName name="кенрке">#REF!</definedName>
    <definedName name="кенроолтьб" localSheetId="0">#REF!</definedName>
    <definedName name="кенроолтьб" localSheetId="1">#REF!</definedName>
    <definedName name="кенроолтьб" localSheetId="2">#REF!</definedName>
    <definedName name="кенроолтьб" localSheetId="3">#REF!</definedName>
    <definedName name="кенроолтьб" localSheetId="4">#REF!</definedName>
    <definedName name="кенроолтьб" localSheetId="7">#REF!</definedName>
    <definedName name="кенроолтьб">#REF!</definedName>
    <definedName name="керл" localSheetId="0">#REF!</definedName>
    <definedName name="керл" localSheetId="1">#REF!</definedName>
    <definedName name="керл" localSheetId="2">#REF!</definedName>
    <definedName name="керл" localSheetId="3">#REF!</definedName>
    <definedName name="керл" localSheetId="4">#REF!</definedName>
    <definedName name="керл" localSheetId="7">#REF!</definedName>
    <definedName name="керл">#REF!</definedName>
    <definedName name="КЗ_Имущество" localSheetId="3">#REF!</definedName>
    <definedName name="КЗ_Имущество" localSheetId="4">#REF!</definedName>
    <definedName name="КЗ_Имущество">#REF!</definedName>
    <definedName name="КЗ_ИП" localSheetId="3">#REF!</definedName>
    <definedName name="КЗ_ИП" localSheetId="4">#REF!</definedName>
    <definedName name="КЗ_ИП">#REF!</definedName>
    <definedName name="КЗ_НИОКР" localSheetId="3">#REF!</definedName>
    <definedName name="КЗ_НИОКР" localSheetId="4">#REF!</definedName>
    <definedName name="КЗ_НИОКР">#REF!</definedName>
    <definedName name="КИП" localSheetId="0">#REF!</definedName>
    <definedName name="КИП" localSheetId="1">#REF!</definedName>
    <definedName name="КИП" localSheetId="2">#REF!</definedName>
    <definedName name="КИП" localSheetId="3">#REF!</definedName>
    <definedName name="КИП" localSheetId="4">#REF!</definedName>
    <definedName name="КИП" localSheetId="7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 localSheetId="0">#REF!</definedName>
    <definedName name="КИПиавтом" localSheetId="1">#REF!</definedName>
    <definedName name="КИПиавтом" localSheetId="2">#REF!</definedName>
    <definedName name="КИПиавтом" localSheetId="3">#REF!</definedName>
    <definedName name="КИПиавтом" localSheetId="4">#REF!</definedName>
    <definedName name="КИПиавтом" localSheetId="5">#REF!</definedName>
    <definedName name="КИПиавтом" localSheetId="7">#REF!</definedName>
    <definedName name="КИПиавтом">#REF!</definedName>
    <definedName name="Кировская_область" localSheetId="0">#REF!</definedName>
    <definedName name="Кировская_область" localSheetId="1">#REF!</definedName>
    <definedName name="Кировская_область" localSheetId="2">#REF!</definedName>
    <definedName name="Кировская_область" localSheetId="3">#REF!</definedName>
    <definedName name="Кировская_область" localSheetId="4">#REF!</definedName>
    <definedName name="Кировская_область" localSheetId="7">#REF!</definedName>
    <definedName name="Кировская_область">#REF!</definedName>
    <definedName name="Кировская_область_1" localSheetId="0">#REF!</definedName>
    <definedName name="Кировская_область_1" localSheetId="1">#REF!</definedName>
    <definedName name="Кировская_область_1" localSheetId="2">#REF!</definedName>
    <definedName name="Кировская_область_1" localSheetId="3">#REF!</definedName>
    <definedName name="Кировская_область_1" localSheetId="4">#REF!</definedName>
    <definedName name="Кировская_область_1" localSheetId="7">#REF!</definedName>
    <definedName name="Кировская_область_1">#REF!</definedName>
    <definedName name="кк" localSheetId="0">#REF!</definedName>
    <definedName name="кк" localSheetId="1">#REF!</definedName>
    <definedName name="кк" localSheetId="2">#REF!</definedName>
    <definedName name="кк" localSheetId="13">#REF!</definedName>
    <definedName name="кк" localSheetId="14">#REF!</definedName>
    <definedName name="кк" localSheetId="3">#REF!</definedName>
    <definedName name="кк" localSheetId="4">#REF!</definedName>
    <definedName name="кк" localSheetId="7">#REF!</definedName>
    <definedName name="кк" localSheetId="11">#REF!</definedName>
    <definedName name="кк">#REF!</definedName>
    <definedName name="ккее" localSheetId="0">#REF!</definedName>
    <definedName name="ккее" localSheetId="1">#REF!</definedName>
    <definedName name="ккее" localSheetId="2">#REF!</definedName>
    <definedName name="ккее" localSheetId="3">#REF!</definedName>
    <definedName name="ккее" localSheetId="4">#REF!</definedName>
    <definedName name="ккее" localSheetId="7">#REF!</definedName>
    <definedName name="ккее">#REF!</definedName>
    <definedName name="ккк" localSheetId="0">#REF!</definedName>
    <definedName name="ккк" localSheetId="1">#REF!</definedName>
    <definedName name="ккк" localSheetId="2">#REF!</definedName>
    <definedName name="ккк" localSheetId="3">#REF!</definedName>
    <definedName name="ккк" localSheetId="4">#REF!</definedName>
    <definedName name="ккк" localSheetId="7">#REF!</definedName>
    <definedName name="ккк">#REF!</definedName>
    <definedName name="книга" localSheetId="0">#REF!</definedName>
    <definedName name="книга" localSheetId="1">#REF!</definedName>
    <definedName name="книга" localSheetId="2">#REF!</definedName>
    <definedName name="книга" localSheetId="3">#REF!</definedName>
    <definedName name="книга" localSheetId="4">#REF!</definedName>
    <definedName name="книга" localSheetId="5">#REF!</definedName>
    <definedName name="книга" localSheetId="7">#REF!</definedName>
    <definedName name="книга">#REF!</definedName>
    <definedName name="Кобщ" localSheetId="0">#REF!</definedName>
    <definedName name="Кобщ" localSheetId="1">#REF!</definedName>
    <definedName name="Кобщ" localSheetId="2">#REF!</definedName>
    <definedName name="Кобщ" localSheetId="3">#REF!</definedName>
    <definedName name="Кобщ" localSheetId="4">#REF!</definedName>
    <definedName name="Кобщ" localSheetId="7">#REF!</definedName>
    <definedName name="Кобщ">#REF!</definedName>
    <definedName name="КОД" localSheetId="0">#REF!</definedName>
    <definedName name="КОД" localSheetId="1">#REF!</definedName>
    <definedName name="КОД" localSheetId="2">#REF!</definedName>
    <definedName name="КОД" localSheetId="3">#REF!</definedName>
    <definedName name="КОД" localSheetId="4">#REF!</definedName>
    <definedName name="КОД" localSheetId="7">#REF!</definedName>
    <definedName name="КОД">#REF!</definedName>
    <definedName name="кол" localSheetId="0">#REF!</definedName>
    <definedName name="кол" localSheetId="1">#REF!</definedName>
    <definedName name="кол" localSheetId="2">#REF!</definedName>
    <definedName name="кол" localSheetId="3">#REF!</definedName>
    <definedName name="кол" localSheetId="4">#REF!</definedName>
    <definedName name="кол" localSheetId="7">#REF!</definedName>
    <definedName name="кол">#REF!</definedName>
    <definedName name="Количество_землепользователей" localSheetId="0">#REF!</definedName>
    <definedName name="Количество_землепользователей" localSheetId="1">#REF!</definedName>
    <definedName name="Количество_землепользователей" localSheetId="2">#REF!</definedName>
    <definedName name="Количество_землепользователей" localSheetId="3">#REF!</definedName>
    <definedName name="Количество_землепользователей" localSheetId="4">#REF!</definedName>
    <definedName name="Количество_землепользователей" localSheetId="7">#REF!</definedName>
    <definedName name="Количество_землепользователей">#REF!</definedName>
    <definedName name="Количество_контуров" localSheetId="0">#REF!</definedName>
    <definedName name="Количество_контуров" localSheetId="1">#REF!</definedName>
    <definedName name="Количество_контуров" localSheetId="2">#REF!</definedName>
    <definedName name="Количество_контуров" localSheetId="3">#REF!</definedName>
    <definedName name="Количество_контуров" localSheetId="4">#REF!</definedName>
    <definedName name="Количество_контуров" localSheetId="7">#REF!</definedName>
    <definedName name="Количество_контуров">#REF!</definedName>
    <definedName name="Количество_культур" localSheetId="0">#REF!</definedName>
    <definedName name="Количество_культур" localSheetId="1">#REF!</definedName>
    <definedName name="Количество_культур" localSheetId="2">#REF!</definedName>
    <definedName name="Количество_культур" localSheetId="3">#REF!</definedName>
    <definedName name="Количество_культур" localSheetId="4">#REF!</definedName>
    <definedName name="Количество_культур" localSheetId="7">#REF!</definedName>
    <definedName name="Количество_культур">#REF!</definedName>
    <definedName name="Количество_листов">#REF!</definedName>
    <definedName name="Количество_планшетов" localSheetId="0">#REF!</definedName>
    <definedName name="Количество_планшетов" localSheetId="1">#REF!</definedName>
    <definedName name="Количество_планшетов" localSheetId="2">#REF!</definedName>
    <definedName name="Количество_планшетов" localSheetId="3">#REF!</definedName>
    <definedName name="Количество_планшетов" localSheetId="4">#REF!</definedName>
    <definedName name="Количество_планшетов" localSheetId="5">#REF!</definedName>
    <definedName name="Количество_планшетов" localSheetId="7">#REF!</definedName>
    <definedName name="Количество_планшетов">#REF!</definedName>
    <definedName name="Количество_предприятий" localSheetId="0">#REF!</definedName>
    <definedName name="Количество_предприятий" localSheetId="1">#REF!</definedName>
    <definedName name="Количество_предприятий" localSheetId="2">#REF!</definedName>
    <definedName name="Количество_предприятий" localSheetId="3">#REF!</definedName>
    <definedName name="Количество_предприятий" localSheetId="4">#REF!</definedName>
    <definedName name="Количество_предприятий" localSheetId="7">#REF!</definedName>
    <definedName name="Количество_предприятий">#REF!</definedName>
    <definedName name="Количество_согласований" localSheetId="0">#REF!</definedName>
    <definedName name="Количество_согласований" localSheetId="1">#REF!</definedName>
    <definedName name="Количество_согласований" localSheetId="2">#REF!</definedName>
    <definedName name="Количество_согласований" localSheetId="3">#REF!</definedName>
    <definedName name="Количество_согласований" localSheetId="4">#REF!</definedName>
    <definedName name="Количество_согласований" localSheetId="7">#REF!</definedName>
    <definedName name="Количество_согласований">#REF!</definedName>
    <definedName name="Колп">#REF!</definedName>
    <definedName name="ком." localSheetId="0">#REF!</definedName>
    <definedName name="ком." localSheetId="1">#REF!</definedName>
    <definedName name="ком." localSheetId="2">#REF!</definedName>
    <definedName name="ком." localSheetId="3">#REF!</definedName>
    <definedName name="ком." localSheetId="4">#REF!</definedName>
    <definedName name="ком." localSheetId="5">#REF!</definedName>
    <definedName name="ком." localSheetId="7">#REF!</definedName>
    <definedName name="ком.">#REF!</definedName>
    <definedName name="Командировочные_расходы" localSheetId="0">#REF!</definedName>
    <definedName name="Командировочные_расходы" localSheetId="1">#REF!</definedName>
    <definedName name="Командировочные_расходы" localSheetId="2">#REF!</definedName>
    <definedName name="Командировочные_расходы" localSheetId="3">#REF!</definedName>
    <definedName name="Командировочные_расходы" localSheetId="4">#REF!</definedName>
    <definedName name="Командировочные_расходы" localSheetId="7">#REF!</definedName>
    <definedName name="Командировочные_расходы">#REF!</definedName>
    <definedName name="Компания" localSheetId="3">#REF!</definedName>
    <definedName name="Компания" localSheetId="4">#REF!</definedName>
    <definedName name="Компания">#REF!</definedName>
    <definedName name="комплект" localSheetId="3">#REF!</definedName>
    <definedName name="комплект" localSheetId="4">#REF!</definedName>
    <definedName name="комплект" localSheetId="5">#REF!</definedName>
    <definedName name="комплект" localSheetId="6">#REF!</definedName>
    <definedName name="комплект">#REF!</definedName>
    <definedName name="конкурс" localSheetId="0">#REF!</definedName>
    <definedName name="конкурс" localSheetId="1">#REF!</definedName>
    <definedName name="конкурс" localSheetId="2">#REF!</definedName>
    <definedName name="конкурс" localSheetId="3">#REF!</definedName>
    <definedName name="конкурс" localSheetId="4">#REF!</definedName>
    <definedName name="конкурс" localSheetId="5">#REF!</definedName>
    <definedName name="конкурс" localSheetId="7">#REF!</definedName>
    <definedName name="конкурс">#REF!</definedName>
    <definedName name="Контроллер_1" localSheetId="0">#REF!</definedName>
    <definedName name="Контроллер_1" localSheetId="1">#REF!</definedName>
    <definedName name="Контроллер_1" localSheetId="2">#REF!</definedName>
    <definedName name="Контроллер_1" localSheetId="3">#REF!</definedName>
    <definedName name="Контроллер_1" localSheetId="4">#REF!</definedName>
    <definedName name="Контроллер_1" localSheetId="5">#REF!</definedName>
    <definedName name="Контроллер_1" localSheetId="7">#REF!</definedName>
    <definedName name="Контроллер_1">#REF!</definedName>
    <definedName name="кор" localSheetId="0">#REF!</definedName>
    <definedName name="кор" localSheetId="1">#REF!</definedName>
    <definedName name="кор" localSheetId="2">#REF!</definedName>
    <definedName name="кор" localSheetId="3">#REF!</definedName>
    <definedName name="кор" localSheetId="4">#REF!</definedName>
    <definedName name="кор" localSheetId="7">#REF!</definedName>
    <definedName name="кор">#REF!</definedName>
    <definedName name="кореал" localSheetId="0">#REF!</definedName>
    <definedName name="кореал" localSheetId="1">#REF!</definedName>
    <definedName name="кореал" localSheetId="2">#REF!</definedName>
    <definedName name="кореал" localSheetId="3">#REF!</definedName>
    <definedName name="кореал" localSheetId="4">#REF!</definedName>
    <definedName name="кореал" localSheetId="7">#REF!</definedName>
    <definedName name="кореал">#REF!</definedName>
    <definedName name="Корнеева" localSheetId="0">#REF!</definedName>
    <definedName name="Корнеева" localSheetId="1">#REF!</definedName>
    <definedName name="Корнеева" localSheetId="2">#REF!</definedName>
    <definedName name="Корнеева" localSheetId="3">#REF!</definedName>
    <definedName name="Корнеева" localSheetId="4">#REF!</definedName>
    <definedName name="Корнеева" localSheetId="7">#REF!</definedName>
    <definedName name="Корнеева">#REF!</definedName>
    <definedName name="корр" localSheetId="0">{#N/A,#N/A,FALSE,"Шаблон_Спец1"}</definedName>
    <definedName name="корр" localSheetId="1">{#N/A,#N/A,FALSE,"Шаблон_Спец1"}</definedName>
    <definedName name="корр" localSheetId="2">{#N/A,#N/A,FALSE,"Шаблон_Спец1"}</definedName>
    <definedName name="корр" localSheetId="12">{#N/A,#N/A,FALSE,"Шаблон_Спец1"}</definedName>
    <definedName name="корр" localSheetId="14">{#N/A,#N/A,FALSE,"Шаблон_Спец1"}</definedName>
    <definedName name="корр" localSheetId="3">{#N/A,#N/A,FALSE,"Шаблон_Спец1"}</definedName>
    <definedName name="корр" localSheetId="10">{#N/A,#N/A,FALSE,"Шаблон_Спец1"}</definedName>
    <definedName name="корр" localSheetId="4">{#N/A,#N/A,FALSE,"Шаблон_Спец1"}</definedName>
    <definedName name="корр" localSheetId="5">{#N/A,#N/A,FALSE,"Шаблон_Спец1"}</definedName>
    <definedName name="корр" localSheetId="6">{#N/A,#N/A,FALSE,"Шаблон_Спец1"}</definedName>
    <definedName name="корр" localSheetId="7">{#N/A,#N/A,FALSE,"Шаблон_Спец1"}</definedName>
    <definedName name="корр" localSheetId="11">{#N/A,#N/A,FALSE,"Шаблон_Спец1"}</definedName>
    <definedName name="корр">{#N/A,#N/A,FALSE,"Шаблон_Спец1"}</definedName>
    <definedName name="Костромская_область" localSheetId="0">#REF!</definedName>
    <definedName name="Костромская_область" localSheetId="1">#REF!</definedName>
    <definedName name="Костромская_область" localSheetId="2">#REF!</definedName>
    <definedName name="Костромская_область" localSheetId="3">#REF!</definedName>
    <definedName name="Костромская_область" localSheetId="4">#REF!</definedName>
    <definedName name="Костромская_область" localSheetId="5">#REF!</definedName>
    <definedName name="Костромская_область" localSheetId="7">#REF!</definedName>
    <definedName name="Костромская_область">#REF!</definedName>
    <definedName name="КОЭФ3" localSheetId="0">#REF!</definedName>
    <definedName name="КОЭФ3" localSheetId="1">#REF!</definedName>
    <definedName name="КОЭФ3" localSheetId="2">#REF!</definedName>
    <definedName name="КОЭФ3" localSheetId="3">#REF!</definedName>
    <definedName name="КОЭФ3" localSheetId="4">#REF!</definedName>
    <definedName name="КОЭФ3" localSheetId="5">#REF!</definedName>
    <definedName name="КОЭФ3" localSheetId="7">#REF!</definedName>
    <definedName name="КОЭФ3">#REF!</definedName>
    <definedName name="КоэфБезПоля" localSheetId="0">#REF!</definedName>
    <definedName name="КоэфБезПоля" localSheetId="1">#REF!</definedName>
    <definedName name="КоэфБезПоля" localSheetId="2">#REF!</definedName>
    <definedName name="КоэфБезПоля" localSheetId="3">#REF!</definedName>
    <definedName name="КоэфБезПоля" localSheetId="4">#REF!</definedName>
    <definedName name="КоэфБезПоля" localSheetId="5">#REF!</definedName>
    <definedName name="КоэфБезПоля" localSheetId="7">#REF!</definedName>
    <definedName name="КоэфБезПоля">#REF!</definedName>
    <definedName name="КоэфГорЗак" localSheetId="0">#REF!</definedName>
    <definedName name="КоэфГорЗак" localSheetId="1">#REF!</definedName>
    <definedName name="КоэфГорЗак" localSheetId="2">#REF!</definedName>
    <definedName name="КоэфГорЗак" localSheetId="3">#REF!</definedName>
    <definedName name="КоэфГорЗак" localSheetId="4">#REF!</definedName>
    <definedName name="КоэфГорЗак" localSheetId="7">#REF!</definedName>
    <definedName name="КоэфГорЗак">#REF!</definedName>
    <definedName name="Коэффициент" localSheetId="0">#REF!</definedName>
    <definedName name="Коэффициент" localSheetId="1">#REF!</definedName>
    <definedName name="Коэффициент" localSheetId="2">#REF!</definedName>
    <definedName name="Коэффициент" localSheetId="3">#REF!</definedName>
    <definedName name="Коэффициент" localSheetId="4">#REF!</definedName>
    <definedName name="Коэффициент" localSheetId="5">#REF!</definedName>
    <definedName name="Коэффициент" localSheetId="7">#REF!</definedName>
    <definedName name="Коэффициент">#REF!</definedName>
    <definedName name="кп" localSheetId="0">#REF!</definedName>
    <definedName name="кп" localSheetId="1">#REF!</definedName>
    <definedName name="кп" localSheetId="2">#REF!</definedName>
    <definedName name="кп" localSheetId="3">#REF!</definedName>
    <definedName name="кп" localSheetId="4">#REF!</definedName>
    <definedName name="кп" localSheetId="7">#REF!</definedName>
    <definedName name="кп">#REF!</definedName>
    <definedName name="крас" localSheetId="0">#REF!</definedName>
    <definedName name="крас" localSheetId="1">#REF!</definedName>
    <definedName name="крас" localSheetId="2">#REF!</definedName>
    <definedName name="крас" localSheetId="3">#REF!</definedName>
    <definedName name="крас" localSheetId="4">#REF!</definedName>
    <definedName name="крас" localSheetId="5">#REF!</definedName>
    <definedName name="крас" localSheetId="7">#REF!</definedName>
    <definedName name="крас">#REF!</definedName>
    <definedName name="Краснодарский_край" localSheetId="0">#REF!</definedName>
    <definedName name="Краснодарский_край" localSheetId="1">#REF!</definedName>
    <definedName name="Краснодарский_край" localSheetId="2">#REF!</definedName>
    <definedName name="Краснодарский_край" localSheetId="3">#REF!</definedName>
    <definedName name="Краснодарский_край" localSheetId="4">#REF!</definedName>
    <definedName name="Краснодарский_край" localSheetId="7">#REF!</definedName>
    <definedName name="Краснодарский_край">#REF!</definedName>
    <definedName name="Красноярский_край" localSheetId="0">#REF!</definedName>
    <definedName name="Красноярский_край" localSheetId="1">#REF!</definedName>
    <definedName name="Красноярский_край" localSheetId="2">#REF!</definedName>
    <definedName name="Красноярский_край" localSheetId="3">#REF!</definedName>
    <definedName name="Красноярский_край" localSheetId="4">#REF!</definedName>
    <definedName name="Красноярский_край" localSheetId="7">#REF!</definedName>
    <definedName name="Красноярский_край">#REF!</definedName>
    <definedName name="Красноярский_край_1" localSheetId="0">#REF!</definedName>
    <definedName name="Красноярский_край_1" localSheetId="1">#REF!</definedName>
    <definedName name="Красноярский_край_1" localSheetId="2">#REF!</definedName>
    <definedName name="Красноярский_край_1" localSheetId="3">#REF!</definedName>
    <definedName name="Красноярский_край_1" localSheetId="4">#REF!</definedName>
    <definedName name="Красноярский_край_1" localSheetId="7">#REF!</definedName>
    <definedName name="Красноярский_край_1">#REF!</definedName>
    <definedName name="Крек">#REF!</definedName>
    <definedName name="_xlnm.Criteria" localSheetId="0">#REF!</definedName>
    <definedName name="_xlnm.Criteria" localSheetId="1">#REF!</definedName>
    <definedName name="_xlnm.Criteria" localSheetId="2">#REF!</definedName>
    <definedName name="_xlnm.Criteria" localSheetId="3">#REF!</definedName>
    <definedName name="_xlnm.Criteria" localSheetId="4">#REF!</definedName>
    <definedName name="_xlnm.Criteria" localSheetId="5">#REF!</definedName>
    <definedName name="_xlnm.Criteria" localSheetId="7">#REF!</definedName>
    <definedName name="_xlnm.Criteria">#REF!</definedName>
    <definedName name="Крп">#REF!</definedName>
    <definedName name="куку" localSheetId="0">#REF!</definedName>
    <definedName name="куку" localSheetId="1">#REF!</definedName>
    <definedName name="куку" localSheetId="2">#REF!</definedName>
    <definedName name="куку" localSheetId="3">#REF!</definedName>
    <definedName name="куку" localSheetId="4">#REF!</definedName>
    <definedName name="куку" localSheetId="5">#REF!</definedName>
    <definedName name="куку" localSheetId="7">#REF!</definedName>
    <definedName name="куку">#REF!</definedName>
    <definedName name="Курганская_область" localSheetId="0">#REF!</definedName>
    <definedName name="Курганская_область" localSheetId="1">#REF!</definedName>
    <definedName name="Курганская_область" localSheetId="2">#REF!</definedName>
    <definedName name="Курганская_область" localSheetId="3">#REF!</definedName>
    <definedName name="Курганская_область" localSheetId="4">#REF!</definedName>
    <definedName name="Курганская_область" localSheetId="7">#REF!</definedName>
    <definedName name="Курганская_область">#REF!</definedName>
    <definedName name="Курганская_область_1" localSheetId="0">#REF!</definedName>
    <definedName name="Курганская_область_1" localSheetId="1">#REF!</definedName>
    <definedName name="Курганская_область_1" localSheetId="2">#REF!</definedName>
    <definedName name="Курганская_область_1" localSheetId="3">#REF!</definedName>
    <definedName name="Курганская_область_1" localSheetId="4">#REF!</definedName>
    <definedName name="Курганская_область_1" localSheetId="7">#REF!</definedName>
    <definedName name="Курганская_область_1">#REF!</definedName>
    <definedName name="курс" localSheetId="0">#REF!</definedName>
    <definedName name="курс" localSheetId="1">#REF!</definedName>
    <definedName name="курс" localSheetId="2">#REF!</definedName>
    <definedName name="курс" localSheetId="3">#REF!</definedName>
    <definedName name="курс" localSheetId="4">#REF!</definedName>
    <definedName name="курс" localSheetId="7">#REF!</definedName>
    <definedName name="курс">#REF!</definedName>
    <definedName name="Курс_1" localSheetId="0">#REF!</definedName>
    <definedName name="Курс_1" localSheetId="1">#REF!</definedName>
    <definedName name="Курс_1" localSheetId="2">#REF!</definedName>
    <definedName name="Курс_1" localSheetId="3">#REF!</definedName>
    <definedName name="Курс_1" localSheetId="4">#REF!</definedName>
    <definedName name="Курс_1" localSheetId="7">#REF!</definedName>
    <definedName name="Курс_1">#REF!</definedName>
    <definedName name="курс_дол" localSheetId="0">#REF!</definedName>
    <definedName name="курс_дол" localSheetId="1">#REF!</definedName>
    <definedName name="курс_дол" localSheetId="2">#REF!</definedName>
    <definedName name="курс_дол" localSheetId="3">#REF!</definedName>
    <definedName name="курс_дол" localSheetId="4">#REF!</definedName>
    <definedName name="курс_дол" localSheetId="7">#REF!</definedName>
    <definedName name="курс_дол">#REF!</definedName>
    <definedName name="Курс_доллара">#REF!</definedName>
    <definedName name="Курс_доллара_США" localSheetId="0">#REF!</definedName>
    <definedName name="Курс_доллара_США" localSheetId="1">#REF!</definedName>
    <definedName name="Курс_доллара_США" localSheetId="2">#REF!</definedName>
    <definedName name="Курс_доллара_США" localSheetId="3">#REF!</definedName>
    <definedName name="Курс_доллара_США" localSheetId="4">#REF!</definedName>
    <definedName name="Курс_доллара_США" localSheetId="5">#REF!</definedName>
    <definedName name="Курс_доллара_США" localSheetId="7">#REF!</definedName>
    <definedName name="Курс_доллара_США">#REF!</definedName>
    <definedName name="курс1" localSheetId="0">#REF!</definedName>
    <definedName name="курс1" localSheetId="1">#REF!</definedName>
    <definedName name="курс1" localSheetId="2">#REF!</definedName>
    <definedName name="курс1" localSheetId="3">#REF!</definedName>
    <definedName name="курс1" localSheetId="4">#REF!</definedName>
    <definedName name="курс1" localSheetId="7">#REF!</definedName>
    <definedName name="курс1">#REF!</definedName>
    <definedName name="Курская_область" localSheetId="0">#REF!</definedName>
    <definedName name="Курская_область" localSheetId="1">#REF!</definedName>
    <definedName name="Курская_область" localSheetId="2">#REF!</definedName>
    <definedName name="Курская_область" localSheetId="3">#REF!</definedName>
    <definedName name="Курская_область" localSheetId="4">#REF!</definedName>
    <definedName name="Курская_область" localSheetId="7">#REF!</definedName>
    <definedName name="Курская_область">#REF!</definedName>
    <definedName name="кшн" localSheetId="0">#REF!</definedName>
    <definedName name="кшн" localSheetId="1">#REF!</definedName>
    <definedName name="кшн" localSheetId="2">#REF!</definedName>
    <definedName name="кшн" localSheetId="3">#REF!</definedName>
    <definedName name="кшн" localSheetId="4">#REF!</definedName>
    <definedName name="кшн" localSheetId="7">#REF!</definedName>
    <definedName name="кшн">#REF!</definedName>
    <definedName name="Кэл">#REF!</definedName>
    <definedName name="лаборатория" localSheetId="0">#REF!</definedName>
    <definedName name="лаборатория" localSheetId="1">#REF!</definedName>
    <definedName name="лаборатория" localSheetId="2">#REF!</definedName>
    <definedName name="лаборатория" localSheetId="3">#REF!</definedName>
    <definedName name="лаборатория" localSheetId="4">#REF!</definedName>
    <definedName name="лаборатория" localSheetId="5">#REF!</definedName>
    <definedName name="лаборатория" localSheetId="7">#REF!</definedName>
    <definedName name="лаборатория">#REF!</definedName>
    <definedName name="ЛабШурфов" localSheetId="0">#REF!</definedName>
    <definedName name="ЛабШурфов" localSheetId="1">#REF!</definedName>
    <definedName name="ЛабШурфов" localSheetId="2">#REF!</definedName>
    <definedName name="ЛабШурфов" localSheetId="3">#REF!</definedName>
    <definedName name="ЛабШурфов" localSheetId="4">#REF!</definedName>
    <definedName name="ЛабШурфов" localSheetId="7">#REF!</definedName>
    <definedName name="ЛабШурфов">#REF!</definedName>
    <definedName name="лв" localSheetId="0">#REF!</definedName>
    <definedName name="лв" localSheetId="1">#REF!</definedName>
    <definedName name="лв" localSheetId="2">#REF!</definedName>
    <definedName name="лв" localSheetId="3">#REF!</definedName>
    <definedName name="лв" localSheetId="4">#REF!</definedName>
    <definedName name="лв" localSheetId="7">#REF!</definedName>
    <definedName name="лв">#REF!</definedName>
    <definedName name="лвнг" localSheetId="0">#REF!</definedName>
    <definedName name="лвнг" localSheetId="1">#REF!</definedName>
    <definedName name="лвнг" localSheetId="2">#REF!</definedName>
    <definedName name="лвнг" localSheetId="3">#REF!</definedName>
    <definedName name="лвнг" localSheetId="4">#REF!</definedName>
    <definedName name="лвнг" localSheetId="7">#REF!</definedName>
    <definedName name="лвнг">#REF!</definedName>
    <definedName name="лд" localSheetId="0">#REF!</definedName>
    <definedName name="лд" localSheetId="1">#REF!</definedName>
    <definedName name="лд" localSheetId="2">#REF!</definedName>
    <definedName name="лд" localSheetId="13">#REF!</definedName>
    <definedName name="лд" localSheetId="14">#REF!</definedName>
    <definedName name="лд" localSheetId="3">#REF!</definedName>
    <definedName name="лд" localSheetId="4">#REF!</definedName>
    <definedName name="лд" localSheetId="7">#REF!</definedName>
    <definedName name="лд" localSheetId="11">#REF!</definedName>
    <definedName name="лд">#REF!</definedName>
    <definedName name="лдд" localSheetId="0">#REF!</definedName>
    <definedName name="лдд" localSheetId="1">#REF!</definedName>
    <definedName name="лдд" localSheetId="2">#REF!</definedName>
    <definedName name="лдд" localSheetId="13">#REF!</definedName>
    <definedName name="лдд" localSheetId="14">#REF!</definedName>
    <definedName name="лдд" localSheetId="3">#REF!</definedName>
    <definedName name="лдд" localSheetId="4">#REF!</definedName>
    <definedName name="лдд" localSheetId="7">#REF!</definedName>
    <definedName name="лдд" localSheetId="11">#REF!</definedName>
    <definedName name="лдд">#REF!</definedName>
    <definedName name="лдллл" localSheetId="0">#REF!</definedName>
    <definedName name="лдллл" localSheetId="1">#REF!</definedName>
    <definedName name="лдллл" localSheetId="2">#REF!</definedName>
    <definedName name="лдллл" localSheetId="3">#REF!</definedName>
    <definedName name="лдллл" localSheetId="4">#REF!</definedName>
    <definedName name="лдллл" localSheetId="7">#REF!</definedName>
    <definedName name="лдллл">#REF!</definedName>
    <definedName name="ЛенЗина">#REF!</definedName>
    <definedName name="ленин" localSheetId="0">#REF!</definedName>
    <definedName name="ленин" localSheetId="1">#REF!</definedName>
    <definedName name="ленин" localSheetId="2">#REF!</definedName>
    <definedName name="ленин" localSheetId="3">#REF!</definedName>
    <definedName name="ленин" localSheetId="4">#REF!</definedName>
    <definedName name="ленин" localSheetId="5">#REF!</definedName>
    <definedName name="ленин" localSheetId="7">#REF!</definedName>
    <definedName name="ленин">#REF!</definedName>
    <definedName name="Ленинградская_область" localSheetId="0">#REF!</definedName>
    <definedName name="Ленинградская_область" localSheetId="1">#REF!</definedName>
    <definedName name="Ленинградская_область" localSheetId="2">#REF!</definedName>
    <definedName name="Ленинградская_область" localSheetId="3">#REF!</definedName>
    <definedName name="Ленинградская_область" localSheetId="4">#REF!</definedName>
    <definedName name="Ленинградская_область" localSheetId="7">#REF!</definedName>
    <definedName name="Ленинградская_область">#REF!</definedName>
    <definedName name="лес">#REF!</definedName>
    <definedName name="ЛимитУРС_ПИР" localSheetId="0">#REF!</definedName>
    <definedName name="ЛимитУРС_ПИР" localSheetId="1">#REF!</definedName>
    <definedName name="ЛимитУРС_ПИР" localSheetId="2">#REF!</definedName>
    <definedName name="ЛимитУРС_ПИР" localSheetId="3">#REF!</definedName>
    <definedName name="ЛимитУРС_ПИР" localSheetId="4">#REF!</definedName>
    <definedName name="ЛимитУРС_ПИР" localSheetId="5">#REF!</definedName>
    <definedName name="ЛимитУРС_ПИР" localSheetId="7">#REF!</definedName>
    <definedName name="ЛимитУРС_ПИР">#REF!</definedName>
    <definedName name="Липецкая_область" localSheetId="0">#REF!</definedName>
    <definedName name="Липецкая_область" localSheetId="1">#REF!</definedName>
    <definedName name="Липецкая_область" localSheetId="2">#REF!</definedName>
    <definedName name="Липецкая_область" localSheetId="3">#REF!</definedName>
    <definedName name="Липецкая_область" localSheetId="4">#REF!</definedName>
    <definedName name="Липецкая_область" localSheetId="7">#REF!</definedName>
    <definedName name="Липецкая_область">#REF!</definedName>
    <definedName name="лист" localSheetId="0">#REF!</definedName>
    <definedName name="лист" localSheetId="1">#REF!</definedName>
    <definedName name="лист" localSheetId="2">#REF!</definedName>
    <definedName name="лист" localSheetId="3">#REF!</definedName>
    <definedName name="лист" localSheetId="4">#REF!</definedName>
    <definedName name="лист" localSheetId="7">#REF!</definedName>
    <definedName name="лист">#REF!</definedName>
    <definedName name="Лифты" localSheetId="0">#REF!</definedName>
    <definedName name="Лифты" localSheetId="1">#REF!</definedName>
    <definedName name="Лифты" localSheetId="2">#REF!</definedName>
    <definedName name="Лифты" localSheetId="3">#REF!</definedName>
    <definedName name="Лифты" localSheetId="4">#REF!</definedName>
    <definedName name="Лифты" localSheetId="7">#REF!</definedName>
    <definedName name="Лифты">#REF!</definedName>
    <definedName name="лкон" localSheetId="0">#REF!</definedName>
    <definedName name="лкон" localSheetId="1">#REF!</definedName>
    <definedName name="лкон" localSheetId="2">#REF!</definedName>
    <definedName name="лкон" localSheetId="3">#REF!</definedName>
    <definedName name="лкон" localSheetId="4">#REF!</definedName>
    <definedName name="лкон" localSheetId="7">#REF!</definedName>
    <definedName name="лкон">#REF!</definedName>
    <definedName name="лл" localSheetId="0">#REF!</definedName>
    <definedName name="лл" localSheetId="1">#REF!</definedName>
    <definedName name="лл" localSheetId="2">#REF!</definedName>
    <definedName name="лл" localSheetId="13">#REF!</definedName>
    <definedName name="лл" localSheetId="14">#REF!</definedName>
    <definedName name="лл" localSheetId="3">#REF!</definedName>
    <definedName name="лл" localSheetId="4">#REF!</definedName>
    <definedName name="лл" localSheetId="7">#REF!</definedName>
    <definedName name="лл" localSheetId="11">#REF!</definedName>
    <definedName name="лл">#REF!</definedName>
    <definedName name="ллддд" localSheetId="0">#REF!</definedName>
    <definedName name="ллддд" localSheetId="1">#REF!</definedName>
    <definedName name="ллддд" localSheetId="2">#REF!</definedName>
    <definedName name="ллддд" localSheetId="3">#REF!</definedName>
    <definedName name="ллддд" localSheetId="4">#REF!</definedName>
    <definedName name="ллддд" localSheetId="7">#REF!</definedName>
    <definedName name="ллддд">#REF!</definedName>
    <definedName name="ллдж" localSheetId="0">#REF!</definedName>
    <definedName name="ллдж" localSheetId="1">#REF!</definedName>
    <definedName name="ллдж" localSheetId="2">#REF!</definedName>
    <definedName name="ллдж" localSheetId="3">#REF!</definedName>
    <definedName name="ллдж" localSheetId="4">#REF!</definedName>
    <definedName name="ллдж" localSheetId="7">#REF!</definedName>
    <definedName name="ллдж">#REF!</definedName>
    <definedName name="ллл" localSheetId="0">#REF!</definedName>
    <definedName name="ллл" localSheetId="1">#REF!</definedName>
    <definedName name="ллл" localSheetId="2">#REF!</definedName>
    <definedName name="ллл" localSheetId="13">#REF!</definedName>
    <definedName name="ллл" localSheetId="14">#REF!</definedName>
    <definedName name="ллл" localSheetId="3">#REF!</definedName>
    <definedName name="ллл" localSheetId="4">#REF!</definedName>
    <definedName name="ллл" localSheetId="7">#REF!</definedName>
    <definedName name="ллл" localSheetId="11">#REF!</definedName>
    <definedName name="ллл">#REF!</definedName>
    <definedName name="лн" localSheetId="0">#REF!</definedName>
    <definedName name="лн" localSheetId="1">#REF!</definedName>
    <definedName name="лн" localSheetId="2">#REF!</definedName>
    <definedName name="лн" localSheetId="3">#REF!</definedName>
    <definedName name="лн" localSheetId="4">#REF!</definedName>
    <definedName name="лн" localSheetId="7">#REF!</definedName>
    <definedName name="лн">#REF!</definedName>
    <definedName name="лнвг" localSheetId="0">#REF!</definedName>
    <definedName name="лнвг" localSheetId="1">#REF!</definedName>
    <definedName name="лнвг" localSheetId="2">#REF!</definedName>
    <definedName name="лнвг" localSheetId="3">#REF!</definedName>
    <definedName name="лнвг" localSheetId="4">#REF!</definedName>
    <definedName name="лнвг" localSheetId="7">#REF!</definedName>
    <definedName name="лнвг">#REF!</definedName>
    <definedName name="лнгва" localSheetId="0">#REF!</definedName>
    <definedName name="лнгва" localSheetId="1">#REF!</definedName>
    <definedName name="лнгва" localSheetId="2">#REF!</definedName>
    <definedName name="лнгва" localSheetId="3">#REF!</definedName>
    <definedName name="лнгва" localSheetId="4">#REF!</definedName>
    <definedName name="лнгва" localSheetId="7">#REF!</definedName>
    <definedName name="лнгва">#REF!</definedName>
    <definedName name="ло" localSheetId="0">#REF!</definedName>
    <definedName name="ло" localSheetId="1">#REF!</definedName>
    <definedName name="ло" localSheetId="2">#REF!</definedName>
    <definedName name="ло" localSheetId="3">#REF!</definedName>
    <definedName name="ло" localSheetId="4">#REF!</definedName>
    <definedName name="ло" localSheetId="7">#REF!</definedName>
    <definedName name="ло">#REF!</definedName>
    <definedName name="ловпр" localSheetId="0">#REF!</definedName>
    <definedName name="ловпр" localSheetId="1">#REF!</definedName>
    <definedName name="ловпр" localSheetId="2">#REF!</definedName>
    <definedName name="ловпр" localSheetId="3">#REF!</definedName>
    <definedName name="ловпр" localSheetId="4">#REF!</definedName>
    <definedName name="ловпр" localSheetId="7">#REF!</definedName>
    <definedName name="ловпр">#REF!</definedName>
    <definedName name="логалгнеелн" localSheetId="0">#REF!</definedName>
    <definedName name="логалгнеелн" localSheetId="1">#REF!</definedName>
    <definedName name="логалгнеелн" localSheetId="2">#REF!</definedName>
    <definedName name="логалгнеелн" localSheetId="3">#REF!</definedName>
    <definedName name="логалгнеелн" localSheetId="4">#REF!</definedName>
    <definedName name="логалгнеелн" localSheetId="7">#REF!</definedName>
    <definedName name="логалгнеелн">#REF!</definedName>
    <definedName name="лодло" localSheetId="0">#REF!</definedName>
    <definedName name="лодло" localSheetId="1">#REF!</definedName>
    <definedName name="лодло" localSheetId="2">#REF!</definedName>
    <definedName name="лодло" localSheetId="3">#REF!</definedName>
    <definedName name="лодло" localSheetId="4">#REF!</definedName>
    <definedName name="лодло" localSheetId="7">#REF!</definedName>
    <definedName name="лодло">#REF!</definedName>
    <definedName name="лодол" localSheetId="0">#REF!</definedName>
    <definedName name="лодол" localSheetId="1">#REF!</definedName>
    <definedName name="лодол" localSheetId="2">#REF!</definedName>
    <definedName name="лодол" localSheetId="3">#REF!</definedName>
    <definedName name="лодол" localSheetId="4">#REF!</definedName>
    <definedName name="лодол" localSheetId="7">#REF!</definedName>
    <definedName name="лодол">#REF!</definedName>
    <definedName name="лол" localSheetId="0">#REF!</definedName>
    <definedName name="лол" localSheetId="1">#REF!</definedName>
    <definedName name="лол" localSheetId="2">#REF!</definedName>
    <definedName name="лол" localSheetId="3">#REF!</definedName>
    <definedName name="лол" localSheetId="4">#REF!</definedName>
    <definedName name="лол" localSheetId="7">#REF!</definedName>
    <definedName name="лол">#REF!</definedName>
    <definedName name="лорщшгошщлдбжд" localSheetId="0">#REF!</definedName>
    <definedName name="лорщшгошщлдбжд" localSheetId="1">#REF!</definedName>
    <definedName name="лорщшгошщлдбжд" localSheetId="2">#REF!</definedName>
    <definedName name="лорщшгошщлдбжд" localSheetId="3">#REF!</definedName>
    <definedName name="лорщшгошщлдбжд" localSheetId="4">#REF!</definedName>
    <definedName name="лорщшгошщлдбжд" localSheetId="7">#REF!</definedName>
    <definedName name="лорщшгошщлдбжд">#REF!</definedName>
    <definedName name="лпрра" localSheetId="0">#REF!</definedName>
    <definedName name="лпрра" localSheetId="1">#REF!</definedName>
    <definedName name="лпрра" localSheetId="2">#REF!</definedName>
    <definedName name="лпрра" localSheetId="3">#REF!</definedName>
    <definedName name="лпрра" localSheetId="4">#REF!</definedName>
    <definedName name="лпрра" localSheetId="7">#REF!</definedName>
    <definedName name="лпрра">#REF!</definedName>
    <definedName name="лрал" localSheetId="0">#REF!</definedName>
    <definedName name="лрал" localSheetId="1">#REF!</definedName>
    <definedName name="лрал" localSheetId="2">#REF!</definedName>
    <definedName name="лрал" localSheetId="3">#REF!</definedName>
    <definedName name="лрал" localSheetId="4">#REF!</definedName>
    <definedName name="лрал" localSheetId="7">#REF!</definedName>
    <definedName name="лрал">#REF!</definedName>
    <definedName name="лрлд" localSheetId="0">#REF!</definedName>
    <definedName name="лрлд" localSheetId="1">#REF!</definedName>
    <definedName name="лрлд" localSheetId="2">#REF!</definedName>
    <definedName name="лрлд" localSheetId="3">#REF!</definedName>
    <definedName name="лрлд" localSheetId="4">#REF!</definedName>
    <definedName name="лрлд" localSheetId="7">#REF!</definedName>
    <definedName name="лрлд">#REF!</definedName>
    <definedName name="лрр" localSheetId="0">#REF!</definedName>
    <definedName name="лрр" localSheetId="1">#REF!</definedName>
    <definedName name="лрр" localSheetId="2">#REF!</definedName>
    <definedName name="лрр" localSheetId="3">#REF!</definedName>
    <definedName name="лрр" localSheetId="4">#REF!</definedName>
    <definedName name="лрр" localSheetId="7">#REF!</definedName>
    <definedName name="лрр">#REF!</definedName>
    <definedName name="М" localSheetId="0">#REF!</definedName>
    <definedName name="М" localSheetId="1">#REF!</definedName>
    <definedName name="М" localSheetId="2">#REF!</definedName>
    <definedName name="М" localSheetId="3">#REF!</definedName>
    <definedName name="М" localSheetId="4">#REF!</definedName>
    <definedName name="М" localSheetId="5">#REF!</definedName>
    <definedName name="М" localSheetId="7">#REF!</definedName>
    <definedName name="М">#REF!</definedName>
    <definedName name="Магаданская_область" localSheetId="0">#REF!</definedName>
    <definedName name="Магаданская_область" localSheetId="1">#REF!</definedName>
    <definedName name="Магаданская_область" localSheetId="2">#REF!</definedName>
    <definedName name="Магаданская_область" localSheetId="3">#REF!</definedName>
    <definedName name="Магаданская_область" localSheetId="4">#REF!</definedName>
    <definedName name="Магаданская_область" localSheetId="5">#REF!</definedName>
    <definedName name="Магаданская_область" localSheetId="7">#REF!</definedName>
    <definedName name="Магаданская_область">#REF!</definedName>
    <definedName name="Магаданская_область_1" localSheetId="0">#REF!</definedName>
    <definedName name="Магаданская_область_1" localSheetId="1">#REF!</definedName>
    <definedName name="Магаданская_область_1" localSheetId="2">#REF!</definedName>
    <definedName name="Магаданская_область_1" localSheetId="3">#REF!</definedName>
    <definedName name="Магаданская_область_1" localSheetId="4">#REF!</definedName>
    <definedName name="Магаданская_область_1" localSheetId="7">#REF!</definedName>
    <definedName name="Магаданская_область_1">#REF!</definedName>
    <definedName name="МАРЖА" localSheetId="0">#REF!</definedName>
    <definedName name="МАРЖА" localSheetId="1">#REF!</definedName>
    <definedName name="МАРЖА" localSheetId="2">#REF!</definedName>
    <definedName name="МАРЖА" localSheetId="3">#REF!</definedName>
    <definedName name="МАРЖА" localSheetId="4">#REF!</definedName>
    <definedName name="МАРЖА" localSheetId="5">#REF!</definedName>
    <definedName name="МАРЖА" localSheetId="7">#REF!</definedName>
    <definedName name="МАРЖА">#REF!</definedName>
    <definedName name="матер" localSheetId="3">#REF!</definedName>
    <definedName name="матер" localSheetId="4">#REF!</definedName>
    <definedName name="матер">#REF!</definedName>
    <definedName name="матер." localSheetId="3">#REF!</definedName>
    <definedName name="матер." localSheetId="4">#REF!</definedName>
    <definedName name="матер.">#REF!</definedName>
    <definedName name="матер.рем" localSheetId="3">#REF!</definedName>
    <definedName name="матер.рем" localSheetId="4">#REF!</definedName>
    <definedName name="матер.рем">#REF!</definedName>
    <definedName name="Месяцы" localSheetId="0">#REF!</definedName>
    <definedName name="Месяцы" localSheetId="1">#REF!</definedName>
    <definedName name="Месяцы" localSheetId="2">#REF!</definedName>
    <definedName name="Месяцы" localSheetId="3">#REF!</definedName>
    <definedName name="Месяцы" localSheetId="4">#REF!</definedName>
    <definedName name="Месяцы" localSheetId="7">#REF!</definedName>
    <definedName name="Месяцы">#REF!</definedName>
    <definedName name="Месяцы2" localSheetId="0">#REF!</definedName>
    <definedName name="Месяцы2" localSheetId="1">#REF!</definedName>
    <definedName name="Месяцы2" localSheetId="2">#REF!</definedName>
    <definedName name="Месяцы2" localSheetId="3">#REF!</definedName>
    <definedName name="Месяцы2" localSheetId="4">#REF!</definedName>
    <definedName name="Месяцы2" localSheetId="7">#REF!</definedName>
    <definedName name="Месяцы2">#REF!</definedName>
    <definedName name="Месяцы3" localSheetId="0">#REF!</definedName>
    <definedName name="Месяцы3" localSheetId="1">#REF!</definedName>
    <definedName name="Месяцы3" localSheetId="2">#REF!</definedName>
    <definedName name="Месяцы3" localSheetId="3">#REF!</definedName>
    <definedName name="Месяцы3" localSheetId="4">#REF!</definedName>
    <definedName name="Месяцы3" localSheetId="7">#REF!</definedName>
    <definedName name="Месяцы3">#REF!</definedName>
    <definedName name="мж1">#REF!</definedName>
    <definedName name="МИ_Т" localSheetId="0">#REF!</definedName>
    <definedName name="МИ_Т" localSheetId="1">#REF!</definedName>
    <definedName name="МИ_Т" localSheetId="2">#REF!</definedName>
    <definedName name="МИ_Т" localSheetId="3">#REF!</definedName>
    <definedName name="МИ_Т" localSheetId="4">#REF!</definedName>
    <definedName name="МИ_Т" localSheetId="5">#REF!</definedName>
    <definedName name="МИ_Т" localSheetId="7">#REF!</definedName>
    <definedName name="МИ_Т">#REF!</definedName>
    <definedName name="МИА5" localSheetId="0">#REF!</definedName>
    <definedName name="МИА5" localSheetId="1">#REF!</definedName>
    <definedName name="МИА5" localSheetId="2">#REF!</definedName>
    <definedName name="МИА5" localSheetId="3">#REF!</definedName>
    <definedName name="МИА5" localSheetId="4">#REF!</definedName>
    <definedName name="МИА5" localSheetId="7">#REF!</definedName>
    <definedName name="МИА5">#REF!</definedName>
    <definedName name="мил" localSheetId="0">{0,"овz";1,"z";2,"аz";5,"овz"}</definedName>
    <definedName name="мил" localSheetId="1">{0,"овz";1,"z";2,"аz";5,"овz"}</definedName>
    <definedName name="мил" localSheetId="2">{0,"овz";1,"z";2,"аz";5,"овz"}</definedName>
    <definedName name="мил" localSheetId="12">{0,"овz";1,"z";2,"аz";5,"овz"}</definedName>
    <definedName name="мил" localSheetId="14">{0,"овz";1,"z";2,"аz";5,"овz"}</definedName>
    <definedName name="мил" localSheetId="3">{0,"овz";1,"z";2,"аz";5,"овz"}</definedName>
    <definedName name="мил" localSheetId="10">{0,"овz";1,"z";2,"аz";5,"овz"}</definedName>
    <definedName name="мил" localSheetId="4">{0,"овz";1,"z";2,"аz";5,"овz"}</definedName>
    <definedName name="мил" localSheetId="5">{0,"овz";1,"z";2,"аz";5,"овz"}</definedName>
    <definedName name="мил" localSheetId="6">{0,"овz";1,"z";2,"аz";5,"овz"}</definedName>
    <definedName name="мил" localSheetId="7">{0,"овz";1,"z";2,"аz";5,"овz"}</definedName>
    <definedName name="мил" localSheetId="11">{0,"овz";1,"z";2,"аz";5,"овz"}</definedName>
    <definedName name="мил">{0,"овz";1,"z";2,"аz";5,"овz"}</definedName>
    <definedName name="мин" localSheetId="0">#REF!</definedName>
    <definedName name="мин" localSheetId="1">#REF!</definedName>
    <definedName name="мин" localSheetId="2">#REF!</definedName>
    <definedName name="мин" localSheetId="3">#REF!</definedName>
    <definedName name="мин" localSheetId="4">#REF!</definedName>
    <definedName name="мин" localSheetId="5">#REF!</definedName>
    <definedName name="мин" localSheetId="7">#REF!</definedName>
    <definedName name="мин">#REF!</definedName>
    <definedName name="Министерство_транспорта__связи_и_автомобильных_дорог_Самарской_области" localSheetId="0">#REF!</definedName>
    <definedName name="Министерство_транспорта__связи_и_автомобильных_дорог_Самарской_области" localSheetId="1">#REF!</definedName>
    <definedName name="Министерство_транспорта__связи_и_автомобильных_дорог_Самарской_области" localSheetId="2">#REF!</definedName>
    <definedName name="Министерство_транспорта__связи_и_автомобильных_дорог_Самарской_области" localSheetId="3">#REF!</definedName>
    <definedName name="Министерство_транспорта__связи_и_автомобильных_дорог_Самарской_области" localSheetId="4">#REF!</definedName>
    <definedName name="Министерство_транспорта__связи_и_автомобильных_дорог_Самарской_области" localSheetId="7">#REF!</definedName>
    <definedName name="Министерство_транспорта__связи_и_автомобильных_дорог_Самарской_области">#REF!</definedName>
    <definedName name="мись" localSheetId="0">#REF!</definedName>
    <definedName name="мись" localSheetId="1">#REF!</definedName>
    <definedName name="мись" localSheetId="2">#REF!</definedName>
    <definedName name="мись" localSheetId="3">#REF!</definedName>
    <definedName name="мись" localSheetId="4">#REF!</definedName>
    <definedName name="мись" localSheetId="7">#REF!</definedName>
    <definedName name="мись">#REF!</definedName>
    <definedName name="мит" localSheetId="0">#REF!</definedName>
    <definedName name="мит" localSheetId="1">#REF!</definedName>
    <definedName name="мит" localSheetId="2">#REF!</definedName>
    <definedName name="мит" localSheetId="3">#REF!</definedName>
    <definedName name="мит" localSheetId="4">#REF!</definedName>
    <definedName name="мит" localSheetId="7">#REF!</definedName>
    <definedName name="мит">#REF!</definedName>
    <definedName name="мм" localSheetId="0">#REF!</definedName>
    <definedName name="мм" localSheetId="1">#REF!</definedName>
    <definedName name="мм" localSheetId="2">#REF!</definedName>
    <definedName name="мм" localSheetId="3">#REF!</definedName>
    <definedName name="мм" localSheetId="4">#REF!</definedName>
    <definedName name="мм" localSheetId="5">#REF!</definedName>
    <definedName name="мм" localSheetId="7">#REF!</definedName>
    <definedName name="мм">#REF!</definedName>
    <definedName name="МММММММММ" localSheetId="0">#REF!</definedName>
    <definedName name="МММММММММ" localSheetId="1">#REF!</definedName>
    <definedName name="МММММММММ" localSheetId="2">#REF!</definedName>
    <definedName name="МММММММММ" localSheetId="3">#REF!</definedName>
    <definedName name="МММММММММ" localSheetId="4">#REF!</definedName>
    <definedName name="МММММММММ" localSheetId="7">#REF!</definedName>
    <definedName name="МММММММММ">#REF!</definedName>
    <definedName name="мн" localSheetId="0">#REF!</definedName>
    <definedName name="мн" localSheetId="1">#REF!</definedName>
    <definedName name="мн" localSheetId="2">#REF!</definedName>
    <definedName name="мн" localSheetId="3">#REF!</definedName>
    <definedName name="мн" localSheetId="4">#REF!</definedName>
    <definedName name="мн" localSheetId="7">#REF!</definedName>
    <definedName name="мн">#REF!</definedName>
    <definedName name="Модель2" localSheetId="0">#REF!</definedName>
    <definedName name="Модель2" localSheetId="1">#REF!</definedName>
    <definedName name="Модель2" localSheetId="2">#REF!</definedName>
    <definedName name="Модель2" localSheetId="13">#REF!</definedName>
    <definedName name="Модель2" localSheetId="14">#REF!</definedName>
    <definedName name="Модель2" localSheetId="3">#REF!</definedName>
    <definedName name="Модель2" localSheetId="4">#REF!</definedName>
    <definedName name="Модель2" localSheetId="7">#REF!</definedName>
    <definedName name="Модель2" localSheetId="11">#REF!</definedName>
    <definedName name="Модель2">#REF!</definedName>
    <definedName name="мойка" localSheetId="0">#REF!</definedName>
    <definedName name="мойка" localSheetId="1">#REF!</definedName>
    <definedName name="мойка" localSheetId="2">#REF!</definedName>
    <definedName name="мойка" localSheetId="3">#REF!</definedName>
    <definedName name="мойка" localSheetId="4">#REF!</definedName>
    <definedName name="мойка" localSheetId="7">#REF!</definedName>
    <definedName name="мойка">#REF!</definedName>
    <definedName name="Монтаж" localSheetId="0">#REF!</definedName>
    <definedName name="Монтаж" localSheetId="1">#REF!</definedName>
    <definedName name="Монтаж" localSheetId="2">#REF!</definedName>
    <definedName name="Монтаж" localSheetId="3">#REF!</definedName>
    <definedName name="Монтаж" localSheetId="4">#REF!</definedName>
    <definedName name="Монтаж" localSheetId="5">#REF!</definedName>
    <definedName name="Монтаж" localSheetId="7">#REF!</definedName>
    <definedName name="Монтаж">#REF!</definedName>
    <definedName name="Монтажные_работы_в_базисных_ценах" localSheetId="0">#REF!</definedName>
    <definedName name="Монтажные_работы_в_базисных_ценах" localSheetId="1">#REF!</definedName>
    <definedName name="Монтажные_работы_в_базисных_ценах" localSheetId="2">#REF!</definedName>
    <definedName name="Монтажные_работы_в_базисных_ценах" localSheetId="3">#REF!</definedName>
    <definedName name="Монтажные_работы_в_базисных_ценах" localSheetId="4">#REF!</definedName>
    <definedName name="Монтажные_работы_в_базисных_ценах" localSheetId="7">#REF!</definedName>
    <definedName name="Монтажные_работы_в_базисных_ценах">#REF!</definedName>
    <definedName name="Московская_область" localSheetId="0">#REF!</definedName>
    <definedName name="Московская_область" localSheetId="1">#REF!</definedName>
    <definedName name="Московская_область" localSheetId="2">#REF!</definedName>
    <definedName name="Московская_область" localSheetId="3">#REF!</definedName>
    <definedName name="Московская_область" localSheetId="4">#REF!</definedName>
    <definedName name="Московская_область" localSheetId="5">#REF!</definedName>
    <definedName name="Московская_область" localSheetId="7">#REF!</definedName>
    <definedName name="Московская_область">#REF!</definedName>
    <definedName name="мотаж2" localSheetId="0">#REF!</definedName>
    <definedName name="мотаж2" localSheetId="1">#REF!</definedName>
    <definedName name="мотаж2" localSheetId="2">#REF!</definedName>
    <definedName name="мотаж2" localSheetId="3">#REF!</definedName>
    <definedName name="мотаж2" localSheetId="4">#REF!</definedName>
    <definedName name="мотаж2" localSheetId="7">#REF!</definedName>
    <definedName name="мотаж2">#REF!</definedName>
    <definedName name="мпртмит" localSheetId="0">#REF!</definedName>
    <definedName name="мпртмит" localSheetId="1">#REF!</definedName>
    <definedName name="мпртмит" localSheetId="2">#REF!</definedName>
    <definedName name="мпртмит" localSheetId="3">#REF!</definedName>
    <definedName name="мпртмит" localSheetId="4">#REF!</definedName>
    <definedName name="мпртмит" localSheetId="7">#REF!</definedName>
    <definedName name="мпртмит">#REF!</definedName>
    <definedName name="мтч" localSheetId="0">#REF!</definedName>
    <definedName name="мтч" localSheetId="1">#REF!</definedName>
    <definedName name="мтч" localSheetId="2">#REF!</definedName>
    <definedName name="мтч" localSheetId="3">#REF!</definedName>
    <definedName name="мтч" localSheetId="4">#REF!</definedName>
    <definedName name="мтч" localSheetId="7">#REF!</definedName>
    <definedName name="мтч">#REF!</definedName>
    <definedName name="мтьюп" localSheetId="0">#REF!</definedName>
    <definedName name="мтьюп" localSheetId="1">#REF!</definedName>
    <definedName name="мтьюп" localSheetId="2">#REF!</definedName>
    <definedName name="мтьюп" localSheetId="3">#REF!</definedName>
    <definedName name="мтьюп" localSheetId="4">#REF!</definedName>
    <definedName name="мтьюп" localSheetId="7">#REF!</definedName>
    <definedName name="мтьюп">#REF!</definedName>
    <definedName name="муж">#REF!</definedName>
    <definedName name="Мурманская_область" localSheetId="0">#REF!</definedName>
    <definedName name="Мурманская_область" localSheetId="1">#REF!</definedName>
    <definedName name="Мурманская_область" localSheetId="2">#REF!</definedName>
    <definedName name="Мурманская_область" localSheetId="3">#REF!</definedName>
    <definedName name="Мурманская_область" localSheetId="4">#REF!</definedName>
    <definedName name="Мурманская_область" localSheetId="5">#REF!</definedName>
    <definedName name="Мурманская_область" localSheetId="7">#REF!</definedName>
    <definedName name="Мурманская_область">#REF!</definedName>
    <definedName name="Мурманская_область_1" localSheetId="0">#REF!</definedName>
    <definedName name="Мурманская_область_1" localSheetId="1">#REF!</definedName>
    <definedName name="Мурманская_область_1" localSheetId="2">#REF!</definedName>
    <definedName name="Мурманская_область_1" localSheetId="3">#REF!</definedName>
    <definedName name="Мурманская_область_1" localSheetId="4">#REF!</definedName>
    <definedName name="Мурманская_область_1" localSheetId="7">#REF!</definedName>
    <definedName name="Мурманская_область_1">#REF!</definedName>
    <definedName name="над" localSheetId="0">#REF!</definedName>
    <definedName name="над" localSheetId="1">#REF!</definedName>
    <definedName name="над" localSheetId="2">#REF!</definedName>
    <definedName name="над" localSheetId="3">#REF!</definedName>
    <definedName name="над" localSheetId="4">#REF!</definedName>
    <definedName name="над" localSheetId="5">#REF!</definedName>
    <definedName name="над" localSheetId="7">#REF!</definedName>
    <definedName name="над">#REF!</definedName>
    <definedName name="наз">#REF!</definedName>
    <definedName name="назв">#REF!</definedName>
    <definedName name="Название_проекта" localSheetId="0">#REF!</definedName>
    <definedName name="Название_проекта" localSheetId="1">#REF!</definedName>
    <definedName name="Название_проекта" localSheetId="2">#REF!</definedName>
    <definedName name="Название_проекта" localSheetId="3">#REF!</definedName>
    <definedName name="Название_проекта" localSheetId="4">#REF!</definedName>
    <definedName name="Название_проекта" localSheetId="5">#REF!</definedName>
    <definedName name="Название_проекта" localSheetId="7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2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3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7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 localSheetId="0">#REF!</definedName>
    <definedName name="Наименование_группы_строек" localSheetId="1">#REF!</definedName>
    <definedName name="Наименование_группы_строек" localSheetId="2">#REF!</definedName>
    <definedName name="Наименование_группы_строек" localSheetId="3">#REF!</definedName>
    <definedName name="Наименование_группы_строек" localSheetId="4">#REF!</definedName>
    <definedName name="Наименование_группы_строек" localSheetId="5">#REF!</definedName>
    <definedName name="Наименование_группы_строек" localSheetId="7">#REF!</definedName>
    <definedName name="Наименование_группы_строек">#REF!</definedName>
    <definedName name="Наименование_локальной_сметы" localSheetId="0">#REF!</definedName>
    <definedName name="Наименование_локальной_сметы" localSheetId="1">#REF!</definedName>
    <definedName name="Наименование_локальной_сметы" localSheetId="2">#REF!</definedName>
    <definedName name="Наименование_локальной_сметы" localSheetId="3">#REF!</definedName>
    <definedName name="Наименование_локальной_сметы" localSheetId="4">#REF!</definedName>
    <definedName name="Наименование_локальной_сметы" localSheetId="7">#REF!</definedName>
    <definedName name="Наименование_локальной_сметы">#REF!</definedName>
    <definedName name="Наименование_объекта" localSheetId="0">#REF!</definedName>
    <definedName name="Наименование_объекта" localSheetId="1">#REF!</definedName>
    <definedName name="Наименование_объекта" localSheetId="2">#REF!</definedName>
    <definedName name="Наименование_объекта" localSheetId="3">#REF!</definedName>
    <definedName name="Наименование_объекта" localSheetId="4">#REF!</definedName>
    <definedName name="Наименование_объекта" localSheetId="7">#REF!</definedName>
    <definedName name="Наименование_объекта">#REF!</definedName>
    <definedName name="Наименование_объектной_сметы" localSheetId="0">#REF!</definedName>
    <definedName name="Наименование_объектной_сметы" localSheetId="1">#REF!</definedName>
    <definedName name="Наименование_объектной_сметы" localSheetId="2">#REF!</definedName>
    <definedName name="Наименование_объектной_сметы" localSheetId="3">#REF!</definedName>
    <definedName name="Наименование_объектной_сметы" localSheetId="4">#REF!</definedName>
    <definedName name="Наименование_объектной_сметы" localSheetId="7">#REF!</definedName>
    <definedName name="Наименование_объектной_сметы">#REF!</definedName>
    <definedName name="Наименование_организации_заказчика" localSheetId="0">#REF!</definedName>
    <definedName name="Наименование_организации_заказчика" localSheetId="1">#REF!</definedName>
    <definedName name="Наименование_организации_заказчика" localSheetId="2">#REF!</definedName>
    <definedName name="Наименование_организации_заказчика" localSheetId="3">#REF!</definedName>
    <definedName name="Наименование_организации_заказчика" localSheetId="4">#REF!</definedName>
    <definedName name="Наименование_организации_заказчика" localSheetId="7">#REF!</definedName>
    <definedName name="Наименование_организации_заказчика">#REF!</definedName>
    <definedName name="Наименование_очереди" localSheetId="0">#REF!</definedName>
    <definedName name="Наименование_очереди" localSheetId="1">#REF!</definedName>
    <definedName name="Наименование_очереди" localSheetId="2">#REF!</definedName>
    <definedName name="Наименование_очереди" localSheetId="3">#REF!</definedName>
    <definedName name="Наименование_очереди" localSheetId="4">#REF!</definedName>
    <definedName name="Наименование_очереди" localSheetId="7">#REF!</definedName>
    <definedName name="Наименование_очереди">#REF!</definedName>
    <definedName name="Наименование_проектной_организации" localSheetId="0">#REF!</definedName>
    <definedName name="Наименование_проектной_организации" localSheetId="1">#REF!</definedName>
    <definedName name="Наименование_проектной_организации" localSheetId="2">#REF!</definedName>
    <definedName name="Наименование_проектной_организации" localSheetId="3">#REF!</definedName>
    <definedName name="Наименование_проектной_организации" localSheetId="4">#REF!</definedName>
    <definedName name="Наименование_проектной_организации" localSheetId="7">#REF!</definedName>
    <definedName name="Наименование_проектной_организации">#REF!</definedName>
    <definedName name="Наименование_пускового_комплекса" localSheetId="0">#REF!</definedName>
    <definedName name="Наименование_пускового_комплекса" localSheetId="1">#REF!</definedName>
    <definedName name="Наименование_пускового_комплекса" localSheetId="2">#REF!</definedName>
    <definedName name="Наименование_пускового_комплекса" localSheetId="3">#REF!</definedName>
    <definedName name="Наименование_пускового_комплекса" localSheetId="4">#REF!</definedName>
    <definedName name="Наименование_пускового_комплекса" localSheetId="7">#REF!</definedName>
    <definedName name="Наименование_пускового_комплекса">#REF!</definedName>
    <definedName name="Наименование_сводного_сметного_расчета" localSheetId="0">#REF!</definedName>
    <definedName name="Наименование_сводного_сметного_расчета" localSheetId="1">#REF!</definedName>
    <definedName name="Наименование_сводного_сметного_расчета" localSheetId="2">#REF!</definedName>
    <definedName name="Наименование_сводного_сметного_расчета" localSheetId="3">#REF!</definedName>
    <definedName name="Наименование_сводного_сметного_расчета" localSheetId="4">#REF!</definedName>
    <definedName name="Наименование_сводного_сметного_расчета" localSheetId="7">#REF!</definedName>
    <definedName name="Наименование_сводного_сметного_расчета">#REF!</definedName>
    <definedName name="Наименование_строительства" localSheetId="0">#REF!</definedName>
    <definedName name="Наименование_строительства" localSheetId="1">#REF!</definedName>
    <definedName name="Наименование_строительства" localSheetId="2">#REF!</definedName>
    <definedName name="Наименование_строительства" localSheetId="3">#REF!</definedName>
    <definedName name="Наименование_строительства" localSheetId="4">#REF!</definedName>
    <definedName name="Наименование_строительства" localSheetId="7">#REF!</definedName>
    <definedName name="Наименование_строительства">#REF!</definedName>
    <definedName name="Наименование_стройки" localSheetId="0">#REF!</definedName>
    <definedName name="Наименование_стройки" localSheetId="1">#REF!</definedName>
    <definedName name="Наименование_стройки" localSheetId="2">#REF!</definedName>
    <definedName name="Наименование_стройки" localSheetId="3">#REF!</definedName>
    <definedName name="Наименование_стройки" localSheetId="4">#REF!</definedName>
    <definedName name="Наименование_стройки" localSheetId="7">#REF!</definedName>
    <definedName name="Наименование_стройки">#REF!</definedName>
    <definedName name="накладные" localSheetId="0">#REF!</definedName>
    <definedName name="накладные" localSheetId="1">#REF!</definedName>
    <definedName name="накладные" localSheetId="2">#REF!</definedName>
    <definedName name="накладные" localSheetId="3">#REF!</definedName>
    <definedName name="накладные" localSheetId="4">#REF!</definedName>
    <definedName name="накладные" localSheetId="7">#REF!</definedName>
    <definedName name="накладные">#REF!</definedName>
    <definedName name="науки" localSheetId="0">#REF!</definedName>
    <definedName name="науки" localSheetId="1">#REF!</definedName>
    <definedName name="науки" localSheetId="2">#REF!</definedName>
    <definedName name="науки" localSheetId="3">#REF!</definedName>
    <definedName name="науки" localSheetId="4">#REF!</definedName>
    <definedName name="науки" localSheetId="7">#REF!</definedName>
    <definedName name="науки">#REF!</definedName>
    <definedName name="нвле" localSheetId="0">#REF!</definedName>
    <definedName name="нвле" localSheetId="1">#REF!</definedName>
    <definedName name="нвле" localSheetId="2">#REF!</definedName>
    <definedName name="нвле" localSheetId="3">#REF!</definedName>
    <definedName name="нвле" localSheetId="4">#REF!</definedName>
    <definedName name="нвле" localSheetId="5">#REF!</definedName>
    <definedName name="нвле" localSheetId="7">#REF!</definedName>
    <definedName name="нвле">#REF!</definedName>
    <definedName name="нгагл" localSheetId="0">#REF!</definedName>
    <definedName name="нгагл" localSheetId="1">#REF!</definedName>
    <definedName name="нгагл" localSheetId="2">#REF!</definedName>
    <definedName name="нгагл" localSheetId="3">#REF!</definedName>
    <definedName name="нгагл" localSheetId="4">#REF!</definedName>
    <definedName name="нгагл" localSheetId="7">#REF!</definedName>
    <definedName name="нгагл">#REF!</definedName>
    <definedName name="нго" localSheetId="0">#REF!</definedName>
    <definedName name="нго" localSheetId="1">#REF!</definedName>
    <definedName name="нго" localSheetId="2">#REF!</definedName>
    <definedName name="нго" localSheetId="3">#REF!</definedName>
    <definedName name="нго" localSheetId="4">#REF!</definedName>
    <definedName name="нго" localSheetId="7">#REF!</definedName>
    <definedName name="нго">#REF!</definedName>
    <definedName name="нгпнрап" localSheetId="0">#REF!</definedName>
    <definedName name="нгпнрап" localSheetId="1">#REF!</definedName>
    <definedName name="нгпнрап" localSheetId="2">#REF!</definedName>
    <definedName name="нгпнрап" localSheetId="3">#REF!</definedName>
    <definedName name="нгпнрап" localSheetId="4">#REF!</definedName>
    <definedName name="нгпнрап" localSheetId="7">#REF!</definedName>
    <definedName name="нгпнрап">#REF!</definedName>
    <definedName name="НДС" localSheetId="0">#REF!</definedName>
    <definedName name="НДС" localSheetId="1">#REF!</definedName>
    <definedName name="НДС" localSheetId="2">#REF!</definedName>
    <definedName name="НДС" localSheetId="3">#REF!</definedName>
    <definedName name="НДС" localSheetId="4">#REF!</definedName>
    <definedName name="НДС" localSheetId="7">#REF!</definedName>
    <definedName name="НДС">#REF!</definedName>
    <definedName name="НДСИмущество" localSheetId="3">#REF!</definedName>
    <definedName name="НДСИмущество" localSheetId="4">#REF!</definedName>
    <definedName name="НДСИмущество">#REF!</definedName>
    <definedName name="НДСИП" localSheetId="3">#REF!</definedName>
    <definedName name="НДСИП" localSheetId="4">#REF!</definedName>
    <definedName name="НДСИП">#REF!</definedName>
    <definedName name="НДСНИОКР" localSheetId="3">#REF!</definedName>
    <definedName name="НДСНИОКР" localSheetId="4">#REF!</definedName>
    <definedName name="НДСНИОКР">#REF!</definedName>
    <definedName name="нево" localSheetId="0">#REF!</definedName>
    <definedName name="нево" localSheetId="1">#REF!</definedName>
    <definedName name="нево" localSheetId="2">#REF!</definedName>
    <definedName name="нево" localSheetId="3">#REF!</definedName>
    <definedName name="нево" localSheetId="4">#REF!</definedName>
    <definedName name="нево" localSheetId="7">#REF!</definedName>
    <definedName name="нево">#REF!</definedName>
    <definedName name="нер" localSheetId="0">#REF!</definedName>
    <definedName name="нер" localSheetId="1">#REF!</definedName>
    <definedName name="нер" localSheetId="2">#REF!</definedName>
    <definedName name="нер" localSheetId="3">#REF!</definedName>
    <definedName name="нер" localSheetId="4">#REF!</definedName>
    <definedName name="нер" localSheetId="5">#REF!</definedName>
    <definedName name="нер" localSheetId="7">#REF!</definedName>
    <definedName name="нер">#REF!</definedName>
    <definedName name="нес2">#REF!</definedName>
    <definedName name="неуо" localSheetId="0">#REF!</definedName>
    <definedName name="неуо" localSheetId="1">#REF!</definedName>
    <definedName name="неуо" localSheetId="2">#REF!</definedName>
    <definedName name="неуо" localSheetId="3">#REF!</definedName>
    <definedName name="неуо" localSheetId="4">#REF!</definedName>
    <definedName name="неуо" localSheetId="5">#REF!</definedName>
    <definedName name="неуо" localSheetId="7">#REF!</definedName>
    <definedName name="неуо">#REF!</definedName>
    <definedName name="Нижегородская_область" localSheetId="0">#REF!</definedName>
    <definedName name="Нижегородская_область" localSheetId="1">#REF!</definedName>
    <definedName name="Нижегородская_область" localSheetId="2">#REF!</definedName>
    <definedName name="Нижегородская_область" localSheetId="3">#REF!</definedName>
    <definedName name="Нижегородская_область" localSheetId="4">#REF!</definedName>
    <definedName name="Нижегородская_область" localSheetId="7">#REF!</definedName>
    <definedName name="Нижегородская_область">#REF!</definedName>
    <definedName name="Нижняя_часть" localSheetId="0">#REF!</definedName>
    <definedName name="Нижняя_часть" localSheetId="1">#REF!</definedName>
    <definedName name="Нижняя_часть" localSheetId="2">#REF!</definedName>
    <definedName name="Нижняя_часть" localSheetId="3">#REF!</definedName>
    <definedName name="Нижняя_часть" localSheetId="4">#REF!</definedName>
    <definedName name="Нижняя_часть" localSheetId="7">#REF!</definedName>
    <definedName name="Нижняя_часть">#REF!</definedName>
    <definedName name="нии" localSheetId="0">#REF!</definedName>
    <definedName name="нии" localSheetId="1">#REF!</definedName>
    <definedName name="нии" localSheetId="2">#REF!</definedName>
    <definedName name="нии" localSheetId="3">#REF!</definedName>
    <definedName name="нии" localSheetId="4">#REF!</definedName>
    <definedName name="нии" localSheetId="7">#REF!</definedName>
    <definedName name="нии">#REF!</definedName>
    <definedName name="НК">#REF!</definedName>
    <definedName name="нн" localSheetId="0">#REF!</definedName>
    <definedName name="нн" localSheetId="1">#REF!</definedName>
    <definedName name="нн" localSheetId="2">#REF!</definedName>
    <definedName name="нн" localSheetId="13">#REF!</definedName>
    <definedName name="нн" localSheetId="14">#REF!</definedName>
    <definedName name="нн" localSheetId="3">#REF!</definedName>
    <definedName name="нн" localSheetId="4">#REF!</definedName>
    <definedName name="нн" localSheetId="7">#REF!</definedName>
    <definedName name="нн" localSheetId="11">#REF!</definedName>
    <definedName name="нн">#REF!</definedName>
    <definedName name="но" localSheetId="0">#REF!</definedName>
    <definedName name="но" localSheetId="1">#REF!</definedName>
    <definedName name="но" localSheetId="2">#REF!</definedName>
    <definedName name="но" localSheetId="3">#REF!</definedName>
    <definedName name="но" localSheetId="4">#REF!</definedName>
    <definedName name="но" localSheetId="7">#REF!</definedName>
    <definedName name="но">#REF!</definedName>
    <definedName name="Новгородская_область" localSheetId="0">#REF!</definedName>
    <definedName name="Новгородская_область" localSheetId="1">#REF!</definedName>
    <definedName name="Новгородская_область" localSheetId="2">#REF!</definedName>
    <definedName name="Новгородская_область" localSheetId="3">#REF!</definedName>
    <definedName name="Новгородская_область" localSheetId="4">#REF!</definedName>
    <definedName name="Новгородская_область" localSheetId="7">#REF!</definedName>
    <definedName name="Новгородская_область">#REF!</definedName>
    <definedName name="Новосибирская_область" localSheetId="0">#REF!</definedName>
    <definedName name="Новосибирская_область" localSheetId="1">#REF!</definedName>
    <definedName name="Новосибирская_область" localSheetId="2">#REF!</definedName>
    <definedName name="Новосибирская_область" localSheetId="3">#REF!</definedName>
    <definedName name="Новосибирская_область" localSheetId="4">#REF!</definedName>
    <definedName name="Новосибирская_область" localSheetId="7">#REF!</definedName>
    <definedName name="Новосибирская_область">#REF!</definedName>
    <definedName name="Новосибирская_область_1" localSheetId="0">#REF!</definedName>
    <definedName name="Новосибирская_область_1" localSheetId="1">#REF!</definedName>
    <definedName name="Новосибирская_область_1" localSheetId="2">#REF!</definedName>
    <definedName name="Новосибирская_область_1" localSheetId="3">#REF!</definedName>
    <definedName name="Новосибирская_область_1" localSheetId="4">#REF!</definedName>
    <definedName name="Новосибирская_область_1" localSheetId="7">#REF!</definedName>
    <definedName name="Новосибирская_область_1">#REF!</definedName>
    <definedName name="новый" localSheetId="0">#REF!</definedName>
    <definedName name="новый" localSheetId="1">#REF!</definedName>
    <definedName name="новый" localSheetId="2">#REF!</definedName>
    <definedName name="новый" localSheetId="3">#REF!</definedName>
    <definedName name="новый" localSheetId="4">#REF!</definedName>
    <definedName name="новый" localSheetId="5">#REF!</definedName>
    <definedName name="новый" localSheetId="7">#REF!</definedName>
    <definedName name="новый">#REF!</definedName>
    <definedName name="Номер" localSheetId="0">#REF!</definedName>
    <definedName name="Номер" localSheetId="1">#REF!</definedName>
    <definedName name="Номер" localSheetId="2">#REF!</definedName>
    <definedName name="Номер" localSheetId="3">#REF!</definedName>
    <definedName name="Номер" localSheetId="4">#REF!</definedName>
    <definedName name="Номер" localSheetId="7">#REF!</definedName>
    <definedName name="Номер">#REF!</definedName>
    <definedName name="Номер_договора" localSheetId="0">#REF!</definedName>
    <definedName name="Номер_договора" localSheetId="1">#REF!</definedName>
    <definedName name="Номер_договора" localSheetId="2">#REF!</definedName>
    <definedName name="Номер_договора" localSheetId="3">#REF!</definedName>
    <definedName name="Номер_договора" localSheetId="4">#REF!</definedName>
    <definedName name="Номер_договора" localSheetId="7">#REF!</definedName>
    <definedName name="Номер_договора">#REF!</definedName>
    <definedName name="Номер_пп" localSheetId="0">#REF!</definedName>
    <definedName name="Номер_пп" localSheetId="1">#REF!</definedName>
    <definedName name="Номер_пп" localSheetId="2">#REF!</definedName>
    <definedName name="Номер_пп" localSheetId="3">#REF!</definedName>
    <definedName name="Номер_пп" localSheetId="4">#REF!</definedName>
    <definedName name="Номер_пп" localSheetId="7">#REF!</definedName>
    <definedName name="Номер_пп">#REF!</definedName>
    <definedName name="Номер_раздела" localSheetId="0">#REF!</definedName>
    <definedName name="Номер_раздела" localSheetId="1">#REF!</definedName>
    <definedName name="Номер_раздела" localSheetId="2">#REF!</definedName>
    <definedName name="Номер_раздела" localSheetId="3">#REF!</definedName>
    <definedName name="Номер_раздела" localSheetId="4">#REF!</definedName>
    <definedName name="Номер_раздела" localSheetId="7">#REF!</definedName>
    <definedName name="Номер_раздела">#REF!</definedName>
    <definedName name="Номер_Сметы">#REF!</definedName>
    <definedName name="НомерПериода">#REF!</definedName>
    <definedName name="НормаАУП_на_УЕ" localSheetId="3">#REF!</definedName>
    <definedName name="НормаАУП_на_УЕ" localSheetId="4">#REF!</definedName>
    <definedName name="НормаАУП_на_УЕ" localSheetId="5">#REF!</definedName>
    <definedName name="НормаАУП_на_УЕ" localSheetId="6">#REF!</definedName>
    <definedName name="НормаАУП_на_УЕ">#REF!</definedName>
    <definedName name="НормаПП_на_УЕ" localSheetId="3">#REF!</definedName>
    <definedName name="НормаПП_на_УЕ" localSheetId="4">#REF!</definedName>
    <definedName name="НормаПП_на_УЕ" localSheetId="5">#REF!</definedName>
    <definedName name="НормаПП_на_УЕ" localSheetId="6">#REF!</definedName>
    <definedName name="НормаПП_на_УЕ">#REF!</definedName>
    <definedName name="НормаРостаУЕ" localSheetId="3">#REF!</definedName>
    <definedName name="НормаРостаУЕ" localSheetId="4">#REF!</definedName>
    <definedName name="НормаРостаУЕ" localSheetId="5">#REF!</definedName>
    <definedName name="НормаРостаУЕ" localSheetId="6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 localSheetId="0">граж</definedName>
    <definedName name="нр" localSheetId="1">граж</definedName>
    <definedName name="нр" localSheetId="2">граж</definedName>
    <definedName name="нр" localSheetId="12">граж</definedName>
    <definedName name="нр" localSheetId="14">граж</definedName>
    <definedName name="нр" localSheetId="3">граж</definedName>
    <definedName name="нр" localSheetId="10">граж</definedName>
    <definedName name="нр" localSheetId="4">граж</definedName>
    <definedName name="нр" localSheetId="5">граж</definedName>
    <definedName name="нр" localSheetId="6">граж</definedName>
    <definedName name="нр" localSheetId="7">граж</definedName>
    <definedName name="нр" localSheetId="11">граж</definedName>
    <definedName name="нр">#REF!</definedName>
    <definedName name="Нсапк">#REF!</definedName>
    <definedName name="Нсстр">#REF!</definedName>
    <definedName name="о" localSheetId="0">#REF!</definedName>
    <definedName name="о" localSheetId="1">#REF!</definedName>
    <definedName name="о" localSheetId="2">#REF!</definedName>
    <definedName name="о" localSheetId="3">#REF!</definedName>
    <definedName name="о" localSheetId="4">#REF!</definedName>
    <definedName name="о" localSheetId="5">#REF!</definedName>
    <definedName name="о" localSheetId="7">#REF!</definedName>
    <definedName name="о">#REF!</definedName>
    <definedName name="об" localSheetId="0">#REF!</definedName>
    <definedName name="об" localSheetId="1">#REF!</definedName>
    <definedName name="об" localSheetId="2">#REF!</definedName>
    <definedName name="об" localSheetId="3">#REF!</definedName>
    <definedName name="об" localSheetId="4">#REF!</definedName>
    <definedName name="об" localSheetId="5">#REF!</definedName>
    <definedName name="об" localSheetId="7">#REF!</definedName>
    <definedName name="об">#REF!</definedName>
    <definedName name="обл">#REF!</definedName>
    <definedName name="_xlnm.Print_Area" localSheetId="2">'4.3 Отдел 2. Тех.характеристики'!$A:$D</definedName>
    <definedName name="_xlnm.Print_Area" localSheetId="12">'4.7 Прил.6 Расчет Прочие'!$A$1:$I$27</definedName>
    <definedName name="_xlnm.Print_Area" localSheetId="13">'4.8 Прил. 6.1 Расчет ПНР'!$A$1:$O$28</definedName>
    <definedName name="_xlnm.Print_Area" localSheetId="14">'4.9 Прил 6.2 Расчет ПИР'!$A$1:$R$36</definedName>
    <definedName name="_xlnm.Print_Area" localSheetId="4">'Прил.2 Расч стоим'!$A$1:$J$28</definedName>
    <definedName name="_xlnm.Print_Area" localSheetId="5">Прил.3!$A$1:$H$372</definedName>
    <definedName name="_xlnm.Print_Area" localSheetId="6">'Прил.4 РМ'!$A$1:$E$48</definedName>
    <definedName name="_xlnm.Print_Area" localSheetId="7">'Прил.5 Расчет СМР и ОБ'!$A$1:$J$367</definedName>
    <definedName name="_xlnm.Print_Area" localSheetId="11">ФОТр.тек.!$A$1:$F$13</definedName>
    <definedName name="_xlnm.Print_Area">#REF!</definedName>
    <definedName name="Область_печати_ИМ" localSheetId="0">#REF!</definedName>
    <definedName name="Область_печати_ИМ" localSheetId="1">#REF!</definedName>
    <definedName name="Область_печати_ИМ" localSheetId="2">#REF!</definedName>
    <definedName name="Область_печати_ИМ" localSheetId="3">#REF!</definedName>
    <definedName name="Область_печати_ИМ" localSheetId="4">#REF!</definedName>
    <definedName name="Область_печати_ИМ" localSheetId="7">#REF!</definedName>
    <definedName name="Область_печати_ИМ">#REF!</definedName>
    <definedName name="Оборудование_в_базисных_ценах" localSheetId="0">#REF!</definedName>
    <definedName name="Оборудование_в_базисных_ценах" localSheetId="1">#REF!</definedName>
    <definedName name="Оборудование_в_базисных_ценах" localSheetId="2">#REF!</definedName>
    <definedName name="Оборудование_в_базисных_ценах" localSheetId="3">#REF!</definedName>
    <definedName name="Оборудование_в_базисных_ценах" localSheetId="4">#REF!</definedName>
    <definedName name="Оборудование_в_базисных_ценах" localSheetId="7">#REF!</definedName>
    <definedName name="Оборудование_в_базисных_ценах">#REF!</definedName>
    <definedName name="Обоснование_поправки" localSheetId="0">#REF!</definedName>
    <definedName name="Обоснование_поправки" localSheetId="1">#REF!</definedName>
    <definedName name="Обоснование_поправки" localSheetId="2">#REF!</definedName>
    <definedName name="Обоснование_поправки" localSheetId="3">#REF!</definedName>
    <definedName name="Обоснование_поправки" localSheetId="4">#REF!</definedName>
    <definedName name="Обоснование_поправки" localSheetId="5">#REF!</definedName>
    <definedName name="Обоснование_поправки" localSheetId="7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 localSheetId="0">#REF!</definedName>
    <definedName name="объем___0" localSheetId="1">#REF!</definedName>
    <definedName name="объем___0" localSheetId="2">#REF!</definedName>
    <definedName name="объем___0" localSheetId="3">#REF!</definedName>
    <definedName name="объем___0" localSheetId="4">#REF!</definedName>
    <definedName name="объем___0" localSheetId="5">#REF!</definedName>
    <definedName name="объем___0" localSheetId="7">#REF!</definedName>
    <definedName name="объем___0">#REF!</definedName>
    <definedName name="объем___0___0" localSheetId="0">#REF!</definedName>
    <definedName name="объем___0___0" localSheetId="1">#REF!</definedName>
    <definedName name="объем___0___0" localSheetId="2">#REF!</definedName>
    <definedName name="объем___0___0" localSheetId="3">#REF!</definedName>
    <definedName name="объем___0___0" localSheetId="4">#REF!</definedName>
    <definedName name="объем___0___0" localSheetId="7">#REF!</definedName>
    <definedName name="объем___0___0">#REF!</definedName>
    <definedName name="объем___0___0___0" localSheetId="0">#REF!</definedName>
    <definedName name="объем___0___0___0" localSheetId="1">#REF!</definedName>
    <definedName name="объем___0___0___0" localSheetId="2">#REF!</definedName>
    <definedName name="объем___0___0___0" localSheetId="3">#REF!</definedName>
    <definedName name="объем___0___0___0" localSheetId="4">#REF!</definedName>
    <definedName name="объем___0___0___0" localSheetId="7">#REF!</definedName>
    <definedName name="объем___0___0___0">#REF!</definedName>
    <definedName name="объем___0___0___0___0" localSheetId="0">#REF!</definedName>
    <definedName name="объем___0___0___0___0" localSheetId="1">#REF!</definedName>
    <definedName name="объем___0___0___0___0" localSheetId="2">#REF!</definedName>
    <definedName name="объем___0___0___0___0" localSheetId="3">#REF!</definedName>
    <definedName name="объем___0___0___0___0" localSheetId="4">#REF!</definedName>
    <definedName name="объем___0___0___0___0" localSheetId="7">#REF!</definedName>
    <definedName name="объем___0___0___0___0">#REF!</definedName>
    <definedName name="объем___0___0___2" localSheetId="0">#REF!</definedName>
    <definedName name="объем___0___0___2" localSheetId="1">#REF!</definedName>
    <definedName name="объем___0___0___2" localSheetId="2">#REF!</definedName>
    <definedName name="объем___0___0___2" localSheetId="3">#REF!</definedName>
    <definedName name="объем___0___0___2" localSheetId="4">#REF!</definedName>
    <definedName name="объем___0___0___2" localSheetId="7">#REF!</definedName>
    <definedName name="объем___0___0___2">#REF!</definedName>
    <definedName name="объем___0___0___3" localSheetId="0">#REF!</definedName>
    <definedName name="объем___0___0___3" localSheetId="1">#REF!</definedName>
    <definedName name="объем___0___0___3" localSheetId="2">#REF!</definedName>
    <definedName name="объем___0___0___3" localSheetId="3">#REF!</definedName>
    <definedName name="объем___0___0___3" localSheetId="4">#REF!</definedName>
    <definedName name="объем___0___0___3" localSheetId="7">#REF!</definedName>
    <definedName name="объем___0___0___3">#REF!</definedName>
    <definedName name="объем___0___0___4" localSheetId="0">#REF!</definedName>
    <definedName name="объем___0___0___4" localSheetId="1">#REF!</definedName>
    <definedName name="объем___0___0___4" localSheetId="2">#REF!</definedName>
    <definedName name="объем___0___0___4" localSheetId="3">#REF!</definedName>
    <definedName name="объем___0___0___4" localSheetId="4">#REF!</definedName>
    <definedName name="объем___0___0___4" localSheetId="7">#REF!</definedName>
    <definedName name="объем___0___0___4">#REF!</definedName>
    <definedName name="объем___0___1" localSheetId="0">#REF!</definedName>
    <definedName name="объем___0___1" localSheetId="1">#REF!</definedName>
    <definedName name="объем___0___1" localSheetId="2">#REF!</definedName>
    <definedName name="объем___0___1" localSheetId="3">#REF!</definedName>
    <definedName name="объем___0___1" localSheetId="4">#REF!</definedName>
    <definedName name="объем___0___1" localSheetId="7">#REF!</definedName>
    <definedName name="объем___0___1">#REF!</definedName>
    <definedName name="объем___0___10" localSheetId="0">#REF!</definedName>
    <definedName name="объем___0___10" localSheetId="1">#REF!</definedName>
    <definedName name="объем___0___10" localSheetId="2">#REF!</definedName>
    <definedName name="объем___0___10" localSheetId="3">#REF!</definedName>
    <definedName name="объем___0___10" localSheetId="4">#REF!</definedName>
    <definedName name="объем___0___10" localSheetId="7">#REF!</definedName>
    <definedName name="объем___0___10">#REF!</definedName>
    <definedName name="объем___0___12" localSheetId="0">#REF!</definedName>
    <definedName name="объем___0___12" localSheetId="1">#REF!</definedName>
    <definedName name="объем___0___12" localSheetId="2">#REF!</definedName>
    <definedName name="объем___0___12" localSheetId="3">#REF!</definedName>
    <definedName name="объем___0___12" localSheetId="4">#REF!</definedName>
    <definedName name="объем___0___12" localSheetId="7">#REF!</definedName>
    <definedName name="объем___0___12">#REF!</definedName>
    <definedName name="объем___0___2" localSheetId="0">#REF!</definedName>
    <definedName name="объем___0___2" localSheetId="1">#REF!</definedName>
    <definedName name="объем___0___2" localSheetId="2">#REF!</definedName>
    <definedName name="объем___0___2" localSheetId="3">#REF!</definedName>
    <definedName name="объем___0___2" localSheetId="4">#REF!</definedName>
    <definedName name="объем___0___2" localSheetId="7">#REF!</definedName>
    <definedName name="объем___0___2">#REF!</definedName>
    <definedName name="объем___0___2___0" localSheetId="0">#REF!</definedName>
    <definedName name="объем___0___2___0" localSheetId="1">#REF!</definedName>
    <definedName name="объем___0___2___0" localSheetId="2">#REF!</definedName>
    <definedName name="объем___0___2___0" localSheetId="3">#REF!</definedName>
    <definedName name="объем___0___2___0" localSheetId="4">#REF!</definedName>
    <definedName name="объем___0___2___0" localSheetId="7">#REF!</definedName>
    <definedName name="объем___0___2___0">#REF!</definedName>
    <definedName name="объем___0___3" localSheetId="0">#REF!</definedName>
    <definedName name="объем___0___3" localSheetId="1">#REF!</definedName>
    <definedName name="объем___0___3" localSheetId="2">#REF!</definedName>
    <definedName name="объем___0___3" localSheetId="3">#REF!</definedName>
    <definedName name="объем___0___3" localSheetId="4">#REF!</definedName>
    <definedName name="объем___0___3" localSheetId="7">#REF!</definedName>
    <definedName name="объем___0___3">#REF!</definedName>
    <definedName name="объем___0___4" localSheetId="0">#REF!</definedName>
    <definedName name="объем___0___4" localSheetId="1">#REF!</definedName>
    <definedName name="объем___0___4" localSheetId="2">#REF!</definedName>
    <definedName name="объем___0___4" localSheetId="3">#REF!</definedName>
    <definedName name="объем___0___4" localSheetId="4">#REF!</definedName>
    <definedName name="объем___0___4" localSheetId="7">#REF!</definedName>
    <definedName name="объем___0___4">#REF!</definedName>
    <definedName name="объем___0___5" localSheetId="0">#REF!</definedName>
    <definedName name="объем___0___5" localSheetId="1">#REF!</definedName>
    <definedName name="объем___0___5" localSheetId="2">#REF!</definedName>
    <definedName name="объем___0___5" localSheetId="3">#REF!</definedName>
    <definedName name="объем___0___5" localSheetId="4">#REF!</definedName>
    <definedName name="объем___0___5" localSheetId="7">#REF!</definedName>
    <definedName name="объем___0___5">#REF!</definedName>
    <definedName name="объем___0___6" localSheetId="0">#REF!</definedName>
    <definedName name="объем___0___6" localSheetId="1">#REF!</definedName>
    <definedName name="объем___0___6" localSheetId="2">#REF!</definedName>
    <definedName name="объем___0___6" localSheetId="3">#REF!</definedName>
    <definedName name="объем___0___6" localSheetId="4">#REF!</definedName>
    <definedName name="объем___0___6" localSheetId="7">#REF!</definedName>
    <definedName name="объем___0___6">#REF!</definedName>
    <definedName name="объем___0___8" localSheetId="0">#REF!</definedName>
    <definedName name="объем___0___8" localSheetId="1">#REF!</definedName>
    <definedName name="объем___0___8" localSheetId="2">#REF!</definedName>
    <definedName name="объем___0___8" localSheetId="3">#REF!</definedName>
    <definedName name="объем___0___8" localSheetId="4">#REF!</definedName>
    <definedName name="объем___0___8" localSheetId="7">#REF!</definedName>
    <definedName name="объем___0___8">#REF!</definedName>
    <definedName name="объем___1" localSheetId="0">#REF!</definedName>
    <definedName name="объем___1" localSheetId="1">#REF!</definedName>
    <definedName name="объем___1" localSheetId="2">#REF!</definedName>
    <definedName name="объем___1" localSheetId="3">#REF!</definedName>
    <definedName name="объем___1" localSheetId="4">#REF!</definedName>
    <definedName name="объем___1" localSheetId="7">#REF!</definedName>
    <definedName name="объем___1">#REF!</definedName>
    <definedName name="объем___1___0" localSheetId="0">#REF!</definedName>
    <definedName name="объем___1___0" localSheetId="1">#REF!</definedName>
    <definedName name="объем___1___0" localSheetId="2">#REF!</definedName>
    <definedName name="объем___1___0" localSheetId="3">#REF!</definedName>
    <definedName name="объем___1___0" localSheetId="4">#REF!</definedName>
    <definedName name="объем___1___0" localSheetId="7">#REF!</definedName>
    <definedName name="объем___1___0">#REF!</definedName>
    <definedName name="объем___10" localSheetId="0">#REF!</definedName>
    <definedName name="объем___10" localSheetId="1">#REF!</definedName>
    <definedName name="объем___10" localSheetId="2">#REF!</definedName>
    <definedName name="объем___10" localSheetId="3">#REF!</definedName>
    <definedName name="объем___10" localSheetId="4">#REF!</definedName>
    <definedName name="объем___10" localSheetId="7">#REF!</definedName>
    <definedName name="объем___10">#REF!</definedName>
    <definedName name="объем___10___0">NA()</definedName>
    <definedName name="объем___10___0___0" localSheetId="0">#REF!</definedName>
    <definedName name="объем___10___0___0" localSheetId="1">#REF!</definedName>
    <definedName name="объем___10___0___0" localSheetId="2">#REF!</definedName>
    <definedName name="объем___10___0___0" localSheetId="3">#REF!</definedName>
    <definedName name="объем___10___0___0" localSheetId="4">#REF!</definedName>
    <definedName name="объем___10___0___0" localSheetId="5">#REF!</definedName>
    <definedName name="объем___10___0___0" localSheetId="7">#REF!</definedName>
    <definedName name="объем___10___0___0">#REF!</definedName>
    <definedName name="объем___10___1" localSheetId="0">#REF!</definedName>
    <definedName name="объем___10___1" localSheetId="1">#REF!</definedName>
    <definedName name="объем___10___1" localSheetId="2">#REF!</definedName>
    <definedName name="объем___10___1" localSheetId="3">#REF!</definedName>
    <definedName name="объем___10___1" localSheetId="4">#REF!</definedName>
    <definedName name="объем___10___1" localSheetId="7">#REF!</definedName>
    <definedName name="объем___10___1">#REF!</definedName>
    <definedName name="объем___10___10" localSheetId="0">#REF!</definedName>
    <definedName name="объем___10___10" localSheetId="1">#REF!</definedName>
    <definedName name="объем___10___10" localSheetId="2">#REF!</definedName>
    <definedName name="объем___10___10" localSheetId="3">#REF!</definedName>
    <definedName name="объем___10___10" localSheetId="4">#REF!</definedName>
    <definedName name="объем___10___10" localSheetId="7">#REF!</definedName>
    <definedName name="объем___10___10">#REF!</definedName>
    <definedName name="объем___10___12" localSheetId="0">#REF!</definedName>
    <definedName name="объем___10___12" localSheetId="1">#REF!</definedName>
    <definedName name="объем___10___12" localSheetId="2">#REF!</definedName>
    <definedName name="объем___10___12" localSheetId="3">#REF!</definedName>
    <definedName name="объем___10___12" localSheetId="4">#REF!</definedName>
    <definedName name="объем___10___12" localSheetId="7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 localSheetId="0">#REF!</definedName>
    <definedName name="объем___11" localSheetId="1">#REF!</definedName>
    <definedName name="объем___11" localSheetId="2">#REF!</definedName>
    <definedName name="объем___11" localSheetId="3">#REF!</definedName>
    <definedName name="объем___11" localSheetId="4">#REF!</definedName>
    <definedName name="объем___11" localSheetId="5">#REF!</definedName>
    <definedName name="объем___11" localSheetId="7">#REF!</definedName>
    <definedName name="объем___11">#REF!</definedName>
    <definedName name="объем___11___0">NA()</definedName>
    <definedName name="объем___11___10" localSheetId="0">#REF!</definedName>
    <definedName name="объем___11___10" localSheetId="1">#REF!</definedName>
    <definedName name="объем___11___10" localSheetId="2">#REF!</definedName>
    <definedName name="объем___11___10" localSheetId="3">#REF!</definedName>
    <definedName name="объем___11___10" localSheetId="4">#REF!</definedName>
    <definedName name="объем___11___10" localSheetId="5">#REF!</definedName>
    <definedName name="объем___11___10" localSheetId="7">#REF!</definedName>
    <definedName name="объем___11___10">#REF!</definedName>
    <definedName name="объем___11___2" localSheetId="0">#REF!</definedName>
    <definedName name="объем___11___2" localSheetId="1">#REF!</definedName>
    <definedName name="объем___11___2" localSheetId="2">#REF!</definedName>
    <definedName name="объем___11___2" localSheetId="3">#REF!</definedName>
    <definedName name="объем___11___2" localSheetId="4">#REF!</definedName>
    <definedName name="объем___11___2" localSheetId="7">#REF!</definedName>
    <definedName name="объем___11___2">#REF!</definedName>
    <definedName name="объем___11___4" localSheetId="0">#REF!</definedName>
    <definedName name="объем___11___4" localSheetId="1">#REF!</definedName>
    <definedName name="объем___11___4" localSheetId="2">#REF!</definedName>
    <definedName name="объем___11___4" localSheetId="3">#REF!</definedName>
    <definedName name="объем___11___4" localSheetId="4">#REF!</definedName>
    <definedName name="объем___11___4" localSheetId="7">#REF!</definedName>
    <definedName name="объем___11___4">#REF!</definedName>
    <definedName name="объем___11___6" localSheetId="0">#REF!</definedName>
    <definedName name="объем___11___6" localSheetId="1">#REF!</definedName>
    <definedName name="объем___11___6" localSheetId="2">#REF!</definedName>
    <definedName name="объем___11___6" localSheetId="3">#REF!</definedName>
    <definedName name="объем___11___6" localSheetId="4">#REF!</definedName>
    <definedName name="объем___11___6" localSheetId="7">#REF!</definedName>
    <definedName name="объем___11___6">#REF!</definedName>
    <definedName name="объем___11___8" localSheetId="0">#REF!</definedName>
    <definedName name="объем___11___8" localSheetId="1">#REF!</definedName>
    <definedName name="объем___11___8" localSheetId="2">#REF!</definedName>
    <definedName name="объем___11___8" localSheetId="3">#REF!</definedName>
    <definedName name="объем___11___8" localSheetId="4">#REF!</definedName>
    <definedName name="объем___11___8" localSheetId="7">#REF!</definedName>
    <definedName name="объем___11___8">#REF!</definedName>
    <definedName name="объем___12">NA()</definedName>
    <definedName name="объем___2" localSheetId="0">#REF!</definedName>
    <definedName name="объем___2" localSheetId="1">#REF!</definedName>
    <definedName name="объем___2" localSheetId="2">#REF!</definedName>
    <definedName name="объем___2" localSheetId="3">#REF!</definedName>
    <definedName name="объем___2" localSheetId="4">#REF!</definedName>
    <definedName name="объем___2" localSheetId="5">#REF!</definedName>
    <definedName name="объем___2" localSheetId="7">#REF!</definedName>
    <definedName name="объем___2">#REF!</definedName>
    <definedName name="объем___2___0" localSheetId="0">#REF!</definedName>
    <definedName name="объем___2___0" localSheetId="1">#REF!</definedName>
    <definedName name="объем___2___0" localSheetId="2">#REF!</definedName>
    <definedName name="объем___2___0" localSheetId="3">#REF!</definedName>
    <definedName name="объем___2___0" localSheetId="4">#REF!</definedName>
    <definedName name="объем___2___0" localSheetId="7">#REF!</definedName>
    <definedName name="объем___2___0">#REF!</definedName>
    <definedName name="объем___2___0___0" localSheetId="0">#REF!</definedName>
    <definedName name="объем___2___0___0" localSheetId="1">#REF!</definedName>
    <definedName name="объем___2___0___0" localSheetId="2">#REF!</definedName>
    <definedName name="объем___2___0___0" localSheetId="3">#REF!</definedName>
    <definedName name="объем___2___0___0" localSheetId="4">#REF!</definedName>
    <definedName name="объем___2___0___0" localSheetId="7">#REF!</definedName>
    <definedName name="объем___2___0___0">#REF!</definedName>
    <definedName name="объем___2___0___0___0" localSheetId="0">#REF!</definedName>
    <definedName name="объем___2___0___0___0" localSheetId="1">#REF!</definedName>
    <definedName name="объем___2___0___0___0" localSheetId="2">#REF!</definedName>
    <definedName name="объем___2___0___0___0" localSheetId="3">#REF!</definedName>
    <definedName name="объем___2___0___0___0" localSheetId="4">#REF!</definedName>
    <definedName name="объем___2___0___0___0" localSheetId="7">#REF!</definedName>
    <definedName name="объем___2___0___0___0">#REF!</definedName>
    <definedName name="объем___2___1" localSheetId="0">#REF!</definedName>
    <definedName name="объем___2___1" localSheetId="1">#REF!</definedName>
    <definedName name="объем___2___1" localSheetId="2">#REF!</definedName>
    <definedName name="объем___2___1" localSheetId="3">#REF!</definedName>
    <definedName name="объем___2___1" localSheetId="4">#REF!</definedName>
    <definedName name="объем___2___1" localSheetId="7">#REF!</definedName>
    <definedName name="объем___2___1">#REF!</definedName>
    <definedName name="объем___2___10" localSheetId="0">#REF!</definedName>
    <definedName name="объем___2___10" localSheetId="1">#REF!</definedName>
    <definedName name="объем___2___10" localSheetId="2">#REF!</definedName>
    <definedName name="объем___2___10" localSheetId="3">#REF!</definedName>
    <definedName name="объем___2___10" localSheetId="4">#REF!</definedName>
    <definedName name="объем___2___10" localSheetId="7">#REF!</definedName>
    <definedName name="объем___2___10">#REF!</definedName>
    <definedName name="объем___2___12" localSheetId="0">#REF!</definedName>
    <definedName name="объем___2___12" localSheetId="1">#REF!</definedName>
    <definedName name="объем___2___12" localSheetId="2">#REF!</definedName>
    <definedName name="объем___2___12" localSheetId="3">#REF!</definedName>
    <definedName name="объем___2___12" localSheetId="4">#REF!</definedName>
    <definedName name="объем___2___12" localSheetId="7">#REF!</definedName>
    <definedName name="объем___2___12">#REF!</definedName>
    <definedName name="объем___2___2" localSheetId="0">#REF!</definedName>
    <definedName name="объем___2___2" localSheetId="1">#REF!</definedName>
    <definedName name="объем___2___2" localSheetId="2">#REF!</definedName>
    <definedName name="объем___2___2" localSheetId="3">#REF!</definedName>
    <definedName name="объем___2___2" localSheetId="4">#REF!</definedName>
    <definedName name="объем___2___2" localSheetId="7">#REF!</definedName>
    <definedName name="объем___2___2">#REF!</definedName>
    <definedName name="объем___2___3" localSheetId="0">#REF!</definedName>
    <definedName name="объем___2___3" localSheetId="1">#REF!</definedName>
    <definedName name="объем___2___3" localSheetId="2">#REF!</definedName>
    <definedName name="объем___2___3" localSheetId="3">#REF!</definedName>
    <definedName name="объем___2___3" localSheetId="4">#REF!</definedName>
    <definedName name="объем___2___3" localSheetId="7">#REF!</definedName>
    <definedName name="объем___2___3">#REF!</definedName>
    <definedName name="объем___2___4" localSheetId="0">#REF!</definedName>
    <definedName name="объем___2___4" localSheetId="1">#REF!</definedName>
    <definedName name="объем___2___4" localSheetId="2">#REF!</definedName>
    <definedName name="объем___2___4" localSheetId="3">#REF!</definedName>
    <definedName name="объем___2___4" localSheetId="4">#REF!</definedName>
    <definedName name="объем___2___4" localSheetId="7">#REF!</definedName>
    <definedName name="объем___2___4">#REF!</definedName>
    <definedName name="объем___2___6" localSheetId="0">#REF!</definedName>
    <definedName name="объем___2___6" localSheetId="1">#REF!</definedName>
    <definedName name="объем___2___6" localSheetId="2">#REF!</definedName>
    <definedName name="объем___2___6" localSheetId="3">#REF!</definedName>
    <definedName name="объем___2___6" localSheetId="4">#REF!</definedName>
    <definedName name="объем___2___6" localSheetId="7">#REF!</definedName>
    <definedName name="объем___2___6">#REF!</definedName>
    <definedName name="объем___2___8" localSheetId="0">#REF!</definedName>
    <definedName name="объем___2___8" localSheetId="1">#REF!</definedName>
    <definedName name="объем___2___8" localSheetId="2">#REF!</definedName>
    <definedName name="объем___2___8" localSheetId="3">#REF!</definedName>
    <definedName name="объем___2___8" localSheetId="4">#REF!</definedName>
    <definedName name="объем___2___8" localSheetId="7">#REF!</definedName>
    <definedName name="объем___2___8">#REF!</definedName>
    <definedName name="объем___3" localSheetId="0">#REF!</definedName>
    <definedName name="объем___3" localSheetId="1">#REF!</definedName>
    <definedName name="объем___3" localSheetId="2">#REF!</definedName>
    <definedName name="объем___3" localSheetId="3">#REF!</definedName>
    <definedName name="объем___3" localSheetId="4">#REF!</definedName>
    <definedName name="объем___3" localSheetId="7">#REF!</definedName>
    <definedName name="объем___3">#REF!</definedName>
    <definedName name="объем___3___0" localSheetId="0">#REF!</definedName>
    <definedName name="объем___3___0" localSheetId="1">#REF!</definedName>
    <definedName name="объем___3___0" localSheetId="2">#REF!</definedName>
    <definedName name="объем___3___0" localSheetId="3">#REF!</definedName>
    <definedName name="объем___3___0" localSheetId="4">#REF!</definedName>
    <definedName name="объем___3___0" localSheetId="7">#REF!</definedName>
    <definedName name="объем___3___0">#REF!</definedName>
    <definedName name="объем___3___0___0">NA()</definedName>
    <definedName name="объем___3___10" localSheetId="0">#REF!</definedName>
    <definedName name="объем___3___10" localSheetId="1">#REF!</definedName>
    <definedName name="объем___3___10" localSheetId="2">#REF!</definedName>
    <definedName name="объем___3___10" localSheetId="3">#REF!</definedName>
    <definedName name="объем___3___10" localSheetId="4">#REF!</definedName>
    <definedName name="объем___3___10" localSheetId="5">#REF!</definedName>
    <definedName name="объем___3___10" localSheetId="7">#REF!</definedName>
    <definedName name="объем___3___10">#REF!</definedName>
    <definedName name="объем___3___2" localSheetId="0">#REF!</definedName>
    <definedName name="объем___3___2" localSheetId="1">#REF!</definedName>
    <definedName name="объем___3___2" localSheetId="2">#REF!</definedName>
    <definedName name="объем___3___2" localSheetId="3">#REF!</definedName>
    <definedName name="объем___3___2" localSheetId="4">#REF!</definedName>
    <definedName name="объем___3___2" localSheetId="7">#REF!</definedName>
    <definedName name="объем___3___2">#REF!</definedName>
    <definedName name="объем___3___3" localSheetId="0">#REF!</definedName>
    <definedName name="объем___3___3" localSheetId="1">#REF!</definedName>
    <definedName name="объем___3___3" localSheetId="2">#REF!</definedName>
    <definedName name="объем___3___3" localSheetId="3">#REF!</definedName>
    <definedName name="объем___3___3" localSheetId="4">#REF!</definedName>
    <definedName name="объем___3___3" localSheetId="7">#REF!</definedName>
    <definedName name="объем___3___3">#REF!</definedName>
    <definedName name="объем___3___4" localSheetId="0">#REF!</definedName>
    <definedName name="объем___3___4" localSheetId="1">#REF!</definedName>
    <definedName name="объем___3___4" localSheetId="2">#REF!</definedName>
    <definedName name="объем___3___4" localSheetId="3">#REF!</definedName>
    <definedName name="объем___3___4" localSheetId="4">#REF!</definedName>
    <definedName name="объем___3___4" localSheetId="7">#REF!</definedName>
    <definedName name="объем___3___4">#REF!</definedName>
    <definedName name="объем___3___6" localSheetId="0">#REF!</definedName>
    <definedName name="объем___3___6" localSheetId="1">#REF!</definedName>
    <definedName name="объем___3___6" localSheetId="2">#REF!</definedName>
    <definedName name="объем___3___6" localSheetId="3">#REF!</definedName>
    <definedName name="объем___3___6" localSheetId="4">#REF!</definedName>
    <definedName name="объем___3___6" localSheetId="7">#REF!</definedName>
    <definedName name="объем___3___6">#REF!</definedName>
    <definedName name="объем___3___8" localSheetId="0">#REF!</definedName>
    <definedName name="объем___3___8" localSheetId="1">#REF!</definedName>
    <definedName name="объем___3___8" localSheetId="2">#REF!</definedName>
    <definedName name="объем___3___8" localSheetId="3">#REF!</definedName>
    <definedName name="объем___3___8" localSheetId="4">#REF!</definedName>
    <definedName name="объем___3___8" localSheetId="7">#REF!</definedName>
    <definedName name="объем___3___8">#REF!</definedName>
    <definedName name="объем___4" localSheetId="0">#REF!</definedName>
    <definedName name="объем___4" localSheetId="1">#REF!</definedName>
    <definedName name="объем___4" localSheetId="2">#REF!</definedName>
    <definedName name="объем___4" localSheetId="3">#REF!</definedName>
    <definedName name="объем___4" localSheetId="4">#REF!</definedName>
    <definedName name="объем___4" localSheetId="7">#REF!</definedName>
    <definedName name="объем___4">#REF!</definedName>
    <definedName name="объем___4___0">NA()</definedName>
    <definedName name="объем___4___0___0" localSheetId="0">#REF!</definedName>
    <definedName name="объем___4___0___0" localSheetId="1">#REF!</definedName>
    <definedName name="объем___4___0___0" localSheetId="2">#REF!</definedName>
    <definedName name="объем___4___0___0" localSheetId="3">#REF!</definedName>
    <definedName name="объем___4___0___0" localSheetId="4">#REF!</definedName>
    <definedName name="объем___4___0___0" localSheetId="5">#REF!</definedName>
    <definedName name="объем___4___0___0" localSheetId="7">#REF!</definedName>
    <definedName name="объем___4___0___0">#REF!</definedName>
    <definedName name="объем___4___0___0___0" localSheetId="0">#REF!</definedName>
    <definedName name="объем___4___0___0___0" localSheetId="1">#REF!</definedName>
    <definedName name="объем___4___0___0___0" localSheetId="2">#REF!</definedName>
    <definedName name="объем___4___0___0___0" localSheetId="3">#REF!</definedName>
    <definedName name="объем___4___0___0___0" localSheetId="4">#REF!</definedName>
    <definedName name="объем___4___0___0___0" localSheetId="7">#REF!</definedName>
    <definedName name="объем___4___0___0___0">#REF!</definedName>
    <definedName name="объем___4___10" localSheetId="0">#REF!</definedName>
    <definedName name="объем___4___10" localSheetId="1">#REF!</definedName>
    <definedName name="объем___4___10" localSheetId="2">#REF!</definedName>
    <definedName name="объем___4___10" localSheetId="3">#REF!</definedName>
    <definedName name="объем___4___10" localSheetId="4">#REF!</definedName>
    <definedName name="объем___4___10" localSheetId="7">#REF!</definedName>
    <definedName name="объем___4___10">#REF!</definedName>
    <definedName name="объем___4___12" localSheetId="0">#REF!</definedName>
    <definedName name="объем___4___12" localSheetId="1">#REF!</definedName>
    <definedName name="объем___4___12" localSheetId="2">#REF!</definedName>
    <definedName name="объем___4___12" localSheetId="3">#REF!</definedName>
    <definedName name="объем___4___12" localSheetId="4">#REF!</definedName>
    <definedName name="объем___4___12" localSheetId="7">#REF!</definedName>
    <definedName name="объем___4___12">#REF!</definedName>
    <definedName name="объем___4___2" localSheetId="0">#REF!</definedName>
    <definedName name="объем___4___2" localSheetId="1">#REF!</definedName>
    <definedName name="объем___4___2" localSheetId="2">#REF!</definedName>
    <definedName name="объем___4___2" localSheetId="3">#REF!</definedName>
    <definedName name="объем___4___2" localSheetId="4">#REF!</definedName>
    <definedName name="объем___4___2" localSheetId="7">#REF!</definedName>
    <definedName name="объем___4___2">#REF!</definedName>
    <definedName name="объем___4___3" localSheetId="0">#REF!</definedName>
    <definedName name="объем___4___3" localSheetId="1">#REF!</definedName>
    <definedName name="объем___4___3" localSheetId="2">#REF!</definedName>
    <definedName name="объем___4___3" localSheetId="3">#REF!</definedName>
    <definedName name="объем___4___3" localSheetId="4">#REF!</definedName>
    <definedName name="объем___4___3" localSheetId="7">#REF!</definedName>
    <definedName name="объем___4___3">#REF!</definedName>
    <definedName name="объем___4___4" localSheetId="0">#REF!</definedName>
    <definedName name="объем___4___4" localSheetId="1">#REF!</definedName>
    <definedName name="объем___4___4" localSheetId="2">#REF!</definedName>
    <definedName name="объем___4___4" localSheetId="3">#REF!</definedName>
    <definedName name="объем___4___4" localSheetId="4">#REF!</definedName>
    <definedName name="объем___4___4" localSheetId="7">#REF!</definedName>
    <definedName name="объем___4___4">#REF!</definedName>
    <definedName name="объем___4___6" localSheetId="0">#REF!</definedName>
    <definedName name="объем___4___6" localSheetId="1">#REF!</definedName>
    <definedName name="объем___4___6" localSheetId="2">#REF!</definedName>
    <definedName name="объем___4___6" localSheetId="3">#REF!</definedName>
    <definedName name="объем___4___6" localSheetId="4">#REF!</definedName>
    <definedName name="объем___4___6" localSheetId="7">#REF!</definedName>
    <definedName name="объем___4___6">#REF!</definedName>
    <definedName name="объем___4___8" localSheetId="0">#REF!</definedName>
    <definedName name="объем___4___8" localSheetId="1">#REF!</definedName>
    <definedName name="объем___4___8" localSheetId="2">#REF!</definedName>
    <definedName name="объем___4___8" localSheetId="3">#REF!</definedName>
    <definedName name="объем___4___8" localSheetId="4">#REF!</definedName>
    <definedName name="объем___4___8" localSheetId="7">#REF!</definedName>
    <definedName name="объем___4___8">#REF!</definedName>
    <definedName name="объем___5">NA()</definedName>
    <definedName name="объем___5___0" localSheetId="0">#REF!</definedName>
    <definedName name="объем___5___0" localSheetId="1">#REF!</definedName>
    <definedName name="объем___5___0" localSheetId="2">#REF!</definedName>
    <definedName name="объем___5___0" localSheetId="3">#REF!</definedName>
    <definedName name="объем___5___0" localSheetId="4">#REF!</definedName>
    <definedName name="объем___5___0" localSheetId="5">#REF!</definedName>
    <definedName name="объем___5___0" localSheetId="7">#REF!</definedName>
    <definedName name="объем___5___0">#REF!</definedName>
    <definedName name="объем___5___0___0" localSheetId="0">#REF!</definedName>
    <definedName name="объем___5___0___0" localSheetId="1">#REF!</definedName>
    <definedName name="объем___5___0___0" localSheetId="2">#REF!</definedName>
    <definedName name="объем___5___0___0" localSheetId="3">#REF!</definedName>
    <definedName name="объем___5___0___0" localSheetId="4">#REF!</definedName>
    <definedName name="объем___5___0___0" localSheetId="7">#REF!</definedName>
    <definedName name="объем___5___0___0">#REF!</definedName>
    <definedName name="объем___5___0___0___0" localSheetId="0">#REF!</definedName>
    <definedName name="объем___5___0___0___0" localSheetId="1">#REF!</definedName>
    <definedName name="объем___5___0___0___0" localSheetId="2">#REF!</definedName>
    <definedName name="объем___5___0___0___0" localSheetId="3">#REF!</definedName>
    <definedName name="объем___5___0___0___0" localSheetId="4">#REF!</definedName>
    <definedName name="объем___5___0___0___0" localSheetId="7">#REF!</definedName>
    <definedName name="объем___5___0___0___0">#REF!</definedName>
    <definedName name="объем___5___3">NA()</definedName>
    <definedName name="объем___6">NA()</definedName>
    <definedName name="объем___6___0" localSheetId="0">#REF!</definedName>
    <definedName name="объем___6___0" localSheetId="1">#REF!</definedName>
    <definedName name="объем___6___0" localSheetId="2">#REF!</definedName>
    <definedName name="объем___6___0" localSheetId="3">#REF!</definedName>
    <definedName name="объем___6___0" localSheetId="4">#REF!</definedName>
    <definedName name="объем___6___0" localSheetId="5">#REF!</definedName>
    <definedName name="объем___6___0" localSheetId="7">#REF!</definedName>
    <definedName name="объем___6___0">#REF!</definedName>
    <definedName name="объем___6___0___0" localSheetId="0">#REF!</definedName>
    <definedName name="объем___6___0___0" localSheetId="1">#REF!</definedName>
    <definedName name="объем___6___0___0" localSheetId="2">#REF!</definedName>
    <definedName name="объем___6___0___0" localSheetId="3">#REF!</definedName>
    <definedName name="объем___6___0___0" localSheetId="4">#REF!</definedName>
    <definedName name="объем___6___0___0" localSheetId="7">#REF!</definedName>
    <definedName name="объем___6___0___0">#REF!</definedName>
    <definedName name="объем___6___0___0___0" localSheetId="0">#REF!</definedName>
    <definedName name="объем___6___0___0___0" localSheetId="1">#REF!</definedName>
    <definedName name="объем___6___0___0___0" localSheetId="2">#REF!</definedName>
    <definedName name="объем___6___0___0___0" localSheetId="3">#REF!</definedName>
    <definedName name="объем___6___0___0___0" localSheetId="4">#REF!</definedName>
    <definedName name="объем___6___0___0___0" localSheetId="7">#REF!</definedName>
    <definedName name="объем___6___0___0___0">#REF!</definedName>
    <definedName name="объем___6___1" localSheetId="0">#REF!</definedName>
    <definedName name="объем___6___1" localSheetId="1">#REF!</definedName>
    <definedName name="объем___6___1" localSheetId="2">#REF!</definedName>
    <definedName name="объем___6___1" localSheetId="3">#REF!</definedName>
    <definedName name="объем___6___1" localSheetId="4">#REF!</definedName>
    <definedName name="объем___6___1" localSheetId="7">#REF!</definedName>
    <definedName name="объем___6___1">#REF!</definedName>
    <definedName name="объем___6___10" localSheetId="0">#REF!</definedName>
    <definedName name="объем___6___10" localSheetId="1">#REF!</definedName>
    <definedName name="объем___6___10" localSheetId="2">#REF!</definedName>
    <definedName name="объем___6___10" localSheetId="3">#REF!</definedName>
    <definedName name="объем___6___10" localSheetId="4">#REF!</definedName>
    <definedName name="объем___6___10" localSheetId="7">#REF!</definedName>
    <definedName name="объем___6___10">#REF!</definedName>
    <definedName name="объем___6___12" localSheetId="0">#REF!</definedName>
    <definedName name="объем___6___12" localSheetId="1">#REF!</definedName>
    <definedName name="объем___6___12" localSheetId="2">#REF!</definedName>
    <definedName name="объем___6___12" localSheetId="3">#REF!</definedName>
    <definedName name="объем___6___12" localSheetId="4">#REF!</definedName>
    <definedName name="объем___6___12" localSheetId="7">#REF!</definedName>
    <definedName name="объем___6___12">#REF!</definedName>
    <definedName name="объем___6___2" localSheetId="0">#REF!</definedName>
    <definedName name="объем___6___2" localSheetId="1">#REF!</definedName>
    <definedName name="объем___6___2" localSheetId="2">#REF!</definedName>
    <definedName name="объем___6___2" localSheetId="3">#REF!</definedName>
    <definedName name="объем___6___2" localSheetId="4">#REF!</definedName>
    <definedName name="объем___6___2" localSheetId="7">#REF!</definedName>
    <definedName name="объем___6___2">#REF!</definedName>
    <definedName name="объем___6___4" localSheetId="0">#REF!</definedName>
    <definedName name="объем___6___4" localSheetId="1">#REF!</definedName>
    <definedName name="объем___6___4" localSheetId="2">#REF!</definedName>
    <definedName name="объем___6___4" localSheetId="3">#REF!</definedName>
    <definedName name="объем___6___4" localSheetId="4">#REF!</definedName>
    <definedName name="объем___6___4" localSheetId="7">#REF!</definedName>
    <definedName name="объем___6___4">#REF!</definedName>
    <definedName name="объем___6___6" localSheetId="0">#REF!</definedName>
    <definedName name="объем___6___6" localSheetId="1">#REF!</definedName>
    <definedName name="объем___6___6" localSheetId="2">#REF!</definedName>
    <definedName name="объем___6___6" localSheetId="3">#REF!</definedName>
    <definedName name="объем___6___6" localSheetId="4">#REF!</definedName>
    <definedName name="объем___6___6" localSheetId="7">#REF!</definedName>
    <definedName name="объем___6___6">#REF!</definedName>
    <definedName name="объем___6___8" localSheetId="0">#REF!</definedName>
    <definedName name="объем___6___8" localSheetId="1">#REF!</definedName>
    <definedName name="объем___6___8" localSheetId="2">#REF!</definedName>
    <definedName name="объем___6___8" localSheetId="3">#REF!</definedName>
    <definedName name="объем___6___8" localSheetId="4">#REF!</definedName>
    <definedName name="объем___6___8" localSheetId="7">#REF!</definedName>
    <definedName name="объем___6___8">#REF!</definedName>
    <definedName name="объем___7" localSheetId="0">#REF!</definedName>
    <definedName name="объем___7" localSheetId="1">#REF!</definedName>
    <definedName name="объем___7" localSheetId="2">#REF!</definedName>
    <definedName name="объем___7" localSheetId="3">#REF!</definedName>
    <definedName name="объем___7" localSheetId="4">#REF!</definedName>
    <definedName name="объем___7" localSheetId="7">#REF!</definedName>
    <definedName name="объем___7">#REF!</definedName>
    <definedName name="объем___7___0" localSheetId="0">#REF!</definedName>
    <definedName name="объем___7___0" localSheetId="1">#REF!</definedName>
    <definedName name="объем___7___0" localSheetId="2">#REF!</definedName>
    <definedName name="объем___7___0" localSheetId="3">#REF!</definedName>
    <definedName name="объем___7___0" localSheetId="4">#REF!</definedName>
    <definedName name="объем___7___0" localSheetId="7">#REF!</definedName>
    <definedName name="объем___7___0">#REF!</definedName>
    <definedName name="объем___7___10" localSheetId="0">#REF!</definedName>
    <definedName name="объем___7___10" localSheetId="1">#REF!</definedName>
    <definedName name="объем___7___10" localSheetId="2">#REF!</definedName>
    <definedName name="объем___7___10" localSheetId="3">#REF!</definedName>
    <definedName name="объем___7___10" localSheetId="4">#REF!</definedName>
    <definedName name="объем___7___10" localSheetId="7">#REF!</definedName>
    <definedName name="объем___7___10">#REF!</definedName>
    <definedName name="объем___7___2" localSheetId="0">#REF!</definedName>
    <definedName name="объем___7___2" localSheetId="1">#REF!</definedName>
    <definedName name="объем___7___2" localSheetId="2">#REF!</definedName>
    <definedName name="объем___7___2" localSheetId="3">#REF!</definedName>
    <definedName name="объем___7___2" localSheetId="4">#REF!</definedName>
    <definedName name="объем___7___2" localSheetId="7">#REF!</definedName>
    <definedName name="объем___7___2">#REF!</definedName>
    <definedName name="объем___7___4" localSheetId="0">#REF!</definedName>
    <definedName name="объем___7___4" localSheetId="1">#REF!</definedName>
    <definedName name="объем___7___4" localSheetId="2">#REF!</definedName>
    <definedName name="объем___7___4" localSheetId="3">#REF!</definedName>
    <definedName name="объем___7___4" localSheetId="4">#REF!</definedName>
    <definedName name="объем___7___4" localSheetId="7">#REF!</definedName>
    <definedName name="объем___7___4">#REF!</definedName>
    <definedName name="объем___7___6" localSheetId="0">#REF!</definedName>
    <definedName name="объем___7___6" localSheetId="1">#REF!</definedName>
    <definedName name="объем___7___6" localSheetId="2">#REF!</definedName>
    <definedName name="объем___7___6" localSheetId="3">#REF!</definedName>
    <definedName name="объем___7___6" localSheetId="4">#REF!</definedName>
    <definedName name="объем___7___6" localSheetId="7">#REF!</definedName>
    <definedName name="объем___7___6">#REF!</definedName>
    <definedName name="объем___7___8" localSheetId="0">#REF!</definedName>
    <definedName name="объем___7___8" localSheetId="1">#REF!</definedName>
    <definedName name="объем___7___8" localSheetId="2">#REF!</definedName>
    <definedName name="объем___7___8" localSheetId="3">#REF!</definedName>
    <definedName name="объем___7___8" localSheetId="4">#REF!</definedName>
    <definedName name="объем___7___8" localSheetId="7">#REF!</definedName>
    <definedName name="объем___7___8">#REF!</definedName>
    <definedName name="объем___8" localSheetId="0">#REF!</definedName>
    <definedName name="объем___8" localSheetId="1">#REF!</definedName>
    <definedName name="объем___8" localSheetId="2">#REF!</definedName>
    <definedName name="объем___8" localSheetId="3">#REF!</definedName>
    <definedName name="объем___8" localSheetId="4">#REF!</definedName>
    <definedName name="объем___8" localSheetId="7">#REF!</definedName>
    <definedName name="объем___8">#REF!</definedName>
    <definedName name="объем___8___0" localSheetId="0">#REF!</definedName>
    <definedName name="объем___8___0" localSheetId="1">#REF!</definedName>
    <definedName name="объем___8___0" localSheetId="2">#REF!</definedName>
    <definedName name="объем___8___0" localSheetId="3">#REF!</definedName>
    <definedName name="объем___8___0" localSheetId="4">#REF!</definedName>
    <definedName name="объем___8___0" localSheetId="7">#REF!</definedName>
    <definedName name="объем___8___0">#REF!</definedName>
    <definedName name="объем___8___0___0" localSheetId="0">#REF!</definedName>
    <definedName name="объем___8___0___0" localSheetId="1">#REF!</definedName>
    <definedName name="объем___8___0___0" localSheetId="2">#REF!</definedName>
    <definedName name="объем___8___0___0" localSheetId="3">#REF!</definedName>
    <definedName name="объем___8___0___0" localSheetId="4">#REF!</definedName>
    <definedName name="объем___8___0___0" localSheetId="7">#REF!</definedName>
    <definedName name="объем___8___0___0">#REF!</definedName>
    <definedName name="объем___8___0___0___0" localSheetId="0">#REF!</definedName>
    <definedName name="объем___8___0___0___0" localSheetId="1">#REF!</definedName>
    <definedName name="объем___8___0___0___0" localSheetId="2">#REF!</definedName>
    <definedName name="объем___8___0___0___0" localSheetId="3">#REF!</definedName>
    <definedName name="объем___8___0___0___0" localSheetId="4">#REF!</definedName>
    <definedName name="объем___8___0___0___0" localSheetId="7">#REF!</definedName>
    <definedName name="объем___8___0___0___0">#REF!</definedName>
    <definedName name="объем___8___1" localSheetId="0">#REF!</definedName>
    <definedName name="объем___8___1" localSheetId="1">#REF!</definedName>
    <definedName name="объем___8___1" localSheetId="2">#REF!</definedName>
    <definedName name="объем___8___1" localSheetId="3">#REF!</definedName>
    <definedName name="объем___8___1" localSheetId="4">#REF!</definedName>
    <definedName name="объем___8___1" localSheetId="7">#REF!</definedName>
    <definedName name="объем___8___1">#REF!</definedName>
    <definedName name="объем___8___10" localSheetId="0">#REF!</definedName>
    <definedName name="объем___8___10" localSheetId="1">#REF!</definedName>
    <definedName name="объем___8___10" localSheetId="2">#REF!</definedName>
    <definedName name="объем___8___10" localSheetId="3">#REF!</definedName>
    <definedName name="объем___8___10" localSheetId="4">#REF!</definedName>
    <definedName name="объем___8___10" localSheetId="7">#REF!</definedName>
    <definedName name="объем___8___10">#REF!</definedName>
    <definedName name="объем___8___12" localSheetId="0">#REF!</definedName>
    <definedName name="объем___8___12" localSheetId="1">#REF!</definedName>
    <definedName name="объем___8___12" localSheetId="2">#REF!</definedName>
    <definedName name="объем___8___12" localSheetId="3">#REF!</definedName>
    <definedName name="объем___8___12" localSheetId="4">#REF!</definedName>
    <definedName name="объем___8___12" localSheetId="7">#REF!</definedName>
    <definedName name="объем___8___12">#REF!</definedName>
    <definedName name="объем___8___2" localSheetId="0">#REF!</definedName>
    <definedName name="объем___8___2" localSheetId="1">#REF!</definedName>
    <definedName name="объем___8___2" localSheetId="2">#REF!</definedName>
    <definedName name="объем___8___2" localSheetId="3">#REF!</definedName>
    <definedName name="объем___8___2" localSheetId="4">#REF!</definedName>
    <definedName name="объем___8___2" localSheetId="7">#REF!</definedName>
    <definedName name="объем___8___2">#REF!</definedName>
    <definedName name="объем___8___4" localSheetId="0">#REF!</definedName>
    <definedName name="объем___8___4" localSheetId="1">#REF!</definedName>
    <definedName name="объем___8___4" localSheetId="2">#REF!</definedName>
    <definedName name="объем___8___4" localSheetId="3">#REF!</definedName>
    <definedName name="объем___8___4" localSheetId="4">#REF!</definedName>
    <definedName name="объем___8___4" localSheetId="7">#REF!</definedName>
    <definedName name="объем___8___4">#REF!</definedName>
    <definedName name="объем___8___6" localSheetId="0">#REF!</definedName>
    <definedName name="объем___8___6" localSheetId="1">#REF!</definedName>
    <definedName name="объем___8___6" localSheetId="2">#REF!</definedName>
    <definedName name="объем___8___6" localSheetId="3">#REF!</definedName>
    <definedName name="объем___8___6" localSheetId="4">#REF!</definedName>
    <definedName name="объем___8___6" localSheetId="7">#REF!</definedName>
    <definedName name="объем___8___6">#REF!</definedName>
    <definedName name="объем___8___8" localSheetId="0">#REF!</definedName>
    <definedName name="объем___8___8" localSheetId="1">#REF!</definedName>
    <definedName name="объем___8___8" localSheetId="2">#REF!</definedName>
    <definedName name="объем___8___8" localSheetId="3">#REF!</definedName>
    <definedName name="объем___8___8" localSheetId="4">#REF!</definedName>
    <definedName name="объем___8___8" localSheetId="7">#REF!</definedName>
    <definedName name="объем___8___8">#REF!</definedName>
    <definedName name="объем___9" localSheetId="0">#REF!</definedName>
    <definedName name="объем___9" localSheetId="1">#REF!</definedName>
    <definedName name="объем___9" localSheetId="2">#REF!</definedName>
    <definedName name="объем___9" localSheetId="3">#REF!</definedName>
    <definedName name="объем___9" localSheetId="4">#REF!</definedName>
    <definedName name="объем___9" localSheetId="7">#REF!</definedName>
    <definedName name="объем___9">#REF!</definedName>
    <definedName name="объем___9___0" localSheetId="0">#REF!</definedName>
    <definedName name="объем___9___0" localSheetId="1">#REF!</definedName>
    <definedName name="объем___9___0" localSheetId="2">#REF!</definedName>
    <definedName name="объем___9___0" localSheetId="3">#REF!</definedName>
    <definedName name="объем___9___0" localSheetId="4">#REF!</definedName>
    <definedName name="объем___9___0" localSheetId="7">#REF!</definedName>
    <definedName name="объем___9___0">#REF!</definedName>
    <definedName name="объем___9___0___0" localSheetId="0">#REF!</definedName>
    <definedName name="объем___9___0___0" localSheetId="1">#REF!</definedName>
    <definedName name="объем___9___0___0" localSheetId="2">#REF!</definedName>
    <definedName name="объем___9___0___0" localSheetId="3">#REF!</definedName>
    <definedName name="объем___9___0___0" localSheetId="4">#REF!</definedName>
    <definedName name="объем___9___0___0" localSheetId="7">#REF!</definedName>
    <definedName name="объем___9___0___0">#REF!</definedName>
    <definedName name="объем___9___0___0___0" localSheetId="0">#REF!</definedName>
    <definedName name="объем___9___0___0___0" localSheetId="1">#REF!</definedName>
    <definedName name="объем___9___0___0___0" localSheetId="2">#REF!</definedName>
    <definedName name="объем___9___0___0___0" localSheetId="3">#REF!</definedName>
    <definedName name="объем___9___0___0___0" localSheetId="4">#REF!</definedName>
    <definedName name="объем___9___0___0___0" localSheetId="7">#REF!</definedName>
    <definedName name="объем___9___0___0___0">#REF!</definedName>
    <definedName name="объем___9___10" localSheetId="0">#REF!</definedName>
    <definedName name="объем___9___10" localSheetId="1">#REF!</definedName>
    <definedName name="объем___9___10" localSheetId="2">#REF!</definedName>
    <definedName name="объем___9___10" localSheetId="3">#REF!</definedName>
    <definedName name="объем___9___10" localSheetId="4">#REF!</definedName>
    <definedName name="объем___9___10" localSheetId="7">#REF!</definedName>
    <definedName name="объем___9___10">#REF!</definedName>
    <definedName name="объем___9___2" localSheetId="0">#REF!</definedName>
    <definedName name="объем___9___2" localSheetId="1">#REF!</definedName>
    <definedName name="объем___9___2" localSheetId="2">#REF!</definedName>
    <definedName name="объем___9___2" localSheetId="3">#REF!</definedName>
    <definedName name="объем___9___2" localSheetId="4">#REF!</definedName>
    <definedName name="объем___9___2" localSheetId="7">#REF!</definedName>
    <definedName name="объем___9___2">#REF!</definedName>
    <definedName name="объем___9___4" localSheetId="0">#REF!</definedName>
    <definedName name="объем___9___4" localSheetId="1">#REF!</definedName>
    <definedName name="объем___9___4" localSheetId="2">#REF!</definedName>
    <definedName name="объем___9___4" localSheetId="3">#REF!</definedName>
    <definedName name="объем___9___4" localSheetId="4">#REF!</definedName>
    <definedName name="объем___9___4" localSheetId="7">#REF!</definedName>
    <definedName name="объем___9___4">#REF!</definedName>
    <definedName name="объем___9___6" localSheetId="0">#REF!</definedName>
    <definedName name="объем___9___6" localSheetId="1">#REF!</definedName>
    <definedName name="объем___9___6" localSheetId="2">#REF!</definedName>
    <definedName name="объем___9___6" localSheetId="3">#REF!</definedName>
    <definedName name="объем___9___6" localSheetId="4">#REF!</definedName>
    <definedName name="объем___9___6" localSheetId="7">#REF!</definedName>
    <definedName name="объем___9___6">#REF!</definedName>
    <definedName name="объем___9___8" localSheetId="0">#REF!</definedName>
    <definedName name="объем___9___8" localSheetId="1">#REF!</definedName>
    <definedName name="объем___9___8" localSheetId="2">#REF!</definedName>
    <definedName name="объем___9___8" localSheetId="3">#REF!</definedName>
    <definedName name="объем___9___8" localSheetId="4">#REF!</definedName>
    <definedName name="объем___9___8" localSheetId="7">#REF!</definedName>
    <definedName name="объем___9___8">#REF!</definedName>
    <definedName name="объем1" localSheetId="0">#REF!</definedName>
    <definedName name="объем1" localSheetId="1">#REF!</definedName>
    <definedName name="объем1" localSheetId="2">#REF!</definedName>
    <definedName name="объем1" localSheetId="3">#REF!</definedName>
    <definedName name="объем1" localSheetId="4">#REF!</definedName>
    <definedName name="объем1" localSheetId="7">#REF!</definedName>
    <definedName name="объем1">#REF!</definedName>
    <definedName name="ов" localSheetId="0">#REF!</definedName>
    <definedName name="ов" localSheetId="1">#REF!</definedName>
    <definedName name="ов" localSheetId="2">#REF!</definedName>
    <definedName name="ов" localSheetId="3">#REF!</definedName>
    <definedName name="ов" localSheetId="4">#REF!</definedName>
    <definedName name="ов" localSheetId="7">#REF!</definedName>
    <definedName name="ов">#REF!</definedName>
    <definedName name="овао" localSheetId="0">#REF!</definedName>
    <definedName name="овао" localSheetId="1">#REF!</definedName>
    <definedName name="овао" localSheetId="2">#REF!</definedName>
    <definedName name="овао" localSheetId="3">#REF!</definedName>
    <definedName name="овао" localSheetId="4">#REF!</definedName>
    <definedName name="овао" localSheetId="7">#REF!</definedName>
    <definedName name="овао">#REF!</definedName>
    <definedName name="овено" localSheetId="0">#REF!</definedName>
    <definedName name="овено" localSheetId="1">#REF!</definedName>
    <definedName name="овено" localSheetId="2">#REF!</definedName>
    <definedName name="овено" localSheetId="3">#REF!</definedName>
    <definedName name="овено" localSheetId="4">#REF!</definedName>
    <definedName name="овено" localSheetId="7">#REF!</definedName>
    <definedName name="овено">#REF!</definedName>
    <definedName name="овпв" localSheetId="0">#REF!</definedName>
    <definedName name="овпв" localSheetId="1">#REF!</definedName>
    <definedName name="овпв" localSheetId="2">#REF!</definedName>
    <definedName name="овпв" localSheetId="3">#REF!</definedName>
    <definedName name="овпв" localSheetId="4">#REF!</definedName>
    <definedName name="овпв" localSheetId="7">#REF!</definedName>
    <definedName name="овпв">#REF!</definedName>
    <definedName name="одлпд" localSheetId="0">#REF!</definedName>
    <definedName name="одлпд" localSheetId="1">#REF!</definedName>
    <definedName name="одлпд" localSheetId="2">#REF!</definedName>
    <definedName name="одлпд" localSheetId="3">#REF!</definedName>
    <definedName name="одлпд" localSheetId="4">#REF!</definedName>
    <definedName name="одлпд" localSheetId="7">#REF!</definedName>
    <definedName name="одлпд">#REF!</definedName>
    <definedName name="оев" localSheetId="0">#REF!</definedName>
    <definedName name="оев" localSheetId="1">#REF!</definedName>
    <definedName name="оев" localSheetId="2">#REF!</definedName>
    <definedName name="оев" localSheetId="3">#REF!</definedName>
    <definedName name="оев" localSheetId="4">#REF!</definedName>
    <definedName name="оев" localSheetId="7">#REF!</definedName>
    <definedName name="оев">#REF!</definedName>
    <definedName name="оек" localSheetId="0">#REF!</definedName>
    <definedName name="оек" localSheetId="1">#REF!</definedName>
    <definedName name="оек" localSheetId="2">#REF!</definedName>
    <definedName name="оек" localSheetId="3">#REF!</definedName>
    <definedName name="оек" localSheetId="4">#REF!</definedName>
    <definedName name="оек" localSheetId="7">#REF!</definedName>
    <definedName name="оек">#REF!</definedName>
    <definedName name="ок">#REF!</definedName>
    <definedName name="окн" localSheetId="0">#REF!</definedName>
    <definedName name="окн" localSheetId="1">#REF!</definedName>
    <definedName name="окн" localSheetId="2">#REF!</definedName>
    <definedName name="окн" localSheetId="3">#REF!</definedName>
    <definedName name="окн" localSheetId="4">#REF!</definedName>
    <definedName name="окн" localSheetId="5">#REF!</definedName>
    <definedName name="окн" localSheetId="7">#REF!</definedName>
    <definedName name="окн">#REF!</definedName>
    <definedName name="ол" localSheetId="0">#REF!</definedName>
    <definedName name="ол" localSheetId="1">#REF!</definedName>
    <definedName name="ол" localSheetId="2">#REF!</definedName>
    <definedName name="ол" localSheetId="13">#REF!</definedName>
    <definedName name="ол" localSheetId="14">#REF!</definedName>
    <definedName name="ол" localSheetId="3">#REF!</definedName>
    <definedName name="ол" localSheetId="4">#REF!</definedName>
    <definedName name="ол" localSheetId="7">#REF!</definedName>
    <definedName name="ол" localSheetId="11">#REF!</definedName>
    <definedName name="ол">#REF!</definedName>
    <definedName name="олодод" localSheetId="0">#REF!</definedName>
    <definedName name="олодод" localSheetId="1">#REF!</definedName>
    <definedName name="олодод" localSheetId="2">#REF!</definedName>
    <definedName name="олодод" localSheetId="3">#REF!</definedName>
    <definedName name="олодод" localSheetId="4">#REF!</definedName>
    <definedName name="олодод" localSheetId="7">#REF!</definedName>
    <definedName name="олодод">#REF!</definedName>
    <definedName name="олорлшгш" localSheetId="0">#REF!</definedName>
    <definedName name="олорлшгш" localSheetId="1">#REF!</definedName>
    <definedName name="олорлшгш" localSheetId="2">#REF!</definedName>
    <definedName name="олорлшгш" localSheetId="3">#REF!</definedName>
    <definedName name="олорлшгш" localSheetId="4">#REF!</definedName>
    <definedName name="олорлшгш" localSheetId="7">#REF!</definedName>
    <definedName name="олорлшгш">#REF!</definedName>
    <definedName name="олпрол" localSheetId="0">#REF!</definedName>
    <definedName name="олпрол" localSheetId="1">#REF!</definedName>
    <definedName name="олпрол" localSheetId="2">#REF!</definedName>
    <definedName name="олпрол" localSheetId="3">#REF!</definedName>
    <definedName name="олпрол" localSheetId="4">#REF!</definedName>
    <definedName name="олпрол" localSheetId="7">#REF!</definedName>
    <definedName name="олпрол">#REF!</definedName>
    <definedName name="олролрт" localSheetId="0">#REF!</definedName>
    <definedName name="олролрт" localSheetId="1">#REF!</definedName>
    <definedName name="олролрт" localSheetId="2">#REF!</definedName>
    <definedName name="олролрт" localSheetId="3">#REF!</definedName>
    <definedName name="олролрт" localSheetId="4">#REF!</definedName>
    <definedName name="олролрт" localSheetId="7">#REF!</definedName>
    <definedName name="олролрт">#REF!</definedName>
    <definedName name="олрщшошшлд" localSheetId="0">#REF!</definedName>
    <definedName name="олрщшошшлд" localSheetId="1">#REF!</definedName>
    <definedName name="олрщшошшлд" localSheetId="2">#REF!</definedName>
    <definedName name="олрщшошшлд" localSheetId="3">#REF!</definedName>
    <definedName name="олрщшошшлд" localSheetId="4">#REF!</definedName>
    <definedName name="олрщшошшлд" localSheetId="7">#REF!</definedName>
    <definedName name="олрщшошшлд">#REF!</definedName>
    <definedName name="олюдю" localSheetId="0">#REF!</definedName>
    <definedName name="олюдю" localSheetId="1">#REF!</definedName>
    <definedName name="олюдю" localSheetId="2">#REF!</definedName>
    <definedName name="олюдю" localSheetId="3">#REF!</definedName>
    <definedName name="олюдю" localSheetId="4">#REF!</definedName>
    <definedName name="олюдю" localSheetId="7">#REF!</definedName>
    <definedName name="олюдю">#REF!</definedName>
    <definedName name="ОЛЯ" localSheetId="0">#REF!</definedName>
    <definedName name="ОЛЯ" localSheetId="1">#REF!</definedName>
    <definedName name="ОЛЯ" localSheetId="2">#REF!</definedName>
    <definedName name="ОЛЯ" localSheetId="3">#REF!</definedName>
    <definedName name="ОЛЯ" localSheetId="4">#REF!</definedName>
    <definedName name="ОЛЯ" localSheetId="7">#REF!</definedName>
    <definedName name="ОЛЯ">#REF!</definedName>
    <definedName name="Омская_область" localSheetId="0">#REF!</definedName>
    <definedName name="Омская_область" localSheetId="1">#REF!</definedName>
    <definedName name="Омская_область" localSheetId="2">#REF!</definedName>
    <definedName name="Омская_область" localSheetId="3">#REF!</definedName>
    <definedName name="Омская_область" localSheetId="4">#REF!</definedName>
    <definedName name="Омская_область" localSheetId="7">#REF!</definedName>
    <definedName name="Омская_область">#REF!</definedName>
    <definedName name="Омская_область_1" localSheetId="0">#REF!</definedName>
    <definedName name="Омская_область_1" localSheetId="1">#REF!</definedName>
    <definedName name="Омская_область_1" localSheetId="2">#REF!</definedName>
    <definedName name="Омская_область_1" localSheetId="3">#REF!</definedName>
    <definedName name="Омская_область_1" localSheetId="4">#REF!</definedName>
    <definedName name="Омская_область_1" localSheetId="7">#REF!</definedName>
    <definedName name="Омская_область_1">#REF!</definedName>
    <definedName name="оо" localSheetId="0">#REF!</definedName>
    <definedName name="оо" localSheetId="1">#REF!</definedName>
    <definedName name="оо" localSheetId="2">#REF!</definedName>
    <definedName name="оо" localSheetId="3">#REF!</definedName>
    <definedName name="оо" localSheetId="4">#REF!</definedName>
    <definedName name="оо" localSheetId="7">#REF!</definedName>
    <definedName name="оо">#REF!</definedName>
    <definedName name="ооо" localSheetId="0">#REF!</definedName>
    <definedName name="ооо" localSheetId="1">#REF!</definedName>
    <definedName name="ооо" localSheetId="2">#REF!</definedName>
    <definedName name="ооо" localSheetId="13">#REF!</definedName>
    <definedName name="ооо" localSheetId="14">#REF!</definedName>
    <definedName name="ооо" localSheetId="3">#REF!</definedName>
    <definedName name="ооо" localSheetId="4">#REF!</definedName>
    <definedName name="ооо" localSheetId="7">#REF!</definedName>
    <definedName name="ооо" localSheetId="11">#REF!</definedName>
    <definedName name="ооо">#REF!</definedName>
    <definedName name="ООО_НИИПРИИ___Севзапинжтехнология" localSheetId="0">#REF!</definedName>
    <definedName name="ООО_НИИПРИИ___Севзапинжтехнология" localSheetId="1">#REF!</definedName>
    <definedName name="ООО_НИИПРИИ___Севзапинжтехнология" localSheetId="2">#REF!</definedName>
    <definedName name="ООО_НИИПРИИ___Севзапинжтехнология" localSheetId="3">#REF!</definedName>
    <definedName name="ООО_НИИПРИИ___Севзапинжтехнология" localSheetId="4">#REF!</definedName>
    <definedName name="ООО_НИИПРИИ___Севзапинжтехнология" localSheetId="7">#REF!</definedName>
    <definedName name="ООО_НИИПРИИ___Севзапинжтехнология">#REF!</definedName>
    <definedName name="оооо" localSheetId="0">#REF!</definedName>
    <definedName name="оооо" localSheetId="1">#REF!</definedName>
    <definedName name="оооо" localSheetId="2">#REF!</definedName>
    <definedName name="оооо" localSheetId="3">#REF!</definedName>
    <definedName name="оооо" localSheetId="4">#REF!</definedName>
    <definedName name="оооо" localSheetId="7">#REF!</definedName>
    <definedName name="оооо">#REF!</definedName>
    <definedName name="ООС" localSheetId="0">#REF!</definedName>
    <definedName name="ООС" localSheetId="1">#REF!</definedName>
    <definedName name="ООС" localSheetId="2">#REF!</definedName>
    <definedName name="ООС" localSheetId="3">#REF!</definedName>
    <definedName name="ООС" localSheetId="4">#REF!</definedName>
    <definedName name="ООС" localSheetId="7">#REF!</definedName>
    <definedName name="ООС">#REF!</definedName>
    <definedName name="оос1" localSheetId="0">#REF!</definedName>
    <definedName name="оос1" localSheetId="1">#REF!</definedName>
    <definedName name="оос1" localSheetId="2">#REF!</definedName>
    <definedName name="оос1" localSheetId="3">#REF!</definedName>
    <definedName name="оос1" localSheetId="4">#REF!</definedName>
    <definedName name="оос1" localSheetId="7">#REF!</definedName>
    <definedName name="оос1">#REF!</definedName>
    <definedName name="оот" localSheetId="0">#REF!</definedName>
    <definedName name="оот" localSheetId="1">#REF!</definedName>
    <definedName name="оот" localSheetId="2">#REF!</definedName>
    <definedName name="оот" localSheetId="3">#REF!</definedName>
    <definedName name="оот" localSheetId="4">#REF!</definedName>
    <definedName name="оот" localSheetId="7">#REF!</definedName>
    <definedName name="оот">#REF!</definedName>
    <definedName name="опао" localSheetId="0">#REF!</definedName>
    <definedName name="опао" localSheetId="1">#REF!</definedName>
    <definedName name="опао" localSheetId="2">#REF!</definedName>
    <definedName name="опао" localSheetId="3">#REF!</definedName>
    <definedName name="опао" localSheetId="4">#REF!</definedName>
    <definedName name="опао" localSheetId="7">#REF!</definedName>
    <definedName name="опао">#REF!</definedName>
    <definedName name="Описание_группы_строек" localSheetId="0">#REF!</definedName>
    <definedName name="Описание_группы_строек" localSheetId="1">#REF!</definedName>
    <definedName name="Описание_группы_строек" localSheetId="2">#REF!</definedName>
    <definedName name="Описание_группы_строек" localSheetId="3">#REF!</definedName>
    <definedName name="Описание_группы_строек" localSheetId="4">#REF!</definedName>
    <definedName name="Описание_группы_строек" localSheetId="7">#REF!</definedName>
    <definedName name="Описание_группы_строек">#REF!</definedName>
    <definedName name="Описание_локальной_сметы" localSheetId="0">#REF!</definedName>
    <definedName name="Описание_локальной_сметы" localSheetId="1">#REF!</definedName>
    <definedName name="Описание_локальной_сметы" localSheetId="2">#REF!</definedName>
    <definedName name="Описание_локальной_сметы" localSheetId="3">#REF!</definedName>
    <definedName name="Описание_локальной_сметы" localSheetId="4">#REF!</definedName>
    <definedName name="Описание_локальной_сметы" localSheetId="7">#REF!</definedName>
    <definedName name="Описание_локальной_сметы">#REF!</definedName>
    <definedName name="Описание_объекта" localSheetId="0">#REF!</definedName>
    <definedName name="Описание_объекта" localSheetId="1">#REF!</definedName>
    <definedName name="Описание_объекта" localSheetId="2">#REF!</definedName>
    <definedName name="Описание_объекта" localSheetId="3">#REF!</definedName>
    <definedName name="Описание_объекта" localSheetId="4">#REF!</definedName>
    <definedName name="Описание_объекта" localSheetId="7">#REF!</definedName>
    <definedName name="Описание_объекта">#REF!</definedName>
    <definedName name="Описание_объектной_сметы" localSheetId="0">#REF!</definedName>
    <definedName name="Описание_объектной_сметы" localSheetId="1">#REF!</definedName>
    <definedName name="Описание_объектной_сметы" localSheetId="2">#REF!</definedName>
    <definedName name="Описание_объектной_сметы" localSheetId="3">#REF!</definedName>
    <definedName name="Описание_объектной_сметы" localSheetId="4">#REF!</definedName>
    <definedName name="Описание_объектной_сметы" localSheetId="7">#REF!</definedName>
    <definedName name="Описание_объектной_сметы">#REF!</definedName>
    <definedName name="Описание_очереди" localSheetId="0">#REF!</definedName>
    <definedName name="Описание_очереди" localSheetId="1">#REF!</definedName>
    <definedName name="Описание_очереди" localSheetId="2">#REF!</definedName>
    <definedName name="Описание_очереди" localSheetId="3">#REF!</definedName>
    <definedName name="Описание_очереди" localSheetId="4">#REF!</definedName>
    <definedName name="Описание_очереди" localSheetId="7">#REF!</definedName>
    <definedName name="Описание_очереди">#REF!</definedName>
    <definedName name="Описание_пускового_комплекса" localSheetId="0">#REF!</definedName>
    <definedName name="Описание_пускового_комплекса" localSheetId="1">#REF!</definedName>
    <definedName name="Описание_пускового_комплекса" localSheetId="2">#REF!</definedName>
    <definedName name="Описание_пускового_комплекса" localSheetId="3">#REF!</definedName>
    <definedName name="Описание_пускового_комплекса" localSheetId="4">#REF!</definedName>
    <definedName name="Описание_пускового_комплекса" localSheetId="7">#REF!</definedName>
    <definedName name="Описание_пускового_комплекса">#REF!</definedName>
    <definedName name="Описание_сводного_сметного_расчета" localSheetId="0">#REF!</definedName>
    <definedName name="Описание_сводного_сметного_расчета" localSheetId="1">#REF!</definedName>
    <definedName name="Описание_сводного_сметного_расчета" localSheetId="2">#REF!</definedName>
    <definedName name="Описание_сводного_сметного_расчета" localSheetId="3">#REF!</definedName>
    <definedName name="Описание_сводного_сметного_расчета" localSheetId="4">#REF!</definedName>
    <definedName name="Описание_сводного_сметного_расчета" localSheetId="7">#REF!</definedName>
    <definedName name="Описание_сводного_сметного_расчета">#REF!</definedName>
    <definedName name="Описание_стройки" localSheetId="0">#REF!</definedName>
    <definedName name="Описание_стройки" localSheetId="1">#REF!</definedName>
    <definedName name="Описание_стройки" localSheetId="2">#REF!</definedName>
    <definedName name="Описание_стройки" localSheetId="3">#REF!</definedName>
    <definedName name="Описание_стройки" localSheetId="4">#REF!</definedName>
    <definedName name="Описание_стройки" localSheetId="7">#REF!</definedName>
    <definedName name="Описание_стройки">#REF!</definedName>
    <definedName name="ор" localSheetId="0">#REF!</definedName>
    <definedName name="ор" localSheetId="1">#REF!</definedName>
    <definedName name="ор" localSheetId="2">#REF!</definedName>
    <definedName name="ор" localSheetId="3">#REF!</definedName>
    <definedName name="ор" localSheetId="4">#REF!</definedName>
    <definedName name="ор" localSheetId="7">#REF!</definedName>
    <definedName name="ор">#REF!</definedName>
    <definedName name="Оренбургская_область" localSheetId="0">#REF!</definedName>
    <definedName name="Оренбургская_область" localSheetId="1">#REF!</definedName>
    <definedName name="Оренбургская_область" localSheetId="2">#REF!</definedName>
    <definedName name="Оренбургская_область" localSheetId="3">#REF!</definedName>
    <definedName name="Оренбургская_область" localSheetId="4">#REF!</definedName>
    <definedName name="Оренбургская_область" localSheetId="5">#REF!</definedName>
    <definedName name="Оренбургская_область" localSheetId="7">#REF!</definedName>
    <definedName name="Оренбургская_область">#REF!</definedName>
    <definedName name="Оренбургская_область_1" localSheetId="0">#REF!</definedName>
    <definedName name="Оренбургская_область_1" localSheetId="1">#REF!</definedName>
    <definedName name="Оренбургская_область_1" localSheetId="2">#REF!</definedName>
    <definedName name="Оренбургская_область_1" localSheetId="3">#REF!</definedName>
    <definedName name="Оренбургская_область_1" localSheetId="4">#REF!</definedName>
    <definedName name="Оренбургская_область_1" localSheetId="7">#REF!</definedName>
    <definedName name="Оренбургская_область_1">#REF!</definedName>
    <definedName name="Орловская_область" localSheetId="0">#REF!</definedName>
    <definedName name="Орловская_область" localSheetId="1">#REF!</definedName>
    <definedName name="Орловская_область" localSheetId="2">#REF!</definedName>
    <definedName name="Орловская_область" localSheetId="3">#REF!</definedName>
    <definedName name="Орловская_область" localSheetId="4">#REF!</definedName>
    <definedName name="Орловская_область" localSheetId="7">#REF!</definedName>
    <definedName name="Орловская_область">#REF!</definedName>
    <definedName name="ОсвоениеИмущества" localSheetId="3">#REF!</definedName>
    <definedName name="ОсвоениеИмущества" localSheetId="4">#REF!</definedName>
    <definedName name="ОсвоениеИмущества" localSheetId="5">#REF!</definedName>
    <definedName name="ОсвоениеИмущества" localSheetId="6">#REF!</definedName>
    <definedName name="ОсвоениеИмущества">#REF!</definedName>
    <definedName name="ОсвоениеИП" localSheetId="3">#REF!</definedName>
    <definedName name="ОсвоениеИП" localSheetId="4">#REF!</definedName>
    <definedName name="ОсвоениеИП" localSheetId="5">#REF!</definedName>
    <definedName name="ОсвоениеИП" localSheetId="6">#REF!</definedName>
    <definedName name="ОсвоениеИП">#REF!</definedName>
    <definedName name="ОсвоениеНИОКР" localSheetId="3">#REF!</definedName>
    <definedName name="ОсвоениеНИОКР" localSheetId="4">#REF!</definedName>
    <definedName name="ОсвоениеНИОКР" localSheetId="5">#REF!</definedName>
    <definedName name="ОсвоениеНИОКР" localSheetId="6">#REF!</definedName>
    <definedName name="ОсвоениеНИОКР">#REF!</definedName>
    <definedName name="Основание" localSheetId="0">#REF!</definedName>
    <definedName name="Основание" localSheetId="1">#REF!</definedName>
    <definedName name="Основание" localSheetId="2">#REF!</definedName>
    <definedName name="Основание" localSheetId="3">#REF!</definedName>
    <definedName name="Основание" localSheetId="4">#REF!</definedName>
    <definedName name="Основание" localSheetId="7">#REF!</definedName>
    <definedName name="Основание">#REF!</definedName>
    <definedName name="ОтпускИзЕНЭС" localSheetId="3">#REF!</definedName>
    <definedName name="ОтпускИзЕНЭС" localSheetId="4">#REF!</definedName>
    <definedName name="ОтпускИзЕНЭС" localSheetId="5">#REF!</definedName>
    <definedName name="ОтпускИзЕНЭС" localSheetId="6">#REF!</definedName>
    <definedName name="ОтпускИзЕНЭС">#REF!</definedName>
    <definedName name="Отчетный_период__учет_выполненных_работ" localSheetId="0">#REF!</definedName>
    <definedName name="Отчетный_период__учет_выполненных_работ" localSheetId="1">#REF!</definedName>
    <definedName name="Отчетный_период__учет_выполненных_работ" localSheetId="2">#REF!</definedName>
    <definedName name="Отчетный_период__учет_выполненных_работ" localSheetId="3">#REF!</definedName>
    <definedName name="Отчетный_период__учет_выполненных_работ" localSheetId="4">#REF!</definedName>
    <definedName name="Отчетный_период__учет_выполненных_работ" localSheetId="7">#REF!</definedName>
    <definedName name="Отчетный_период__учет_выполненных_работ">#REF!</definedName>
    <definedName name="оч">#REF!</definedName>
    <definedName name="оьт" localSheetId="0">#REF!</definedName>
    <definedName name="оьт" localSheetId="1">#REF!</definedName>
    <definedName name="оьт" localSheetId="2">#REF!</definedName>
    <definedName name="оьт" localSheetId="3">#REF!</definedName>
    <definedName name="оьт" localSheetId="4">#REF!</definedName>
    <definedName name="оьт" localSheetId="5">#REF!</definedName>
    <definedName name="оьт" localSheetId="7">#REF!</definedName>
    <definedName name="оьт">#REF!</definedName>
    <definedName name="оьыватв" localSheetId="0">#REF!</definedName>
    <definedName name="оьыватв" localSheetId="1">#REF!</definedName>
    <definedName name="оьыватв" localSheetId="2">#REF!</definedName>
    <definedName name="оьыватв" localSheetId="3">#REF!</definedName>
    <definedName name="оьыватв" localSheetId="4">#REF!</definedName>
    <definedName name="оьыватв" localSheetId="7">#REF!</definedName>
    <definedName name="оьыватв">#REF!</definedName>
    <definedName name="оюю" localSheetId="0">#REF!</definedName>
    <definedName name="оюю" localSheetId="1">#REF!</definedName>
    <definedName name="оюю" localSheetId="2">#REF!</definedName>
    <definedName name="оюю" localSheetId="3">#REF!</definedName>
    <definedName name="оюю" localSheetId="4">#REF!</definedName>
    <definedName name="оюю" localSheetId="7">#REF!</definedName>
    <definedName name="оюю">#REF!</definedName>
    <definedName name="п" localSheetId="0">#REF!</definedName>
    <definedName name="п" localSheetId="1">#REF!</definedName>
    <definedName name="п" localSheetId="2">#REF!</definedName>
    <definedName name="п" localSheetId="3">#REF!</definedName>
    <definedName name="п" localSheetId="4">#REF!</definedName>
    <definedName name="п" localSheetId="7">#REF!</definedName>
    <definedName name="п">#REF!</definedName>
    <definedName name="п121" localSheetId="0">#REF!</definedName>
    <definedName name="п121" localSheetId="1">#REF!</definedName>
    <definedName name="п121" localSheetId="2">#REF!</definedName>
    <definedName name="п121" localSheetId="3">#REF!</definedName>
    <definedName name="п121" localSheetId="4">#REF!</definedName>
    <definedName name="п121" localSheetId="7">#REF!</definedName>
    <definedName name="п121">#REF!</definedName>
    <definedName name="паа12" localSheetId="0">#REF!</definedName>
    <definedName name="паа12" localSheetId="1">#REF!</definedName>
    <definedName name="паа12" localSheetId="2">#REF!</definedName>
    <definedName name="паа12" localSheetId="3">#REF!</definedName>
    <definedName name="паа12" localSheetId="4">#REF!</definedName>
    <definedName name="паа12" localSheetId="7">#REF!</definedName>
    <definedName name="паа12">#REF!</definedName>
    <definedName name="паирав" localSheetId="0">#REF!</definedName>
    <definedName name="паирав" localSheetId="1">#REF!</definedName>
    <definedName name="паирав" localSheetId="2">#REF!</definedName>
    <definedName name="паирав" localSheetId="3">#REF!</definedName>
    <definedName name="паирав" localSheetId="4">#REF!</definedName>
    <definedName name="паирав" localSheetId="7">#REF!</definedName>
    <definedName name="паирав">#REF!</definedName>
    <definedName name="пао" localSheetId="0">#REF!</definedName>
    <definedName name="пао" localSheetId="1">#REF!</definedName>
    <definedName name="пао" localSheetId="2">#REF!</definedName>
    <definedName name="пао" localSheetId="3">#REF!</definedName>
    <definedName name="пао" localSheetId="4">#REF!</definedName>
    <definedName name="пао" localSheetId="7">#REF!</definedName>
    <definedName name="пао">#REF!</definedName>
    <definedName name="пап" localSheetId="0">#REF!</definedName>
    <definedName name="пап" localSheetId="1">#REF!</definedName>
    <definedName name="пап" localSheetId="2">#REF!</definedName>
    <definedName name="пап" localSheetId="3">#REF!</definedName>
    <definedName name="пап" localSheetId="4">#REF!</definedName>
    <definedName name="пап" localSheetId="7">#REF!</definedName>
    <definedName name="пап">#REF!</definedName>
    <definedName name="парп" localSheetId="0">#REF!</definedName>
    <definedName name="парп" localSheetId="1">#REF!</definedName>
    <definedName name="парп" localSheetId="2">#REF!</definedName>
    <definedName name="парп" localSheetId="3">#REF!</definedName>
    <definedName name="парп" localSheetId="4">#REF!</definedName>
    <definedName name="парп" localSheetId="7">#REF!</definedName>
    <definedName name="парп">#REF!</definedName>
    <definedName name="паша" localSheetId="0">#REF!</definedName>
    <definedName name="паша" localSheetId="1">#REF!</definedName>
    <definedName name="паша" localSheetId="2">#REF!</definedName>
    <definedName name="паша" localSheetId="3">#REF!</definedName>
    <definedName name="паша" localSheetId="4">#REF!</definedName>
    <definedName name="паша" localSheetId="5">#REF!</definedName>
    <definedName name="паша" localSheetId="7">#REF!</definedName>
    <definedName name="паша">#REF!</definedName>
    <definedName name="ПБ" localSheetId="0">#REF!</definedName>
    <definedName name="ПБ" localSheetId="1">#REF!</definedName>
    <definedName name="ПБ" localSheetId="2">#REF!</definedName>
    <definedName name="ПБ" localSheetId="3">#REF!</definedName>
    <definedName name="ПБ" localSheetId="4">#REF!</definedName>
    <definedName name="ПБ" localSheetId="7">#REF!</definedName>
    <definedName name="ПБ">#REF!</definedName>
    <definedName name="пвар" localSheetId="0">#REF!</definedName>
    <definedName name="пвар" localSheetId="1">#REF!</definedName>
    <definedName name="пвар" localSheetId="2">#REF!</definedName>
    <definedName name="пвар" localSheetId="3">#REF!</definedName>
    <definedName name="пвар" localSheetId="4">#REF!</definedName>
    <definedName name="пвар" localSheetId="7">#REF!</definedName>
    <definedName name="пвар">#REF!</definedName>
    <definedName name="пвопв" localSheetId="0">#REF!</definedName>
    <definedName name="пвопв" localSheetId="1">#REF!</definedName>
    <definedName name="пвопв" localSheetId="2">#REF!</definedName>
    <definedName name="пвопв" localSheetId="3">#REF!</definedName>
    <definedName name="пвопв" localSheetId="4">#REF!</definedName>
    <definedName name="пвопв" localSheetId="7">#REF!</definedName>
    <definedName name="пвопв">#REF!</definedName>
    <definedName name="пвр" localSheetId="0">#REF!</definedName>
    <definedName name="пвр" localSheetId="1">#REF!</definedName>
    <definedName name="пвр" localSheetId="2">#REF!</definedName>
    <definedName name="пвр" localSheetId="3">#REF!</definedName>
    <definedName name="пвр" localSheetId="4">#REF!</definedName>
    <definedName name="пвр" localSheetId="7">#REF!</definedName>
    <definedName name="пвр">#REF!</definedName>
    <definedName name="пврл" localSheetId="0">#REF!</definedName>
    <definedName name="пврл" localSheetId="1">#REF!</definedName>
    <definedName name="пврл" localSheetId="2">#REF!</definedName>
    <definedName name="пврл" localSheetId="3">#REF!</definedName>
    <definedName name="пврл" localSheetId="4">#REF!</definedName>
    <definedName name="пврл" localSheetId="7">#REF!</definedName>
    <definedName name="пврл">#REF!</definedName>
    <definedName name="пвррь" localSheetId="0">#REF!</definedName>
    <definedName name="пвррь" localSheetId="1">#REF!</definedName>
    <definedName name="пвррь" localSheetId="2">#REF!</definedName>
    <definedName name="пвррь" localSheetId="3">#REF!</definedName>
    <definedName name="пвррь" localSheetId="4">#REF!</definedName>
    <definedName name="пвррь" localSheetId="7">#REF!</definedName>
    <definedName name="пвррь">#REF!</definedName>
    <definedName name="пврьп" localSheetId="0">#REF!</definedName>
    <definedName name="пврьп" localSheetId="1">#REF!</definedName>
    <definedName name="пврьп" localSheetId="2">#REF!</definedName>
    <definedName name="пврьп" localSheetId="3">#REF!</definedName>
    <definedName name="пврьп" localSheetId="4">#REF!</definedName>
    <definedName name="пврьп" localSheetId="7">#REF!</definedName>
    <definedName name="пврьп">#REF!</definedName>
    <definedName name="пврьпв" localSheetId="0">#REF!</definedName>
    <definedName name="пврьпв" localSheetId="1">#REF!</definedName>
    <definedName name="пврьпв" localSheetId="2">#REF!</definedName>
    <definedName name="пврьпв" localSheetId="3">#REF!</definedName>
    <definedName name="пврьпв" localSheetId="4">#REF!</definedName>
    <definedName name="пврьпв" localSheetId="7">#REF!</definedName>
    <definedName name="пврьпв">#REF!</definedName>
    <definedName name="пврьпврь" localSheetId="0">#REF!</definedName>
    <definedName name="пврьпврь" localSheetId="1">#REF!</definedName>
    <definedName name="пврьпврь" localSheetId="2">#REF!</definedName>
    <definedName name="пврьпврь" localSheetId="3">#REF!</definedName>
    <definedName name="пврьпврь" localSheetId="4">#REF!</definedName>
    <definedName name="пврьпврь" localSheetId="7">#REF!</definedName>
    <definedName name="пврьпврь">#REF!</definedName>
    <definedName name="пвСпп" localSheetId="0">#REF!</definedName>
    <definedName name="пвСпп" localSheetId="1">#REF!</definedName>
    <definedName name="пвСпп" localSheetId="2">#REF!</definedName>
    <definedName name="пвСпп" localSheetId="3">#REF!</definedName>
    <definedName name="пвСпп" localSheetId="4">#REF!</definedName>
    <definedName name="пвСпп" localSheetId="7">#REF!</definedName>
    <definedName name="пвСпп">#REF!</definedName>
    <definedName name="пвьрвпрь" localSheetId="0">#REF!</definedName>
    <definedName name="пвьрвпрь" localSheetId="1">#REF!</definedName>
    <definedName name="пвьрвпрь" localSheetId="2">#REF!</definedName>
    <definedName name="пвьрвпрь" localSheetId="3">#REF!</definedName>
    <definedName name="пвьрвпрь" localSheetId="4">#REF!</definedName>
    <definedName name="пвьрвпрь" localSheetId="5">#REF!</definedName>
    <definedName name="пвьрвпрь" localSheetId="7">#REF!</definedName>
    <definedName name="пвьрвпрь">#REF!</definedName>
    <definedName name="пг" localSheetId="0">#REF!</definedName>
    <definedName name="пг" localSheetId="1">#REF!</definedName>
    <definedName name="пг" localSheetId="2">#REF!</definedName>
    <definedName name="пг" localSheetId="3">#REF!</definedName>
    <definedName name="пг" localSheetId="4">#REF!</definedName>
    <definedName name="пг" localSheetId="7">#REF!</definedName>
    <definedName name="пг">#REF!</definedName>
    <definedName name="пгшд" localSheetId="0">#REF!</definedName>
    <definedName name="пгшд" localSheetId="1">#REF!</definedName>
    <definedName name="пгшд" localSheetId="2">#REF!</definedName>
    <definedName name="пгшд" localSheetId="3">#REF!</definedName>
    <definedName name="пгшд" localSheetId="4">#REF!</definedName>
    <definedName name="пгшд" localSheetId="7">#REF!</definedName>
    <definedName name="пгшд">#REF!</definedName>
    <definedName name="пдплд" localSheetId="0">#REF!</definedName>
    <definedName name="пдплд" localSheetId="1">#REF!</definedName>
    <definedName name="пдплд" localSheetId="2">#REF!</definedName>
    <definedName name="пдплд" localSheetId="3">#REF!</definedName>
    <definedName name="пдплд" localSheetId="4">#REF!</definedName>
    <definedName name="пдплд" localSheetId="7">#REF!</definedName>
    <definedName name="пдплд">#REF!</definedName>
    <definedName name="Пензенская_область" localSheetId="0">#REF!</definedName>
    <definedName name="Пензенская_область" localSheetId="1">#REF!</definedName>
    <definedName name="Пензенская_область" localSheetId="2">#REF!</definedName>
    <definedName name="Пензенская_область" localSheetId="3">#REF!</definedName>
    <definedName name="Пензенская_область" localSheetId="4">#REF!</definedName>
    <definedName name="Пензенская_область" localSheetId="7">#REF!</definedName>
    <definedName name="Пензенская_область">#REF!</definedName>
    <definedName name="перв_кат" localSheetId="0">#REF!</definedName>
    <definedName name="перв_кат" localSheetId="1">#REF!</definedName>
    <definedName name="перв_кат" localSheetId="2">#REF!</definedName>
    <definedName name="перв_кат" localSheetId="3">#REF!</definedName>
    <definedName name="перв_кат" localSheetId="4">#REF!</definedName>
    <definedName name="перв_кат" localSheetId="7">#REF!</definedName>
    <definedName name="перв_кат">#REF!</definedName>
    <definedName name="первая_кат" localSheetId="0">#REF!</definedName>
    <definedName name="первая_кат" localSheetId="1">#REF!</definedName>
    <definedName name="первая_кат" localSheetId="2">#REF!</definedName>
    <definedName name="первая_кат" localSheetId="3">#REF!</definedName>
    <definedName name="первая_кат" localSheetId="4">#REF!</definedName>
    <definedName name="первая_кат" localSheetId="7">#REF!</definedName>
    <definedName name="первая_кат">#REF!</definedName>
    <definedName name="первый" localSheetId="0">#REF!</definedName>
    <definedName name="первый" localSheetId="1">#REF!</definedName>
    <definedName name="первый" localSheetId="2">#REF!</definedName>
    <definedName name="первый" localSheetId="3">#REF!</definedName>
    <definedName name="первый" localSheetId="4">#REF!</definedName>
    <definedName name="первый" localSheetId="7">#REF!</definedName>
    <definedName name="первый">#REF!</definedName>
    <definedName name="Пермская_область" localSheetId="0">#REF!</definedName>
    <definedName name="Пермская_область" localSheetId="1">#REF!</definedName>
    <definedName name="Пермская_область" localSheetId="2">#REF!</definedName>
    <definedName name="Пермская_область" localSheetId="3">#REF!</definedName>
    <definedName name="Пермская_область" localSheetId="4">#REF!</definedName>
    <definedName name="Пермская_область" localSheetId="7">#REF!</definedName>
    <definedName name="Пермская_область">#REF!</definedName>
    <definedName name="Пермская_область_1" localSheetId="0">#REF!</definedName>
    <definedName name="Пермская_область_1" localSheetId="1">#REF!</definedName>
    <definedName name="Пермская_область_1" localSheetId="2">#REF!</definedName>
    <definedName name="Пермская_область_1" localSheetId="3">#REF!</definedName>
    <definedName name="Пермская_область_1" localSheetId="4">#REF!</definedName>
    <definedName name="Пермская_область_1" localSheetId="7">#REF!</definedName>
    <definedName name="Пермская_область_1">#REF!</definedName>
    <definedName name="Пи" localSheetId="0">#REF!</definedName>
    <definedName name="Пи" localSheetId="1">#REF!</definedName>
    <definedName name="Пи" localSheetId="2">#REF!</definedName>
    <definedName name="Пи" localSheetId="3">#REF!</definedName>
    <definedName name="Пи" localSheetId="4">#REF!</definedName>
    <definedName name="Пи" localSheetId="5">#REF!</definedName>
    <definedName name="Пи" localSheetId="7">#REF!</definedName>
    <definedName name="Пи">#REF!</definedName>
    <definedName name="Пи_" localSheetId="0">#REF!</definedName>
    <definedName name="Пи_" localSheetId="1">#REF!</definedName>
    <definedName name="Пи_" localSheetId="2">#REF!</definedName>
    <definedName name="Пи_" localSheetId="3">#REF!</definedName>
    <definedName name="Пи_" localSheetId="4">#REF!</definedName>
    <definedName name="Пи_" localSheetId="7">#REF!</definedName>
    <definedName name="Пи_">#REF!</definedName>
    <definedName name="пионер" localSheetId="0">#REF!</definedName>
    <definedName name="пионер" localSheetId="1">#REF!</definedName>
    <definedName name="пионер" localSheetId="2">#REF!</definedName>
    <definedName name="пионер" localSheetId="3">#REF!</definedName>
    <definedName name="пионер" localSheetId="4">#REF!</definedName>
    <definedName name="пионер" localSheetId="7">#REF!</definedName>
    <definedName name="пионер">#REF!</definedName>
    <definedName name="Пкр">#REF!</definedName>
    <definedName name="пл" localSheetId="0">#REF!</definedName>
    <definedName name="пл" localSheetId="1">#REF!</definedName>
    <definedName name="пл" localSheetId="2">#REF!</definedName>
    <definedName name="пл" localSheetId="3">#REF!</definedName>
    <definedName name="пл" localSheetId="4">#REF!</definedName>
    <definedName name="пл" localSheetId="5">#REF!</definedName>
    <definedName name="пл" localSheetId="7">#REF!</definedName>
    <definedName name="пл">#REF!</definedName>
    <definedName name="плдпол" localSheetId="0">#REF!</definedName>
    <definedName name="плдпол" localSheetId="1">#REF!</definedName>
    <definedName name="плдпол" localSheetId="2">#REF!</definedName>
    <definedName name="плдпол" localSheetId="3">#REF!</definedName>
    <definedName name="плдпол" localSheetId="4">#REF!</definedName>
    <definedName name="плдпол" localSheetId="5">#REF!</definedName>
    <definedName name="плдпол" localSheetId="7">#REF!</definedName>
    <definedName name="плдпол">#REF!</definedName>
    <definedName name="плдполд" localSheetId="0">#REF!</definedName>
    <definedName name="плдполд" localSheetId="1">#REF!</definedName>
    <definedName name="плдполд" localSheetId="2">#REF!</definedName>
    <definedName name="плдполд" localSheetId="3">#REF!</definedName>
    <definedName name="плдполд" localSheetId="4">#REF!</definedName>
    <definedName name="плдполд" localSheetId="7">#REF!</definedName>
    <definedName name="плдполд">#REF!</definedName>
    <definedName name="плодолд" localSheetId="0">#REF!</definedName>
    <definedName name="плодолд" localSheetId="1">#REF!</definedName>
    <definedName name="плодолд" localSheetId="2">#REF!</definedName>
    <definedName name="плодолд" localSheetId="3">#REF!</definedName>
    <definedName name="плодолд" localSheetId="4">#REF!</definedName>
    <definedName name="плодолд" localSheetId="7">#REF!</definedName>
    <definedName name="плодолд">#REF!</definedName>
    <definedName name="Площадь" localSheetId="0">#REF!</definedName>
    <definedName name="Площадь" localSheetId="1">#REF!</definedName>
    <definedName name="Площадь" localSheetId="2">#REF!</definedName>
    <definedName name="Площадь" localSheetId="3">#REF!</definedName>
    <definedName name="Площадь" localSheetId="4">#REF!</definedName>
    <definedName name="Площадь" localSheetId="7">#REF!</definedName>
    <definedName name="Площадь">#REF!</definedName>
    <definedName name="Площадь_нелинейных_объектов" localSheetId="0">#REF!</definedName>
    <definedName name="Площадь_нелинейных_объектов" localSheetId="1">#REF!</definedName>
    <definedName name="Площадь_нелинейных_объектов" localSheetId="2">#REF!</definedName>
    <definedName name="Площадь_нелинейных_объектов" localSheetId="3">#REF!</definedName>
    <definedName name="Площадь_нелинейных_объектов" localSheetId="4">#REF!</definedName>
    <definedName name="Площадь_нелинейных_объектов" localSheetId="7">#REF!</definedName>
    <definedName name="Площадь_нелинейных_объектов">#REF!</definedName>
    <definedName name="Площадь_планшетов" localSheetId="0">#REF!</definedName>
    <definedName name="Площадь_планшетов" localSheetId="1">#REF!</definedName>
    <definedName name="Площадь_планшетов" localSheetId="2">#REF!</definedName>
    <definedName name="Площадь_планшетов" localSheetId="3">#REF!</definedName>
    <definedName name="Площадь_планшетов" localSheetId="4">#REF!</definedName>
    <definedName name="Площадь_планшетов" localSheetId="7">#REF!</definedName>
    <definedName name="Площадь_планшетов">#REF!</definedName>
    <definedName name="плыа" localSheetId="0">#REF!</definedName>
    <definedName name="плыа" localSheetId="1">#REF!</definedName>
    <definedName name="плыа" localSheetId="2">#REF!</definedName>
    <definedName name="плыа" localSheetId="3">#REF!</definedName>
    <definedName name="плыа" localSheetId="4">#REF!</definedName>
    <definedName name="плыа" localSheetId="5">#REF!</definedName>
    <definedName name="плыа" localSheetId="7">#REF!</definedName>
    <definedName name="плыа">#REF!</definedName>
    <definedName name="плю" localSheetId="0">#REF!</definedName>
    <definedName name="плю" localSheetId="1">#REF!</definedName>
    <definedName name="плю" localSheetId="2">#REF!</definedName>
    <definedName name="плю" localSheetId="3">#REF!</definedName>
    <definedName name="плю" localSheetId="4">#REF!</definedName>
    <definedName name="плю" localSheetId="7">#REF!</definedName>
    <definedName name="плю">#REF!</definedName>
    <definedName name="по" localSheetId="0">#REF!</definedName>
    <definedName name="по" localSheetId="1">#REF!</definedName>
    <definedName name="по" localSheetId="2">#REF!</definedName>
    <definedName name="по" localSheetId="3">#REF!</definedName>
    <definedName name="по" localSheetId="4">#REF!</definedName>
    <definedName name="по" localSheetId="7">#REF!</definedName>
    <definedName name="по">#REF!</definedName>
    <definedName name="пов" localSheetId="0">#REF!</definedName>
    <definedName name="пов" localSheetId="1">#REF!</definedName>
    <definedName name="пов" localSheetId="2">#REF!</definedName>
    <definedName name="пов" localSheetId="3">#REF!</definedName>
    <definedName name="пов" localSheetId="4">#REF!</definedName>
    <definedName name="пов" localSheetId="5">#REF!</definedName>
    <definedName name="пов" localSheetId="7">#REF!</definedName>
    <definedName name="пов">#REF!</definedName>
    <definedName name="Подгон" localSheetId="0">#REF!</definedName>
    <definedName name="Подгон" localSheetId="1">#REF!</definedName>
    <definedName name="Подгон" localSheetId="2">#REF!</definedName>
    <definedName name="Подгон" localSheetId="3">#REF!</definedName>
    <definedName name="Подгон" localSheetId="4">#REF!</definedName>
    <definedName name="Подгон" localSheetId="5">#REF!</definedName>
    <definedName name="Подгон" localSheetId="7">#REF!</definedName>
    <definedName name="Подгон">#REF!</definedName>
    <definedName name="Подзаголовок" localSheetId="0">#REF!</definedName>
    <definedName name="Подзаголовок" localSheetId="1">#REF!</definedName>
    <definedName name="Подзаголовок" localSheetId="2">#REF!</definedName>
    <definedName name="Подзаголовок" localSheetId="3">#REF!</definedName>
    <definedName name="Подзаголовок" localSheetId="4">#REF!</definedName>
    <definedName name="Подзаголовок" localSheetId="7">#REF!</definedName>
    <definedName name="Подзаголовок">#REF!</definedName>
    <definedName name="подлен" localSheetId="0">#REF!</definedName>
    <definedName name="подлен" localSheetId="1">#REF!</definedName>
    <definedName name="подлен" localSheetId="2">#REF!</definedName>
    <definedName name="подлен" localSheetId="3">#REF!</definedName>
    <definedName name="подлен" localSheetId="4">#REF!</definedName>
    <definedName name="подлен" localSheetId="7">#REF!</definedName>
    <definedName name="подлен">#REF!</definedName>
    <definedName name="подлжддлджд" localSheetId="0">#REF!</definedName>
    <definedName name="подлжддлджд" localSheetId="1">#REF!</definedName>
    <definedName name="подлжддлджд" localSheetId="2">#REF!</definedName>
    <definedName name="подлжддлджд" localSheetId="3">#REF!</definedName>
    <definedName name="подлжддлджд" localSheetId="4">#REF!</definedName>
    <definedName name="подлжддлджд" localSheetId="7">#REF!</definedName>
    <definedName name="подлжддлджд">#REF!</definedName>
    <definedName name="Подпись1" localSheetId="0">#REF!</definedName>
    <definedName name="Подпись1" localSheetId="1">#REF!</definedName>
    <definedName name="Подпись1" localSheetId="2">#REF!</definedName>
    <definedName name="Подпись1" localSheetId="3">#REF!</definedName>
    <definedName name="Подпись1" localSheetId="4">#REF!</definedName>
    <definedName name="Подпись1" localSheetId="7">#REF!</definedName>
    <definedName name="Подпись1">#REF!</definedName>
    <definedName name="Подпись2" localSheetId="0">#REF!</definedName>
    <definedName name="Подпись2" localSheetId="1">#REF!</definedName>
    <definedName name="Подпись2" localSheetId="2">#REF!</definedName>
    <definedName name="Подпись2" localSheetId="3">#REF!</definedName>
    <definedName name="Подпись2" localSheetId="4">#REF!</definedName>
    <definedName name="Подпись2" localSheetId="7">#REF!</definedName>
    <definedName name="Подпись2">#REF!</definedName>
    <definedName name="Подпись3" localSheetId="0">#REF!</definedName>
    <definedName name="Подпись3" localSheetId="1">#REF!</definedName>
    <definedName name="Подпись3" localSheetId="2">#REF!</definedName>
    <definedName name="Подпись3" localSheetId="3">#REF!</definedName>
    <definedName name="Подпись3" localSheetId="4">#REF!</definedName>
    <definedName name="Подпись3" localSheetId="7">#REF!</definedName>
    <definedName name="Подпись3">#REF!</definedName>
    <definedName name="Подпись4" localSheetId="0">#REF!</definedName>
    <definedName name="Подпись4" localSheetId="1">#REF!</definedName>
    <definedName name="Подпись4" localSheetId="2">#REF!</definedName>
    <definedName name="Подпись4" localSheetId="3">#REF!</definedName>
    <definedName name="Подпись4" localSheetId="4">#REF!</definedName>
    <definedName name="Подпись4" localSheetId="7">#REF!</definedName>
    <definedName name="Подпись4">#REF!</definedName>
    <definedName name="Подпись5" localSheetId="0">#REF!</definedName>
    <definedName name="Подпись5" localSheetId="1">#REF!</definedName>
    <definedName name="Подпись5" localSheetId="2">#REF!</definedName>
    <definedName name="Подпись5" localSheetId="3">#REF!</definedName>
    <definedName name="Подпись5" localSheetId="4">#REF!</definedName>
    <definedName name="Подпись5" localSheetId="7">#REF!</definedName>
    <definedName name="Подпись5">#REF!</definedName>
    <definedName name="подста" localSheetId="0">#REF!</definedName>
    <definedName name="подста" localSheetId="1">#REF!</definedName>
    <definedName name="подста" localSheetId="2">#REF!</definedName>
    <definedName name="подста" localSheetId="3">#REF!</definedName>
    <definedName name="подста" localSheetId="4">#REF!</definedName>
    <definedName name="подста" localSheetId="5">#REF!</definedName>
    <definedName name="подста" localSheetId="7">#REF!</definedName>
    <definedName name="подста">#REF!</definedName>
    <definedName name="Покупное_ПО" localSheetId="0">#REF!</definedName>
    <definedName name="Покупное_ПО" localSheetId="1">#REF!</definedName>
    <definedName name="Покупное_ПО" localSheetId="2">#REF!</definedName>
    <definedName name="Покупное_ПО" localSheetId="3">#REF!</definedName>
    <definedName name="Покупное_ПО" localSheetId="4">#REF!</definedName>
    <definedName name="Покупное_ПО" localSheetId="5">#REF!</definedName>
    <definedName name="Покупное_ПО" localSheetId="7">#REF!</definedName>
    <definedName name="Покупное_ПО">#REF!</definedName>
    <definedName name="Покупные" localSheetId="0">#REF!</definedName>
    <definedName name="Покупные" localSheetId="1">#REF!</definedName>
    <definedName name="Покупные" localSheetId="2">#REF!</definedName>
    <definedName name="Покупные" localSheetId="3">#REF!</definedName>
    <definedName name="Покупные" localSheetId="4">#REF!</definedName>
    <definedName name="Покупные" localSheetId="7">#REF!</definedName>
    <definedName name="Покупные">#REF!</definedName>
    <definedName name="Покупные_изделия" localSheetId="0">#REF!</definedName>
    <definedName name="Покупные_изделия" localSheetId="1">#REF!</definedName>
    <definedName name="Покупные_изделия" localSheetId="2">#REF!</definedName>
    <definedName name="Покупные_изделия" localSheetId="3">#REF!</definedName>
    <definedName name="Покупные_изделия" localSheetId="4">#REF!</definedName>
    <definedName name="Покупные_изделия" localSheetId="7">#REF!</definedName>
    <definedName name="Покупные_изделия">#REF!</definedName>
    <definedName name="полд" localSheetId="0">#REF!</definedName>
    <definedName name="полд" localSheetId="1">#REF!</definedName>
    <definedName name="полд" localSheetId="2">#REF!</definedName>
    <definedName name="полд" localSheetId="3">#REF!</definedName>
    <definedName name="полд" localSheetId="4">#REF!</definedName>
    <definedName name="полд" localSheetId="7">#REF!</definedName>
    <definedName name="полд">#REF!</definedName>
    <definedName name="Полевые" localSheetId="0">#REF!</definedName>
    <definedName name="Полевые" localSheetId="1">#REF!</definedName>
    <definedName name="Полевые" localSheetId="2">#REF!</definedName>
    <definedName name="Полевые" localSheetId="3">#REF!</definedName>
    <definedName name="Полевые" localSheetId="4">#REF!</definedName>
    <definedName name="Полевые" localSheetId="7">#REF!</definedName>
    <definedName name="Полевые">#REF!</definedName>
    <definedName name="попр" localSheetId="0">#REF!</definedName>
    <definedName name="попр" localSheetId="1">#REF!</definedName>
    <definedName name="попр" localSheetId="2">#REF!</definedName>
    <definedName name="попр" localSheetId="3">#REF!</definedName>
    <definedName name="попр" localSheetId="4">#REF!</definedName>
    <definedName name="попр" localSheetId="7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0" localSheetId="3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" localSheetId="5">#REF!</definedName>
    <definedName name="Поправочные_коэффициенты_по_письму_Госстроя_от_25.12.90___0" localSheetId="7">#REF!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" localSheetId="2">#REF!</definedName>
    <definedName name="Поправочные_коэффициенты_по_письму_Госстроя_от_25.12.90___0___0" localSheetId="3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" localSheetId="7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" localSheetId="2">#REF!</definedName>
    <definedName name="Поправочные_коэффициенты_по_письму_Госстроя_от_25.12.90___0___0___0" localSheetId="3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" localSheetId="7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0___0" localSheetId="2">#REF!</definedName>
    <definedName name="Поправочные_коэффициенты_по_письму_Госстроя_от_25.12.90___0___0___0___0" localSheetId="3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0___0" localSheetId="7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2" localSheetId="2">#REF!</definedName>
    <definedName name="Поправочные_коэффициенты_по_письму_Госстроя_от_25.12.90___0___0___2" localSheetId="3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2" localSheetId="7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3" localSheetId="2">#REF!</definedName>
    <definedName name="Поправочные_коэффициенты_по_письму_Госстроя_от_25.12.90___0___0___3" localSheetId="3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3" localSheetId="7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0___4" localSheetId="2">#REF!</definedName>
    <definedName name="Поправочные_коэффициенты_по_письму_Госстроя_от_25.12.90___0___0___4" localSheetId="3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0___4" localSheetId="7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" localSheetId="2">#REF!</definedName>
    <definedName name="Поправочные_коэффициенты_по_письму_Госстроя_от_25.12.90___0___1" localSheetId="3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" localSheetId="7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0" localSheetId="2">#REF!</definedName>
    <definedName name="Поправочные_коэффициенты_по_письму_Госстроя_от_25.12.90___0___10" localSheetId="3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0" localSheetId="7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12" localSheetId="2">#REF!</definedName>
    <definedName name="Поправочные_коэффициенты_по_письму_Госстроя_от_25.12.90___0___12" localSheetId="3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12" localSheetId="7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" localSheetId="2">#REF!</definedName>
    <definedName name="Поправочные_коэффициенты_по_письму_Госстроя_от_25.12.90___0___2" localSheetId="3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" localSheetId="7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2___0" localSheetId="2">#REF!</definedName>
    <definedName name="Поправочные_коэффициенты_по_письму_Госстроя_от_25.12.90___0___2___0" localSheetId="3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2___0" localSheetId="7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" localSheetId="2">#REF!</definedName>
    <definedName name="Поправочные_коэффициенты_по_письму_Госстроя_от_25.12.90___0___3" localSheetId="3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" localSheetId="7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3___0" localSheetId="2">#REF!</definedName>
    <definedName name="Поправочные_коэффициенты_по_письму_Госстроя_от_25.12.90___0___3___0" localSheetId="3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3___0" localSheetId="7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4" localSheetId="2">#REF!</definedName>
    <definedName name="Поправочные_коэффициенты_по_письму_Госстроя_от_25.12.90___0___4" localSheetId="3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4" localSheetId="7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5" localSheetId="2">#REF!</definedName>
    <definedName name="Поправочные_коэффициенты_по_письму_Госстроя_от_25.12.90___0___5" localSheetId="3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5" localSheetId="7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6" localSheetId="2">#REF!</definedName>
    <definedName name="Поправочные_коэффициенты_по_письму_Госстроя_от_25.12.90___0___6" localSheetId="3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6" localSheetId="7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0___8" localSheetId="2">#REF!</definedName>
    <definedName name="Поправочные_коэффициенты_по_письму_Госстроя_от_25.12.90___0___8" localSheetId="3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0___8" localSheetId="7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" localSheetId="2">#REF!</definedName>
    <definedName name="Поправочные_коэффициенты_по_письму_Госстроя_от_25.12.90___1" localSheetId="3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" localSheetId="7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0" localSheetId="2">#REF!</definedName>
    <definedName name="Поправочные_коэффициенты_по_письму_Госстроя_от_25.12.90___1___0" localSheetId="3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0" localSheetId="7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___3" localSheetId="2">#REF!</definedName>
    <definedName name="Поправочные_коэффициенты_по_письму_Госстроя_от_25.12.90___1___3" localSheetId="3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___3" localSheetId="7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" localSheetId="2">#REF!</definedName>
    <definedName name="Поправочные_коэффициенты_по_письму_Госстроя_от_25.12.90___10" localSheetId="3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" localSheetId="7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0___0___0" localSheetId="3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0___0" localSheetId="5">#REF!</definedName>
    <definedName name="Поправочные_коэффициенты_по_письму_Госстроя_от_25.12.90___10___0___0" localSheetId="7">#REF!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" localSheetId="2">#REF!</definedName>
    <definedName name="Поправочные_коэффициенты_по_письму_Госстроя_от_25.12.90___10___1" localSheetId="3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" localSheetId="7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0" localSheetId="2">#REF!</definedName>
    <definedName name="Поправочные_коэффициенты_по_письму_Госстроя_от_25.12.90___10___10" localSheetId="3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0" localSheetId="7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0___12" localSheetId="2">#REF!</definedName>
    <definedName name="Поправочные_коэффициенты_по_письму_Госстроя_от_25.12.90___10___12" localSheetId="3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0___12" localSheetId="7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" localSheetId="3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" localSheetId="5">#REF!</definedName>
    <definedName name="Поправочные_коэффициенты_по_письму_Госстроя_от_25.12.90___11" localSheetId="7">#REF!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11___10" localSheetId="3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10" localSheetId="5">#REF!</definedName>
    <definedName name="Поправочные_коэффициенты_по_письму_Госстроя_от_25.12.90___11___10" localSheetId="7">#REF!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2" localSheetId="2">#REF!</definedName>
    <definedName name="Поправочные_коэффициенты_по_письму_Госстроя_от_25.12.90___11___2" localSheetId="3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2" localSheetId="7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4" localSheetId="2">#REF!</definedName>
    <definedName name="Поправочные_коэффициенты_по_письму_Госстроя_от_25.12.90___11___4" localSheetId="3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4" localSheetId="7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6" localSheetId="2">#REF!</definedName>
    <definedName name="Поправочные_коэффициенты_по_письму_Госстроя_от_25.12.90___11___6" localSheetId="3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6" localSheetId="7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11___8" localSheetId="2">#REF!</definedName>
    <definedName name="Поправочные_коэффициенты_по_письму_Госстроя_от_25.12.90___11___8" localSheetId="3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11___8" localSheetId="7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2" localSheetId="3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" localSheetId="5">#REF!</definedName>
    <definedName name="Поправочные_коэффициенты_по_письму_Госстроя_от_25.12.90___2" localSheetId="7">#REF!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" localSheetId="2">#REF!</definedName>
    <definedName name="Поправочные_коэффициенты_по_письму_Госстроя_от_25.12.90___2___0" localSheetId="3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" localSheetId="7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" localSheetId="2">#REF!</definedName>
    <definedName name="Поправочные_коэффициенты_по_письму_Госстроя_от_25.12.90___2___0___0" localSheetId="3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" localSheetId="7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0___0___0" localSheetId="2">#REF!</definedName>
    <definedName name="Поправочные_коэффициенты_по_письму_Госстроя_от_25.12.90___2___0___0___0" localSheetId="3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0___0___0" localSheetId="7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" localSheetId="2">#REF!</definedName>
    <definedName name="Поправочные_коэффициенты_по_письму_Госстроя_от_25.12.90___2___1" localSheetId="3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" localSheetId="7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0" localSheetId="2">#REF!</definedName>
    <definedName name="Поправочные_коэффициенты_по_письму_Госстроя_от_25.12.90___2___10" localSheetId="3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0" localSheetId="7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12" localSheetId="2">#REF!</definedName>
    <definedName name="Поправочные_коэффициенты_по_письму_Госстроя_от_25.12.90___2___12" localSheetId="3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12" localSheetId="7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2" localSheetId="2">#REF!</definedName>
    <definedName name="Поправочные_коэффициенты_по_письму_Госстроя_от_25.12.90___2___2" localSheetId="3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2" localSheetId="7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3" localSheetId="2">#REF!</definedName>
    <definedName name="Поправочные_коэффициенты_по_письму_Госстроя_от_25.12.90___2___3" localSheetId="3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3" localSheetId="7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4" localSheetId="2">#REF!</definedName>
    <definedName name="Поправочные_коэффициенты_по_письму_Госстроя_от_25.12.90___2___4" localSheetId="3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4" localSheetId="7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6" localSheetId="2">#REF!</definedName>
    <definedName name="Поправочные_коэффициенты_по_письму_Госстроя_от_25.12.90___2___6" localSheetId="3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6" localSheetId="7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2___8" localSheetId="2">#REF!</definedName>
    <definedName name="Поправочные_коэффициенты_по_письму_Госстроя_от_25.12.90___2___8" localSheetId="3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2___8" localSheetId="7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" localSheetId="2">#REF!</definedName>
    <definedName name="Поправочные_коэффициенты_по_письму_Госстроя_от_25.12.90___3" localSheetId="3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" localSheetId="7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" localSheetId="2">#REF!</definedName>
    <definedName name="Поправочные_коэффициенты_по_письму_Госстроя_от_25.12.90___3___0" localSheetId="3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" localSheetId="7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0___2" localSheetId="3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0___2" localSheetId="5">#REF!</definedName>
    <definedName name="Поправочные_коэффициенты_по_письму_Госстроя_от_25.12.90___3___0___2" localSheetId="7">#REF!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3___10" localSheetId="3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10" localSheetId="5">#REF!</definedName>
    <definedName name="Поправочные_коэффициенты_по_письму_Госстроя_от_25.12.90___3___10" localSheetId="7">#REF!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2" localSheetId="2">#REF!</definedName>
    <definedName name="Поправочные_коэффициенты_по_письму_Госстроя_от_25.12.90___3___2" localSheetId="3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2" localSheetId="7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3" localSheetId="2">#REF!</definedName>
    <definedName name="Поправочные_коэффициенты_по_письму_Госстроя_от_25.12.90___3___3" localSheetId="3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3" localSheetId="7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4" localSheetId="2">#REF!</definedName>
    <definedName name="Поправочные_коэффициенты_по_письму_Госстроя_от_25.12.90___3___4" localSheetId="3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4" localSheetId="7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6" localSheetId="2">#REF!</definedName>
    <definedName name="Поправочные_коэффициенты_по_письму_Госстроя_от_25.12.90___3___6" localSheetId="3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6" localSheetId="7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3___8" localSheetId="2">#REF!</definedName>
    <definedName name="Поправочные_коэффициенты_по_письму_Госстроя_от_25.12.90___3___8" localSheetId="3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3___8" localSheetId="7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" localSheetId="2">#REF!</definedName>
    <definedName name="Поправочные_коэффициенты_по_письму_Госстроя_от_25.12.90___4" localSheetId="3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" localSheetId="7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4___0___0" localSheetId="3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" localSheetId="5">#REF!</definedName>
    <definedName name="Поправочные_коэффициенты_по_письму_Госстроя_от_25.12.90___4___0___0" localSheetId="7">#REF!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0___0" localSheetId="2">#REF!</definedName>
    <definedName name="Поправочные_коэффициенты_по_письму_Госстроя_от_25.12.90___4___0___0___0" localSheetId="3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0___0" localSheetId="7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2" localSheetId="2">#REF!</definedName>
    <definedName name="Поправочные_коэффициенты_по_письму_Госстроя_от_25.12.90___4___0___2" localSheetId="3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2" localSheetId="7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0___4" localSheetId="2">#REF!</definedName>
    <definedName name="Поправочные_коэффициенты_по_письму_Госстроя_от_25.12.90___4___0___4" localSheetId="3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0___4" localSheetId="7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0" localSheetId="2">#REF!</definedName>
    <definedName name="Поправочные_коэффициенты_по_письму_Госстроя_от_25.12.90___4___10" localSheetId="3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0" localSheetId="7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12" localSheetId="2">#REF!</definedName>
    <definedName name="Поправочные_коэффициенты_по_письму_Госстроя_от_25.12.90___4___12" localSheetId="3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12" localSheetId="7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2" localSheetId="2">#REF!</definedName>
    <definedName name="Поправочные_коэффициенты_по_письму_Госстроя_от_25.12.90___4___2" localSheetId="3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2" localSheetId="7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" localSheetId="2">#REF!</definedName>
    <definedName name="Поправочные_коэффициенты_по_письму_Госстроя_от_25.12.90___4___3" localSheetId="3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" localSheetId="7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3___0" localSheetId="2">#REF!</definedName>
    <definedName name="Поправочные_коэффициенты_по_письму_Госстроя_от_25.12.90___4___3___0" localSheetId="3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3___0" localSheetId="7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4" localSheetId="2">#REF!</definedName>
    <definedName name="Поправочные_коэффициенты_по_письму_Госстроя_от_25.12.90___4___4" localSheetId="3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4" localSheetId="7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6" localSheetId="2">#REF!</definedName>
    <definedName name="Поправочные_коэффициенты_по_письму_Госстроя_от_25.12.90___4___6" localSheetId="3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6" localSheetId="7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4___8" localSheetId="2">#REF!</definedName>
    <definedName name="Поправочные_коэффициенты_по_письму_Госстроя_от_25.12.90___4___8" localSheetId="3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4___8" localSheetId="7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5___0" localSheetId="3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" localSheetId="5">#REF!</definedName>
    <definedName name="Поправочные_коэффициенты_по_письму_Госстроя_от_25.12.90___5___0" localSheetId="7">#REF!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" localSheetId="2">#REF!</definedName>
    <definedName name="Поправочные_коэффициенты_по_письму_Госстроя_от_25.12.90___5___0___0" localSheetId="3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" localSheetId="7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5___0___0___0" localSheetId="2">#REF!</definedName>
    <definedName name="Поправочные_коэффициенты_по_письму_Госстроя_от_25.12.90___5___0___0___0" localSheetId="3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5___0___0___0" localSheetId="7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" localSheetId="2">#REF!</definedName>
    <definedName name="Поправочные_коэффициенты_по_письму_Госстроя_от_25.12.90___6___0" localSheetId="3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" localSheetId="5">#REF!</definedName>
    <definedName name="Поправочные_коэффициенты_по_письму_Госстроя_от_25.12.90___6___0" localSheetId="7">#REF!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" localSheetId="2">#REF!</definedName>
    <definedName name="Поправочные_коэффициенты_по_письму_Госстроя_от_25.12.90___6___0___0" localSheetId="3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" localSheetId="7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0___0___0" localSheetId="2">#REF!</definedName>
    <definedName name="Поправочные_коэффициенты_по_письму_Госстроя_от_25.12.90___6___0___0___0" localSheetId="3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0___0___0" localSheetId="7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" localSheetId="2">#REF!</definedName>
    <definedName name="Поправочные_коэффициенты_по_письму_Госстроя_от_25.12.90___6___1" localSheetId="3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" localSheetId="7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0" localSheetId="2">#REF!</definedName>
    <definedName name="Поправочные_коэффициенты_по_письму_Госстроя_от_25.12.90___6___10" localSheetId="3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0" localSheetId="7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12" localSheetId="2">#REF!</definedName>
    <definedName name="Поправочные_коэффициенты_по_письму_Госстроя_от_25.12.90___6___12" localSheetId="3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12" localSheetId="7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2" localSheetId="2">#REF!</definedName>
    <definedName name="Поправочные_коэффициенты_по_письму_Госстроя_от_25.12.90___6___2" localSheetId="3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2" localSheetId="7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4" localSheetId="2">#REF!</definedName>
    <definedName name="Поправочные_коэффициенты_по_письму_Госстроя_от_25.12.90___6___4" localSheetId="3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4" localSheetId="7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6" localSheetId="2">#REF!</definedName>
    <definedName name="Поправочные_коэффициенты_по_письму_Госстроя_от_25.12.90___6___6" localSheetId="3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6" localSheetId="7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6___8" localSheetId="2">#REF!</definedName>
    <definedName name="Поправочные_коэффициенты_по_письму_Госстроя_от_25.12.90___6___8" localSheetId="3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6___8" localSheetId="7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" localSheetId="2">#REF!</definedName>
    <definedName name="Поправочные_коэффициенты_по_письму_Госстроя_от_25.12.90___7" localSheetId="3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" localSheetId="7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0" localSheetId="2">#REF!</definedName>
    <definedName name="Поправочные_коэффициенты_по_письму_Госстроя_от_25.12.90___7___0" localSheetId="3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0" localSheetId="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10" localSheetId="2">#REF!</definedName>
    <definedName name="Поправочные_коэффициенты_по_письму_Госстроя_от_25.12.90___7___10" localSheetId="3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10" localSheetId="7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2" localSheetId="2">#REF!</definedName>
    <definedName name="Поправочные_коэффициенты_по_письму_Госстроя_от_25.12.90___7___2" localSheetId="3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2" localSheetId="7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4" localSheetId="2">#REF!</definedName>
    <definedName name="Поправочные_коэффициенты_по_письму_Госстроя_от_25.12.90___7___4" localSheetId="3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4" localSheetId="7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6" localSheetId="2">#REF!</definedName>
    <definedName name="Поправочные_коэффициенты_по_письму_Госстроя_от_25.12.90___7___6" localSheetId="3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6" localSheetId="7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7___8" localSheetId="2">#REF!</definedName>
    <definedName name="Поправочные_коэффициенты_по_письму_Госстроя_от_25.12.90___7___8" localSheetId="3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7___8" localSheetId="7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" localSheetId="2">#REF!</definedName>
    <definedName name="Поправочные_коэффициенты_по_письму_Госстроя_от_25.12.90___8" localSheetId="3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" localSheetId="7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" localSheetId="2">#REF!</definedName>
    <definedName name="Поправочные_коэффициенты_по_письму_Госстроя_от_25.12.90___8___0" localSheetId="3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" localSheetId="7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" localSheetId="2">#REF!</definedName>
    <definedName name="Поправочные_коэффициенты_по_письму_Госстроя_от_25.12.90___8___0___0" localSheetId="3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" localSheetId="7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0___0___0" localSheetId="2">#REF!</definedName>
    <definedName name="Поправочные_коэффициенты_по_письму_Госстроя_от_25.12.90___8___0___0___0" localSheetId="3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0___0___0" localSheetId="7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" localSheetId="2">#REF!</definedName>
    <definedName name="Поправочные_коэффициенты_по_письму_Госстроя_от_25.12.90___8___1" localSheetId="3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" localSheetId="7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0" localSheetId="2">#REF!</definedName>
    <definedName name="Поправочные_коэффициенты_по_письму_Госстроя_от_25.12.90___8___10" localSheetId="3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0" localSheetId="7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12" localSheetId="2">#REF!</definedName>
    <definedName name="Поправочные_коэффициенты_по_письму_Госстроя_от_25.12.90___8___12" localSheetId="3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12" localSheetId="7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2" localSheetId="2">#REF!</definedName>
    <definedName name="Поправочные_коэффициенты_по_письму_Госстроя_от_25.12.90___8___2" localSheetId="3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2" localSheetId="7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4" localSheetId="2">#REF!</definedName>
    <definedName name="Поправочные_коэффициенты_по_письму_Госстроя_от_25.12.90___8___4" localSheetId="3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4" localSheetId="7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6" localSheetId="2">#REF!</definedName>
    <definedName name="Поправочные_коэффициенты_по_письму_Госстроя_от_25.12.90___8___6" localSheetId="3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6" localSheetId="7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8___8" localSheetId="2">#REF!</definedName>
    <definedName name="Поправочные_коэффициенты_по_письму_Госстроя_от_25.12.90___8___8" localSheetId="3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8___8" localSheetId="7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" localSheetId="2">#REF!</definedName>
    <definedName name="Поправочные_коэффициенты_по_письму_Госстроя_от_25.12.90___9" localSheetId="3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" localSheetId="7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" localSheetId="2">#REF!</definedName>
    <definedName name="Поправочные_коэффициенты_по_письму_Госстроя_от_25.12.90___9___0" localSheetId="3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" localSheetId="7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" localSheetId="2">#REF!</definedName>
    <definedName name="Поправочные_коэффициенты_по_письму_Госстроя_от_25.12.90___9___0___0" localSheetId="3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" localSheetId="7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0___0___0" localSheetId="2">#REF!</definedName>
    <definedName name="Поправочные_коэффициенты_по_письму_Госстроя_от_25.12.90___9___0___0___0" localSheetId="3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0___0___0" localSheetId="7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10" localSheetId="2">#REF!</definedName>
    <definedName name="Поправочные_коэффициенты_по_письму_Госстроя_от_25.12.90___9___10" localSheetId="3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10" localSheetId="7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2" localSheetId="2">#REF!</definedName>
    <definedName name="Поправочные_коэффициенты_по_письму_Госстроя_от_25.12.90___9___2" localSheetId="3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2" localSheetId="7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4" localSheetId="2">#REF!</definedName>
    <definedName name="Поправочные_коэффициенты_по_письму_Госстроя_от_25.12.90___9___4" localSheetId="3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4" localSheetId="7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6" localSheetId="2">#REF!</definedName>
    <definedName name="Поправочные_коэффициенты_по_письму_Госстроя_от_25.12.90___9___6" localSheetId="3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6" localSheetId="7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 localSheetId="0">#REF!</definedName>
    <definedName name="Поправочные_коэффициенты_по_письму_Госстроя_от_25.12.90___9___8" localSheetId="1">#REF!</definedName>
    <definedName name="Поправочные_коэффициенты_по_письму_Госстроя_от_25.12.90___9___8" localSheetId="2">#REF!</definedName>
    <definedName name="Поправочные_коэффициенты_по_письму_Госстроя_от_25.12.90___9___8" localSheetId="3">#REF!</definedName>
    <definedName name="Поправочные_коэффициенты_по_письму_Госстроя_от_25.12.90___9___8" localSheetId="4">#REF!</definedName>
    <definedName name="Поправочные_коэффициенты_по_письму_Госстроя_от_25.12.90___9___8" localSheetId="7">#REF!</definedName>
    <definedName name="Поправочные_коэффициенты_по_письму_Госстроя_от_25.12.90___9___8">#REF!</definedName>
    <definedName name="пордолд" localSheetId="0">#REF!</definedName>
    <definedName name="пордолд" localSheetId="1">#REF!</definedName>
    <definedName name="пордолд" localSheetId="2">#REF!</definedName>
    <definedName name="пордолд" localSheetId="3">#REF!</definedName>
    <definedName name="пордолд" localSheetId="4">#REF!</definedName>
    <definedName name="пордолд" localSheetId="7">#REF!</definedName>
    <definedName name="пордолд">#REF!</definedName>
    <definedName name="ПотериНорма" localSheetId="3">#REF!</definedName>
    <definedName name="ПотериНорма" localSheetId="4">#REF!</definedName>
    <definedName name="ПотериНорма" localSheetId="5">#REF!</definedName>
    <definedName name="ПотериНорма" localSheetId="6">#REF!</definedName>
    <definedName name="ПотериНорма">#REF!</definedName>
    <definedName name="ПотериФакт" localSheetId="3">#REF!</definedName>
    <definedName name="ПотериФакт" localSheetId="4">#REF!</definedName>
    <definedName name="ПотериФакт" localSheetId="5">#REF!</definedName>
    <definedName name="ПотериФакт" localSheetId="6">#REF!</definedName>
    <definedName name="ПотериФакт">#REF!</definedName>
    <definedName name="поток2" localSheetId="0">#REF!</definedName>
    <definedName name="поток2" localSheetId="1">#REF!</definedName>
    <definedName name="поток2" localSheetId="2">#REF!</definedName>
    <definedName name="поток2" localSheetId="3">#REF!</definedName>
    <definedName name="поток2" localSheetId="4">#REF!</definedName>
    <definedName name="поток2" localSheetId="7">#REF!</definedName>
    <definedName name="поток2">#REF!</definedName>
    <definedName name="пп" localSheetId="0">#REF!</definedName>
    <definedName name="пп" localSheetId="1">#REF!</definedName>
    <definedName name="пп" localSheetId="2">#REF!</definedName>
    <definedName name="пп" localSheetId="13">#REF!</definedName>
    <definedName name="пп" localSheetId="14">#REF!</definedName>
    <definedName name="пп" localSheetId="3">#REF!</definedName>
    <definedName name="пп" localSheetId="4">#REF!</definedName>
    <definedName name="пп" localSheetId="5">#REF!</definedName>
    <definedName name="пп" localSheetId="7">#REF!</definedName>
    <definedName name="пп">#REF!</definedName>
    <definedName name="ппвьпр" localSheetId="0">#REF!</definedName>
    <definedName name="ппвьпр" localSheetId="1">#REF!</definedName>
    <definedName name="ппвьпр" localSheetId="2">#REF!</definedName>
    <definedName name="ппвьпр" localSheetId="3">#REF!</definedName>
    <definedName name="ппвьпр" localSheetId="4">#REF!</definedName>
    <definedName name="ппвьпр" localSheetId="7">#REF!</definedName>
    <definedName name="ппвьпр">#REF!</definedName>
    <definedName name="ппп" localSheetId="0">#REF!</definedName>
    <definedName name="ппп" localSheetId="1">#REF!</definedName>
    <definedName name="ппп" localSheetId="2">#REF!</definedName>
    <definedName name="ппп" localSheetId="13">#REF!</definedName>
    <definedName name="ппп" localSheetId="14">#REF!</definedName>
    <definedName name="ппп" localSheetId="3">#REF!</definedName>
    <definedName name="ппп" localSheetId="4">#REF!</definedName>
    <definedName name="ппп" localSheetId="7">#REF!</definedName>
    <definedName name="ппп" localSheetId="11">#REF!</definedName>
    <definedName name="ппп">#REF!</definedName>
    <definedName name="пппппппппппппппппппппппа" localSheetId="0">#REF!</definedName>
    <definedName name="пппппппппппппппппппппппа" localSheetId="1">#REF!</definedName>
    <definedName name="пппппппппппппппппппппппа" localSheetId="2">#REF!</definedName>
    <definedName name="пппппппппппппппппппппппа" localSheetId="3">#REF!</definedName>
    <definedName name="пппппппппппппппппппппппа" localSheetId="4">#REF!</definedName>
    <definedName name="пппппппппппппппппппппппа" localSheetId="5">#REF!</definedName>
    <definedName name="пппппппппппппппппппппппа" localSheetId="7">#REF!</definedName>
    <definedName name="пппппппппппппппппппппппа">#REF!</definedName>
    <definedName name="ПР" localSheetId="0">#REF!</definedName>
    <definedName name="ПР" localSheetId="1">#REF!</definedName>
    <definedName name="ПР" localSheetId="2">#REF!</definedName>
    <definedName name="ПР" localSheetId="3">#REF!</definedName>
    <definedName name="ПР" localSheetId="4">#REF!</definedName>
    <definedName name="ПР" localSheetId="7">#REF!</definedName>
    <definedName name="ПР">#REF!</definedName>
    <definedName name="правоп" localSheetId="0">#REF!</definedName>
    <definedName name="правоп" localSheetId="1">#REF!</definedName>
    <definedName name="правоп" localSheetId="2">#REF!</definedName>
    <definedName name="правоп" localSheetId="3">#REF!</definedName>
    <definedName name="правоп" localSheetId="4">#REF!</definedName>
    <definedName name="правоп" localSheetId="7">#REF!</definedName>
    <definedName name="правоп">#REF!</definedName>
    <definedName name="прд" localSheetId="0">#REF!</definedName>
    <definedName name="прд" localSheetId="1">#REF!</definedName>
    <definedName name="прд" localSheetId="2">#REF!</definedName>
    <definedName name="прд" localSheetId="3">#REF!</definedName>
    <definedName name="прд" localSheetId="4">#REF!</definedName>
    <definedName name="прд" localSheetId="5">#REF!</definedName>
    <definedName name="прд" localSheetId="7">#REF!</definedName>
    <definedName name="прд">#REF!</definedName>
    <definedName name="прдо" localSheetId="0">#REF!</definedName>
    <definedName name="прдо" localSheetId="1">#REF!</definedName>
    <definedName name="прдо" localSheetId="2">#REF!</definedName>
    <definedName name="прдо" localSheetId="3">#REF!</definedName>
    <definedName name="прдо" localSheetId="4">#REF!</definedName>
    <definedName name="прдо" localSheetId="7">#REF!</definedName>
    <definedName name="прдо">#REF!</definedName>
    <definedName name="прер" localSheetId="0">#REF!</definedName>
    <definedName name="прер" localSheetId="1">#REF!</definedName>
    <definedName name="прер" localSheetId="2">#REF!</definedName>
    <definedName name="прер" localSheetId="3">#REF!</definedName>
    <definedName name="прер" localSheetId="4">#REF!</definedName>
    <definedName name="прер" localSheetId="7">#REF!</definedName>
    <definedName name="прер">#REF!</definedName>
    <definedName name="прибыль" localSheetId="0">#REF!</definedName>
    <definedName name="прибыль" localSheetId="1">#REF!</definedName>
    <definedName name="прибыль" localSheetId="2">#REF!</definedName>
    <definedName name="прибыль" localSheetId="3">#REF!</definedName>
    <definedName name="прибыль" localSheetId="4">#REF!</definedName>
    <definedName name="прибыль" localSheetId="5">#REF!</definedName>
    <definedName name="прибыль" localSheetId="7">#REF!</definedName>
    <definedName name="прибыль">#REF!</definedName>
    <definedName name="Прибыль_RAB" localSheetId="3">#REF!</definedName>
    <definedName name="Прибыль_RAB" localSheetId="4">#REF!</definedName>
    <definedName name="Прибыль_RAB">#REF!</definedName>
    <definedName name="Прибыль_Масса" localSheetId="3">#REF!</definedName>
    <definedName name="Прибыль_Масса" localSheetId="4">#REF!</definedName>
    <definedName name="Прибыль_Масса">#REF!</definedName>
    <definedName name="Прибыль_Метод" localSheetId="3">#REF!</definedName>
    <definedName name="Прибыль_Метод" localSheetId="4">#REF!</definedName>
    <definedName name="Прибыль_Метод">#REF!</definedName>
    <definedName name="Прибыль_ПроцентОС" localSheetId="3">#REF!</definedName>
    <definedName name="Прибыль_ПроцентОС" localSheetId="4">#REF!</definedName>
    <definedName name="Прибыль_ПроцентОС">#REF!</definedName>
    <definedName name="Прибыль_ПроцентСС" localSheetId="3">#REF!</definedName>
    <definedName name="Прибыль_ПроцентСС" localSheetId="4">#REF!</definedName>
    <definedName name="Прибыль_ПроцентСС">#REF!</definedName>
    <definedName name="Прибыль_ФД" localSheetId="3">#REF!</definedName>
    <definedName name="Прибыль_ФД" localSheetId="4">#REF!</definedName>
    <definedName name="Прибыль_ФД">#REF!</definedName>
    <definedName name="Прикладное_ПО" localSheetId="0">#REF!</definedName>
    <definedName name="Прикладное_ПО" localSheetId="1">#REF!</definedName>
    <definedName name="Прикладное_ПО" localSheetId="2">#REF!</definedName>
    <definedName name="Прикладное_ПО" localSheetId="3">#REF!</definedName>
    <definedName name="Прикладное_ПО" localSheetId="4">#REF!</definedName>
    <definedName name="Прикладное_ПО" localSheetId="7">#REF!</definedName>
    <definedName name="Прикладное_ПО">#REF!</definedName>
    <definedName name="Прилож" localSheetId="0">#REF!</definedName>
    <definedName name="Прилож" localSheetId="1">#REF!</definedName>
    <definedName name="Прилож" localSheetId="2">#REF!</definedName>
    <definedName name="Прилож" localSheetId="3">#REF!</definedName>
    <definedName name="Прилож" localSheetId="4">#REF!</definedName>
    <definedName name="Прилож" localSheetId="7">#REF!</definedName>
    <definedName name="Прилож">#REF!</definedName>
    <definedName name="Приморский_край" localSheetId="0">#REF!</definedName>
    <definedName name="Приморский_край" localSheetId="1">#REF!</definedName>
    <definedName name="Приморский_край" localSheetId="2">#REF!</definedName>
    <definedName name="Приморский_край" localSheetId="3">#REF!</definedName>
    <definedName name="Приморский_край" localSheetId="4">#REF!</definedName>
    <definedName name="Приморский_край" localSheetId="5">#REF!</definedName>
    <definedName name="Приморский_край" localSheetId="7">#REF!</definedName>
    <definedName name="Приморский_край">#REF!</definedName>
    <definedName name="Приморский_край_1" localSheetId="0">#REF!</definedName>
    <definedName name="Приморский_край_1" localSheetId="1">#REF!</definedName>
    <definedName name="Приморский_край_1" localSheetId="2">#REF!</definedName>
    <definedName name="Приморский_край_1" localSheetId="3">#REF!</definedName>
    <definedName name="Приморский_край_1" localSheetId="4">#REF!</definedName>
    <definedName name="Приморский_край_1" localSheetId="7">#REF!</definedName>
    <definedName name="Приморский_край_1">#REF!</definedName>
    <definedName name="приоб" localSheetId="3">#REF!</definedName>
    <definedName name="приоб" localSheetId="4">#REF!</definedName>
    <definedName name="приоб">#REF!</definedName>
    <definedName name="приобр" localSheetId="3">#REF!</definedName>
    <definedName name="приобр" localSheetId="4">#REF!</definedName>
    <definedName name="приобр">#REF!</definedName>
    <definedName name="прл" localSheetId="0">#REF!</definedName>
    <definedName name="прл" localSheetId="1">#REF!</definedName>
    <definedName name="прл" localSheetId="2">#REF!</definedName>
    <definedName name="прл" localSheetId="3">#REF!</definedName>
    <definedName name="прл" localSheetId="4">#REF!</definedName>
    <definedName name="прл" localSheetId="5">#REF!</definedName>
    <definedName name="прл" localSheetId="7">#REF!</definedName>
    <definedName name="прл">#REF!</definedName>
    <definedName name="прлв" localSheetId="0">#REF!</definedName>
    <definedName name="прлв" localSheetId="1">#REF!</definedName>
    <definedName name="прлв" localSheetId="2">#REF!</definedName>
    <definedName name="прлв" localSheetId="3">#REF!</definedName>
    <definedName name="прлв" localSheetId="4">#REF!</definedName>
    <definedName name="прлв" localSheetId="7">#REF!</definedName>
    <definedName name="прлв">#REF!</definedName>
    <definedName name="прлвпрл" localSheetId="0">#REF!</definedName>
    <definedName name="прлвпрл" localSheetId="1">#REF!</definedName>
    <definedName name="прлвпрл" localSheetId="2">#REF!</definedName>
    <definedName name="прлвпрл" localSheetId="3">#REF!</definedName>
    <definedName name="прлвпрл" localSheetId="4">#REF!</definedName>
    <definedName name="прлвпрл" localSheetId="7">#REF!</definedName>
    <definedName name="прлвпрл">#REF!</definedName>
    <definedName name="прлпврл" localSheetId="0">#REF!</definedName>
    <definedName name="прлпврл" localSheetId="1">#REF!</definedName>
    <definedName name="прлпврл" localSheetId="2">#REF!</definedName>
    <definedName name="прлпврл" localSheetId="3">#REF!</definedName>
    <definedName name="прлпврл" localSheetId="4">#REF!</definedName>
    <definedName name="прлпврл" localSheetId="7">#REF!</definedName>
    <definedName name="прлпврл">#REF!</definedName>
    <definedName name="прлпр" localSheetId="0">#REF!</definedName>
    <definedName name="прлпр" localSheetId="1">#REF!</definedName>
    <definedName name="прлпр" localSheetId="2">#REF!</definedName>
    <definedName name="прлпр" localSheetId="3">#REF!</definedName>
    <definedName name="прлпр" localSheetId="4">#REF!</definedName>
    <definedName name="прлпр" localSheetId="7">#REF!</definedName>
    <definedName name="прлпр">#REF!</definedName>
    <definedName name="прльп" localSheetId="0">#REF!</definedName>
    <definedName name="прльп" localSheetId="1">#REF!</definedName>
    <definedName name="прльп" localSheetId="2">#REF!</definedName>
    <definedName name="прльп" localSheetId="3">#REF!</definedName>
    <definedName name="прльп" localSheetId="4">#REF!</definedName>
    <definedName name="прльп" localSheetId="7">#REF!</definedName>
    <definedName name="прльп">#REF!</definedName>
    <definedName name="про" localSheetId="0">#REF!</definedName>
    <definedName name="про" localSheetId="1">#REF!</definedName>
    <definedName name="про" localSheetId="2">#REF!</definedName>
    <definedName name="про" localSheetId="3">#REF!</definedName>
    <definedName name="про" localSheetId="4">#REF!</definedName>
    <definedName name="про" localSheetId="7">#REF!</definedName>
    <definedName name="про">#REF!</definedName>
    <definedName name="пробная" localSheetId="0">#REF!</definedName>
    <definedName name="пробная" localSheetId="1">#REF!</definedName>
    <definedName name="пробная" localSheetId="2">#REF!</definedName>
    <definedName name="пробная" localSheetId="3">#REF!</definedName>
    <definedName name="пробная" localSheetId="4">#REF!</definedName>
    <definedName name="пробная" localSheetId="7">#REF!</definedName>
    <definedName name="пробная">#REF!</definedName>
    <definedName name="Проверил" localSheetId="0">#REF!</definedName>
    <definedName name="Проверил" localSheetId="1">#REF!</definedName>
    <definedName name="Проверил" localSheetId="2">#REF!</definedName>
    <definedName name="Проверил" localSheetId="3">#REF!</definedName>
    <definedName name="Проверил" localSheetId="4">#REF!</definedName>
    <definedName name="Проверил" localSheetId="7">#REF!</definedName>
    <definedName name="Проверил">#REF!</definedName>
    <definedName name="провпо" localSheetId="0">#REF!</definedName>
    <definedName name="провпо" localSheetId="1">#REF!</definedName>
    <definedName name="провпо" localSheetId="2">#REF!</definedName>
    <definedName name="провпо" localSheetId="3">#REF!</definedName>
    <definedName name="провпо" localSheetId="4">#REF!</definedName>
    <definedName name="провпо" localSheetId="7">#REF!</definedName>
    <definedName name="провпо">#REF!</definedName>
    <definedName name="проект" localSheetId="0">#REF!</definedName>
    <definedName name="проект" localSheetId="1">#REF!</definedName>
    <definedName name="проект" localSheetId="2">#REF!</definedName>
    <definedName name="проект" localSheetId="3">#REF!</definedName>
    <definedName name="проект" localSheetId="4">#REF!</definedName>
    <definedName name="проект" localSheetId="5">#REF!</definedName>
    <definedName name="проект" localSheetId="7">#REF!</definedName>
    <definedName name="проект">#REF!</definedName>
    <definedName name="проект2" localSheetId="3">#REF!</definedName>
    <definedName name="проект2" localSheetId="4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3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7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 localSheetId="0">#REF!</definedName>
    <definedName name="пролоддошщ" localSheetId="1">#REF!</definedName>
    <definedName name="пролоддошщ" localSheetId="2">#REF!</definedName>
    <definedName name="пролоддошщ" localSheetId="3">#REF!</definedName>
    <definedName name="пролоддошщ" localSheetId="4">#REF!</definedName>
    <definedName name="пролоддошщ" localSheetId="5">#REF!</definedName>
    <definedName name="пролоддошщ" localSheetId="7">#REF!</definedName>
    <definedName name="пролоддошщ">#REF!</definedName>
    <definedName name="Промбезоп" localSheetId="0">#REF!</definedName>
    <definedName name="Промбезоп" localSheetId="1">#REF!</definedName>
    <definedName name="Промбезоп" localSheetId="2">#REF!</definedName>
    <definedName name="Промбезоп" localSheetId="3">#REF!</definedName>
    <definedName name="Промбезоп" localSheetId="4">#REF!</definedName>
    <definedName name="Промбезоп" localSheetId="5">#REF!</definedName>
    <definedName name="Промбезоп" localSheetId="7">#REF!</definedName>
    <definedName name="Промбезоп">#REF!</definedName>
    <definedName name="Промышленная" localSheetId="0">#REF!</definedName>
    <definedName name="Промышленная" localSheetId="1">#REF!</definedName>
    <definedName name="Промышленная" localSheetId="2">#REF!</definedName>
    <definedName name="Промышленная" localSheetId="3">#REF!</definedName>
    <definedName name="Промышленная" localSheetId="4">#REF!</definedName>
    <definedName name="Промышленная" localSheetId="7">#REF!</definedName>
    <definedName name="Промышленная">#REF!</definedName>
    <definedName name="пропр" localSheetId="0">#REF!</definedName>
    <definedName name="пропр" localSheetId="1">#REF!</definedName>
    <definedName name="пропр" localSheetId="2">#REF!</definedName>
    <definedName name="пропр" localSheetId="3">#REF!</definedName>
    <definedName name="пропр" localSheetId="4">#REF!</definedName>
    <definedName name="пропр" localSheetId="5">#REF!</definedName>
    <definedName name="пропр" localSheetId="7">#REF!</definedName>
    <definedName name="пропр">#REF!</definedName>
    <definedName name="пропропрспро" localSheetId="3">#REF!</definedName>
    <definedName name="пропропрспро" localSheetId="4">#REF!</definedName>
    <definedName name="пропропрспро">#REF!</definedName>
    <definedName name="Прот">#REF!</definedName>
    <definedName name="протоколРМВК" localSheetId="0">#REF!</definedName>
    <definedName name="протоколРМВК" localSheetId="1">#REF!</definedName>
    <definedName name="протоколРМВК" localSheetId="2">#REF!</definedName>
    <definedName name="протоколРМВК" localSheetId="3">#REF!</definedName>
    <definedName name="протоколРМВК" localSheetId="4">#REF!</definedName>
    <definedName name="протоколРМВК" localSheetId="5">#REF!</definedName>
    <definedName name="протоколРМВК" localSheetId="7">#REF!</definedName>
    <definedName name="протоколРМВК">#REF!</definedName>
    <definedName name="прочие" localSheetId="0">#REF!</definedName>
    <definedName name="прочие" localSheetId="1">#REF!</definedName>
    <definedName name="прочие" localSheetId="2">#REF!</definedName>
    <definedName name="прочие" localSheetId="3">#REF!</definedName>
    <definedName name="прочие" localSheetId="4">#REF!</definedName>
    <definedName name="прочие" localSheetId="7">#REF!</definedName>
    <definedName name="прочие">#REF!</definedName>
    <definedName name="Прочие_затраты_в_базисных_ценах" localSheetId="0">#REF!</definedName>
    <definedName name="Прочие_затраты_в_базисных_ценах" localSheetId="1">#REF!</definedName>
    <definedName name="Прочие_затраты_в_базисных_ценах" localSheetId="2">#REF!</definedName>
    <definedName name="Прочие_затраты_в_базисных_ценах" localSheetId="3">#REF!</definedName>
    <definedName name="Прочие_затраты_в_базисных_ценах" localSheetId="4">#REF!</definedName>
    <definedName name="Прочие_затраты_в_базисных_ценах" localSheetId="7">#REF!</definedName>
    <definedName name="Прочие_затраты_в_базисных_ценах">#REF!</definedName>
    <definedName name="Прочие_работы" localSheetId="0">#REF!</definedName>
    <definedName name="Прочие_работы" localSheetId="1">#REF!</definedName>
    <definedName name="Прочие_работы" localSheetId="2">#REF!</definedName>
    <definedName name="Прочие_работы" localSheetId="3">#REF!</definedName>
    <definedName name="Прочие_работы" localSheetId="4">#REF!</definedName>
    <definedName name="Прочие_работы" localSheetId="5">#REF!</definedName>
    <definedName name="Прочие_работы" localSheetId="7">#REF!</definedName>
    <definedName name="Прочие_работы">#REF!</definedName>
    <definedName name="прпр_1" localSheetId="0">#REF!</definedName>
    <definedName name="прпр_1" localSheetId="1">#REF!</definedName>
    <definedName name="прпр_1" localSheetId="2">#REF!</definedName>
    <definedName name="прпр_1" localSheetId="3">#REF!</definedName>
    <definedName name="прпр_1" localSheetId="4">#REF!</definedName>
    <definedName name="прпр_1" localSheetId="5">#REF!</definedName>
    <definedName name="прпр_1" localSheetId="7">#REF!</definedName>
    <definedName name="прпр_1">#REF!</definedName>
    <definedName name="пртпр" localSheetId="0">#REF!</definedName>
    <definedName name="пртпр" localSheetId="1">#REF!</definedName>
    <definedName name="пртпр" localSheetId="2">#REF!</definedName>
    <definedName name="пртпр" localSheetId="3">#REF!</definedName>
    <definedName name="пртпр" localSheetId="4">#REF!</definedName>
    <definedName name="пртпр" localSheetId="7">#REF!</definedName>
    <definedName name="пртпр">#REF!</definedName>
    <definedName name="прч" localSheetId="0">#REF!</definedName>
    <definedName name="прч" localSheetId="1">#REF!</definedName>
    <definedName name="прч" localSheetId="2">#REF!</definedName>
    <definedName name="прч" localSheetId="3">#REF!</definedName>
    <definedName name="прч" localSheetId="4">#REF!</definedName>
    <definedName name="прч" localSheetId="7">#REF!</definedName>
    <definedName name="прч">#REF!</definedName>
    <definedName name="прь" localSheetId="0">#REF!</definedName>
    <definedName name="прь" localSheetId="1">#REF!</definedName>
    <definedName name="прь" localSheetId="2">#REF!</definedName>
    <definedName name="прь" localSheetId="3">#REF!</definedName>
    <definedName name="прь" localSheetId="4">#REF!</definedName>
    <definedName name="прь" localSheetId="7">#REF!</definedName>
    <definedName name="прь">#REF!</definedName>
    <definedName name="прьв" localSheetId="0">#REF!</definedName>
    <definedName name="прьв" localSheetId="1">#REF!</definedName>
    <definedName name="прьв" localSheetId="2">#REF!</definedName>
    <definedName name="прьв" localSheetId="3">#REF!</definedName>
    <definedName name="прьв" localSheetId="4">#REF!</definedName>
    <definedName name="прьв" localSheetId="7">#REF!</definedName>
    <definedName name="прьв">#REF!</definedName>
    <definedName name="прьто" localSheetId="0">#REF!</definedName>
    <definedName name="прьто" localSheetId="1">#REF!</definedName>
    <definedName name="прьто" localSheetId="2">#REF!</definedName>
    <definedName name="прьто" localSheetId="3">#REF!</definedName>
    <definedName name="прьто" localSheetId="4">#REF!</definedName>
    <definedName name="прьто" localSheetId="5">#REF!</definedName>
    <definedName name="прьто" localSheetId="7">#REF!</definedName>
    <definedName name="прьто">#REF!</definedName>
    <definedName name="пс" localSheetId="0">#REF!</definedName>
    <definedName name="пс" localSheetId="1">#REF!</definedName>
    <definedName name="пс" localSheetId="2">#REF!</definedName>
    <definedName name="пс" localSheetId="3">#REF!</definedName>
    <definedName name="пс" localSheetId="4">#REF!</definedName>
    <definedName name="пс" localSheetId="7">#REF!</definedName>
    <definedName name="пс">#REF!</definedName>
    <definedName name="пс40" localSheetId="0">#REF!</definedName>
    <definedName name="пс40" localSheetId="1">#REF!</definedName>
    <definedName name="пс40" localSheetId="2">#REF!</definedName>
    <definedName name="пс40" localSheetId="3">#REF!</definedName>
    <definedName name="пс40" localSheetId="4">#REF!</definedName>
    <definedName name="пс40" localSheetId="7">#REF!</definedName>
    <definedName name="пс40">#REF!</definedName>
    <definedName name="Псковская_область" localSheetId="0">#REF!</definedName>
    <definedName name="Псковская_область" localSheetId="1">#REF!</definedName>
    <definedName name="Псковская_область" localSheetId="2">#REF!</definedName>
    <definedName name="Псковская_область" localSheetId="3">#REF!</definedName>
    <definedName name="Псковская_область" localSheetId="4">#REF!</definedName>
    <definedName name="Псковская_область" localSheetId="5">#REF!</definedName>
    <definedName name="Псковская_область" localSheetId="7">#REF!</definedName>
    <definedName name="Псковская_область">#REF!</definedName>
    <definedName name="псрл" localSheetId="0">#REF!</definedName>
    <definedName name="псрл" localSheetId="1">#REF!</definedName>
    <definedName name="псрл" localSheetId="2">#REF!</definedName>
    <definedName name="псрл" localSheetId="3">#REF!</definedName>
    <definedName name="псрл" localSheetId="4">#REF!</definedName>
    <definedName name="псрл" localSheetId="7">#REF!</definedName>
    <definedName name="псрл">#REF!</definedName>
    <definedName name="пуш">#REF!</definedName>
    <definedName name="пшждю" localSheetId="0">#REF!</definedName>
    <definedName name="пшждю" localSheetId="1">#REF!</definedName>
    <definedName name="пшждю" localSheetId="2">#REF!</definedName>
    <definedName name="пшждю" localSheetId="3">#REF!</definedName>
    <definedName name="пшждю" localSheetId="4">#REF!</definedName>
    <definedName name="пшждю" localSheetId="5">#REF!</definedName>
    <definedName name="пшждю" localSheetId="7">#REF!</definedName>
    <definedName name="пшждю">#REF!</definedName>
    <definedName name="пьбю" localSheetId="0">#REF!</definedName>
    <definedName name="пьбю" localSheetId="1">#REF!</definedName>
    <definedName name="пьбю" localSheetId="2">#REF!</definedName>
    <definedName name="пьбю" localSheetId="3">#REF!</definedName>
    <definedName name="пьбю" localSheetId="4">#REF!</definedName>
    <definedName name="пьбю" localSheetId="7">#REF!</definedName>
    <definedName name="пьбю">#REF!</definedName>
    <definedName name="пьюию" localSheetId="0">#REF!</definedName>
    <definedName name="пьюию" localSheetId="1">#REF!</definedName>
    <definedName name="пьюию" localSheetId="2">#REF!</definedName>
    <definedName name="пьюию" localSheetId="3">#REF!</definedName>
    <definedName name="пьюию" localSheetId="4">#REF!</definedName>
    <definedName name="пьюию" localSheetId="7">#REF!</definedName>
    <definedName name="пьюию">#REF!</definedName>
    <definedName name="пятый" localSheetId="0">#REF!</definedName>
    <definedName name="пятый" localSheetId="1">#REF!</definedName>
    <definedName name="пятый" localSheetId="2">#REF!</definedName>
    <definedName name="пятый" localSheetId="3">#REF!</definedName>
    <definedName name="пятый" localSheetId="4">#REF!</definedName>
    <definedName name="пятый" localSheetId="7">#REF!</definedName>
    <definedName name="пятый">#REF!</definedName>
    <definedName name="р" localSheetId="0">#REF!</definedName>
    <definedName name="р" localSheetId="1">#REF!</definedName>
    <definedName name="р" localSheetId="2">#REF!</definedName>
    <definedName name="р" localSheetId="3">#REF!</definedName>
    <definedName name="р" localSheetId="4">#REF!</definedName>
    <definedName name="р" localSheetId="7">#REF!</definedName>
    <definedName name="р">#REF!</definedName>
    <definedName name="раб" localSheetId="0">#REF!</definedName>
    <definedName name="раб" localSheetId="1">#REF!</definedName>
    <definedName name="раб" localSheetId="2">#REF!</definedName>
    <definedName name="раб" localSheetId="3">#REF!</definedName>
    <definedName name="раб" localSheetId="4">#REF!</definedName>
    <definedName name="раб" localSheetId="7">#REF!</definedName>
    <definedName name="раб">#REF!</definedName>
    <definedName name="рабдень">#REF!</definedName>
    <definedName name="Работа1" localSheetId="0">#REF!</definedName>
    <definedName name="Работа1" localSheetId="1">#REF!</definedName>
    <definedName name="Работа1" localSheetId="2">#REF!</definedName>
    <definedName name="Работа1" localSheetId="3">#REF!</definedName>
    <definedName name="Работа1" localSheetId="4">#REF!</definedName>
    <definedName name="Работа1" localSheetId="5">#REF!</definedName>
    <definedName name="Работа1" localSheetId="7">#REF!</definedName>
    <definedName name="Работа1">#REF!</definedName>
    <definedName name="Работа10" localSheetId="0">#REF!</definedName>
    <definedName name="Работа10" localSheetId="1">#REF!</definedName>
    <definedName name="Работа10" localSheetId="2">#REF!</definedName>
    <definedName name="Работа10" localSheetId="3">#REF!</definedName>
    <definedName name="Работа10" localSheetId="4">#REF!</definedName>
    <definedName name="Работа10" localSheetId="7">#REF!</definedName>
    <definedName name="Работа10">#REF!</definedName>
    <definedName name="Работа11" localSheetId="0">#REF!</definedName>
    <definedName name="Работа11" localSheetId="1">#REF!</definedName>
    <definedName name="Работа11" localSheetId="2">#REF!</definedName>
    <definedName name="Работа11" localSheetId="3">#REF!</definedName>
    <definedName name="Работа11" localSheetId="4">#REF!</definedName>
    <definedName name="Работа11" localSheetId="7">#REF!</definedName>
    <definedName name="Работа11">#REF!</definedName>
    <definedName name="Работа12" localSheetId="0">#REF!</definedName>
    <definedName name="Работа12" localSheetId="1">#REF!</definedName>
    <definedName name="Работа12" localSheetId="2">#REF!</definedName>
    <definedName name="Работа12" localSheetId="3">#REF!</definedName>
    <definedName name="Работа12" localSheetId="4">#REF!</definedName>
    <definedName name="Работа12" localSheetId="7">#REF!</definedName>
    <definedName name="Работа12">#REF!</definedName>
    <definedName name="Работа13" localSheetId="0">#REF!</definedName>
    <definedName name="Работа13" localSheetId="1">#REF!</definedName>
    <definedName name="Работа13" localSheetId="2">#REF!</definedName>
    <definedName name="Работа13" localSheetId="3">#REF!</definedName>
    <definedName name="Работа13" localSheetId="4">#REF!</definedName>
    <definedName name="Работа13" localSheetId="7">#REF!</definedName>
    <definedName name="Работа13">#REF!</definedName>
    <definedName name="Работа14" localSheetId="0">#REF!</definedName>
    <definedName name="Работа14" localSheetId="1">#REF!</definedName>
    <definedName name="Работа14" localSheetId="2">#REF!</definedName>
    <definedName name="Работа14" localSheetId="3">#REF!</definedName>
    <definedName name="Работа14" localSheetId="4">#REF!</definedName>
    <definedName name="Работа14" localSheetId="7">#REF!</definedName>
    <definedName name="Работа14">#REF!</definedName>
    <definedName name="Работа15" localSheetId="0">#REF!</definedName>
    <definedName name="Работа15" localSheetId="1">#REF!</definedName>
    <definedName name="Работа15" localSheetId="2">#REF!</definedName>
    <definedName name="Работа15" localSheetId="3">#REF!</definedName>
    <definedName name="Работа15" localSheetId="4">#REF!</definedName>
    <definedName name="Работа15" localSheetId="7">#REF!</definedName>
    <definedName name="Работа15">#REF!</definedName>
    <definedName name="Работа16" localSheetId="0">#REF!</definedName>
    <definedName name="Работа16" localSheetId="1">#REF!</definedName>
    <definedName name="Работа16" localSheetId="2">#REF!</definedName>
    <definedName name="Работа16" localSheetId="3">#REF!</definedName>
    <definedName name="Работа16" localSheetId="4">#REF!</definedName>
    <definedName name="Работа16" localSheetId="7">#REF!</definedName>
    <definedName name="Работа16">#REF!</definedName>
    <definedName name="Работа17" localSheetId="0">#REF!</definedName>
    <definedName name="Работа17" localSheetId="1">#REF!</definedName>
    <definedName name="Работа17" localSheetId="2">#REF!</definedName>
    <definedName name="Работа17" localSheetId="3">#REF!</definedName>
    <definedName name="Работа17" localSheetId="4">#REF!</definedName>
    <definedName name="Работа17" localSheetId="7">#REF!</definedName>
    <definedName name="Работа17">#REF!</definedName>
    <definedName name="Работа18" localSheetId="0">#REF!</definedName>
    <definedName name="Работа18" localSheetId="1">#REF!</definedName>
    <definedName name="Работа18" localSheetId="2">#REF!</definedName>
    <definedName name="Работа18" localSheetId="3">#REF!</definedName>
    <definedName name="Работа18" localSheetId="4">#REF!</definedName>
    <definedName name="Работа18" localSheetId="7">#REF!</definedName>
    <definedName name="Работа18">#REF!</definedName>
    <definedName name="Работа19" localSheetId="0">#REF!</definedName>
    <definedName name="Работа19" localSheetId="1">#REF!</definedName>
    <definedName name="Работа19" localSheetId="2">#REF!</definedName>
    <definedName name="Работа19" localSheetId="3">#REF!</definedName>
    <definedName name="Работа19" localSheetId="4">#REF!</definedName>
    <definedName name="Работа19" localSheetId="7">#REF!</definedName>
    <definedName name="Работа19">#REF!</definedName>
    <definedName name="Работа2" localSheetId="0">#REF!</definedName>
    <definedName name="Работа2" localSheetId="1">#REF!</definedName>
    <definedName name="Работа2" localSheetId="2">#REF!</definedName>
    <definedName name="Работа2" localSheetId="3">#REF!</definedName>
    <definedName name="Работа2" localSheetId="4">#REF!</definedName>
    <definedName name="Работа2" localSheetId="7">#REF!</definedName>
    <definedName name="Работа2">#REF!</definedName>
    <definedName name="Работа20" localSheetId="0">#REF!</definedName>
    <definedName name="Работа20" localSheetId="1">#REF!</definedName>
    <definedName name="Работа20" localSheetId="2">#REF!</definedName>
    <definedName name="Работа20" localSheetId="3">#REF!</definedName>
    <definedName name="Работа20" localSheetId="4">#REF!</definedName>
    <definedName name="Работа20" localSheetId="7">#REF!</definedName>
    <definedName name="Работа20">#REF!</definedName>
    <definedName name="Работа21" localSheetId="0">#REF!</definedName>
    <definedName name="Работа21" localSheetId="1">#REF!</definedName>
    <definedName name="Работа21" localSheetId="2">#REF!</definedName>
    <definedName name="Работа21" localSheetId="3">#REF!</definedName>
    <definedName name="Работа21" localSheetId="4">#REF!</definedName>
    <definedName name="Работа21" localSheetId="7">#REF!</definedName>
    <definedName name="Работа21">#REF!</definedName>
    <definedName name="Работа22" localSheetId="0">#REF!</definedName>
    <definedName name="Работа22" localSheetId="1">#REF!</definedName>
    <definedName name="Работа22" localSheetId="2">#REF!</definedName>
    <definedName name="Работа22" localSheetId="3">#REF!</definedName>
    <definedName name="Работа22" localSheetId="4">#REF!</definedName>
    <definedName name="Работа22" localSheetId="7">#REF!</definedName>
    <definedName name="Работа22">#REF!</definedName>
    <definedName name="Работа23" localSheetId="0">#REF!</definedName>
    <definedName name="Работа23" localSheetId="1">#REF!</definedName>
    <definedName name="Работа23" localSheetId="2">#REF!</definedName>
    <definedName name="Работа23" localSheetId="3">#REF!</definedName>
    <definedName name="Работа23" localSheetId="4">#REF!</definedName>
    <definedName name="Работа23" localSheetId="7">#REF!</definedName>
    <definedName name="Работа23">#REF!</definedName>
    <definedName name="Работа24" localSheetId="0">#REF!</definedName>
    <definedName name="Работа24" localSheetId="1">#REF!</definedName>
    <definedName name="Работа24" localSheetId="2">#REF!</definedName>
    <definedName name="Работа24" localSheetId="3">#REF!</definedName>
    <definedName name="Работа24" localSheetId="4">#REF!</definedName>
    <definedName name="Работа24" localSheetId="7">#REF!</definedName>
    <definedName name="Работа24">#REF!</definedName>
    <definedName name="Работа25" localSheetId="0">#REF!</definedName>
    <definedName name="Работа25" localSheetId="1">#REF!</definedName>
    <definedName name="Работа25" localSheetId="2">#REF!</definedName>
    <definedName name="Работа25" localSheetId="3">#REF!</definedName>
    <definedName name="Работа25" localSheetId="4">#REF!</definedName>
    <definedName name="Работа25" localSheetId="7">#REF!</definedName>
    <definedName name="Работа25">#REF!</definedName>
    <definedName name="Работа26" localSheetId="0">#REF!</definedName>
    <definedName name="Работа26" localSheetId="1">#REF!</definedName>
    <definedName name="Работа26" localSheetId="2">#REF!</definedName>
    <definedName name="Работа26" localSheetId="3">#REF!</definedName>
    <definedName name="Работа26" localSheetId="4">#REF!</definedName>
    <definedName name="Работа26" localSheetId="7">#REF!</definedName>
    <definedName name="Работа26">#REF!</definedName>
    <definedName name="Работа27" localSheetId="0">#REF!</definedName>
    <definedName name="Работа27" localSheetId="1">#REF!</definedName>
    <definedName name="Работа27" localSheetId="2">#REF!</definedName>
    <definedName name="Работа27" localSheetId="3">#REF!</definedName>
    <definedName name="Работа27" localSheetId="4">#REF!</definedName>
    <definedName name="Работа27" localSheetId="7">#REF!</definedName>
    <definedName name="Работа27">#REF!</definedName>
    <definedName name="Работа28" localSheetId="0">#REF!</definedName>
    <definedName name="Работа28" localSheetId="1">#REF!</definedName>
    <definedName name="Работа28" localSheetId="2">#REF!</definedName>
    <definedName name="Работа28" localSheetId="3">#REF!</definedName>
    <definedName name="Работа28" localSheetId="4">#REF!</definedName>
    <definedName name="Работа28" localSheetId="7">#REF!</definedName>
    <definedName name="Работа28">#REF!</definedName>
    <definedName name="Работа29" localSheetId="0">#REF!</definedName>
    <definedName name="Работа29" localSheetId="1">#REF!</definedName>
    <definedName name="Работа29" localSheetId="2">#REF!</definedName>
    <definedName name="Работа29" localSheetId="3">#REF!</definedName>
    <definedName name="Работа29" localSheetId="4">#REF!</definedName>
    <definedName name="Работа29" localSheetId="7">#REF!</definedName>
    <definedName name="Работа29">#REF!</definedName>
    <definedName name="Работа3" localSheetId="0">#REF!</definedName>
    <definedName name="Работа3" localSheetId="1">#REF!</definedName>
    <definedName name="Работа3" localSheetId="2">#REF!</definedName>
    <definedName name="Работа3" localSheetId="3">#REF!</definedName>
    <definedName name="Работа3" localSheetId="4">#REF!</definedName>
    <definedName name="Работа3" localSheetId="7">#REF!</definedName>
    <definedName name="Работа3">#REF!</definedName>
    <definedName name="Работа30" localSheetId="0">#REF!</definedName>
    <definedName name="Работа30" localSheetId="1">#REF!</definedName>
    <definedName name="Работа30" localSheetId="2">#REF!</definedName>
    <definedName name="Работа30" localSheetId="3">#REF!</definedName>
    <definedName name="Работа30" localSheetId="4">#REF!</definedName>
    <definedName name="Работа30" localSheetId="7">#REF!</definedName>
    <definedName name="Работа30">#REF!</definedName>
    <definedName name="Работа31" localSheetId="0">#REF!</definedName>
    <definedName name="Работа31" localSheetId="1">#REF!</definedName>
    <definedName name="Работа31" localSheetId="2">#REF!</definedName>
    <definedName name="Работа31" localSheetId="3">#REF!</definedName>
    <definedName name="Работа31" localSheetId="4">#REF!</definedName>
    <definedName name="Работа31" localSheetId="7">#REF!</definedName>
    <definedName name="Работа31">#REF!</definedName>
    <definedName name="Работа32" localSheetId="0">#REF!</definedName>
    <definedName name="Работа32" localSheetId="1">#REF!</definedName>
    <definedName name="Работа32" localSheetId="2">#REF!</definedName>
    <definedName name="Работа32" localSheetId="3">#REF!</definedName>
    <definedName name="Работа32" localSheetId="4">#REF!</definedName>
    <definedName name="Работа32" localSheetId="7">#REF!</definedName>
    <definedName name="Работа32">#REF!</definedName>
    <definedName name="Работа33" localSheetId="0">#REF!</definedName>
    <definedName name="Работа33" localSheetId="1">#REF!</definedName>
    <definedName name="Работа33" localSheetId="2">#REF!</definedName>
    <definedName name="Работа33" localSheetId="3">#REF!</definedName>
    <definedName name="Работа33" localSheetId="4">#REF!</definedName>
    <definedName name="Работа33" localSheetId="7">#REF!</definedName>
    <definedName name="Работа33">#REF!</definedName>
    <definedName name="Работа34" localSheetId="0">#REF!</definedName>
    <definedName name="Работа34" localSheetId="1">#REF!</definedName>
    <definedName name="Работа34" localSheetId="2">#REF!</definedName>
    <definedName name="Работа34" localSheetId="3">#REF!</definedName>
    <definedName name="Работа34" localSheetId="4">#REF!</definedName>
    <definedName name="Работа34" localSheetId="7">#REF!</definedName>
    <definedName name="Работа34">#REF!</definedName>
    <definedName name="Работа35" localSheetId="0">#REF!</definedName>
    <definedName name="Работа35" localSheetId="1">#REF!</definedName>
    <definedName name="Работа35" localSheetId="2">#REF!</definedName>
    <definedName name="Работа35" localSheetId="3">#REF!</definedName>
    <definedName name="Работа35" localSheetId="4">#REF!</definedName>
    <definedName name="Работа35" localSheetId="7">#REF!</definedName>
    <definedName name="Работа35">#REF!</definedName>
    <definedName name="Работа36" localSheetId="0">#REF!</definedName>
    <definedName name="Работа36" localSheetId="1">#REF!</definedName>
    <definedName name="Работа36" localSheetId="2">#REF!</definedName>
    <definedName name="Работа36" localSheetId="3">#REF!</definedName>
    <definedName name="Работа36" localSheetId="4">#REF!</definedName>
    <definedName name="Работа36" localSheetId="7">#REF!</definedName>
    <definedName name="Работа36">#REF!</definedName>
    <definedName name="Работа37" localSheetId="0">#REF!</definedName>
    <definedName name="Работа37" localSheetId="1">#REF!</definedName>
    <definedName name="Работа37" localSheetId="2">#REF!</definedName>
    <definedName name="Работа37" localSheetId="3">#REF!</definedName>
    <definedName name="Работа37" localSheetId="4">#REF!</definedName>
    <definedName name="Работа37" localSheetId="7">#REF!</definedName>
    <definedName name="Работа37">#REF!</definedName>
    <definedName name="Работа38" localSheetId="0">#REF!</definedName>
    <definedName name="Работа38" localSheetId="1">#REF!</definedName>
    <definedName name="Работа38" localSheetId="2">#REF!</definedName>
    <definedName name="Работа38" localSheetId="3">#REF!</definedName>
    <definedName name="Работа38" localSheetId="4">#REF!</definedName>
    <definedName name="Работа38" localSheetId="7">#REF!</definedName>
    <definedName name="Работа38">#REF!</definedName>
    <definedName name="Работа39" localSheetId="0">#REF!</definedName>
    <definedName name="Работа39" localSheetId="1">#REF!</definedName>
    <definedName name="Работа39" localSheetId="2">#REF!</definedName>
    <definedName name="Работа39" localSheetId="3">#REF!</definedName>
    <definedName name="Работа39" localSheetId="4">#REF!</definedName>
    <definedName name="Работа39" localSheetId="7">#REF!</definedName>
    <definedName name="Работа39">#REF!</definedName>
    <definedName name="Работа4" localSheetId="0">#REF!</definedName>
    <definedName name="Работа4" localSheetId="1">#REF!</definedName>
    <definedName name="Работа4" localSheetId="2">#REF!</definedName>
    <definedName name="Работа4" localSheetId="3">#REF!</definedName>
    <definedName name="Работа4" localSheetId="4">#REF!</definedName>
    <definedName name="Работа4" localSheetId="7">#REF!</definedName>
    <definedName name="Работа4">#REF!</definedName>
    <definedName name="Работа40" localSheetId="0">#REF!</definedName>
    <definedName name="Работа40" localSheetId="1">#REF!</definedName>
    <definedName name="Работа40" localSheetId="2">#REF!</definedName>
    <definedName name="Работа40" localSheetId="3">#REF!</definedName>
    <definedName name="Работа40" localSheetId="4">#REF!</definedName>
    <definedName name="Работа40" localSheetId="7">#REF!</definedName>
    <definedName name="Работа40">#REF!</definedName>
    <definedName name="Работа41" localSheetId="0">#REF!</definedName>
    <definedName name="Работа41" localSheetId="1">#REF!</definedName>
    <definedName name="Работа41" localSheetId="2">#REF!</definedName>
    <definedName name="Работа41" localSheetId="3">#REF!</definedName>
    <definedName name="Работа41" localSheetId="4">#REF!</definedName>
    <definedName name="Работа41" localSheetId="7">#REF!</definedName>
    <definedName name="Работа41">#REF!</definedName>
    <definedName name="Работа42" localSheetId="0">#REF!</definedName>
    <definedName name="Работа42" localSheetId="1">#REF!</definedName>
    <definedName name="Работа42" localSheetId="2">#REF!</definedName>
    <definedName name="Работа42" localSheetId="3">#REF!</definedName>
    <definedName name="Работа42" localSheetId="4">#REF!</definedName>
    <definedName name="Работа42" localSheetId="7">#REF!</definedName>
    <definedName name="Работа42">#REF!</definedName>
    <definedName name="Работа43" localSheetId="0">#REF!</definedName>
    <definedName name="Работа43" localSheetId="1">#REF!</definedName>
    <definedName name="Работа43" localSheetId="2">#REF!</definedName>
    <definedName name="Работа43" localSheetId="3">#REF!</definedName>
    <definedName name="Работа43" localSheetId="4">#REF!</definedName>
    <definedName name="Работа43" localSheetId="7">#REF!</definedName>
    <definedName name="Работа43">#REF!</definedName>
    <definedName name="Работа44" localSheetId="0">#REF!</definedName>
    <definedName name="Работа44" localSheetId="1">#REF!</definedName>
    <definedName name="Работа44" localSheetId="2">#REF!</definedName>
    <definedName name="Работа44" localSheetId="3">#REF!</definedName>
    <definedName name="Работа44" localSheetId="4">#REF!</definedName>
    <definedName name="Работа44" localSheetId="7">#REF!</definedName>
    <definedName name="Работа44">#REF!</definedName>
    <definedName name="Работа45" localSheetId="0">#REF!</definedName>
    <definedName name="Работа45" localSheetId="1">#REF!</definedName>
    <definedName name="Работа45" localSheetId="2">#REF!</definedName>
    <definedName name="Работа45" localSheetId="3">#REF!</definedName>
    <definedName name="Работа45" localSheetId="4">#REF!</definedName>
    <definedName name="Работа45" localSheetId="7">#REF!</definedName>
    <definedName name="Работа45">#REF!</definedName>
    <definedName name="Работа46" localSheetId="0">#REF!</definedName>
    <definedName name="Работа46" localSheetId="1">#REF!</definedName>
    <definedName name="Работа46" localSheetId="2">#REF!</definedName>
    <definedName name="Работа46" localSheetId="3">#REF!</definedName>
    <definedName name="Работа46" localSheetId="4">#REF!</definedName>
    <definedName name="Работа46" localSheetId="7">#REF!</definedName>
    <definedName name="Работа46">#REF!</definedName>
    <definedName name="Работа47" localSheetId="0">#REF!</definedName>
    <definedName name="Работа47" localSheetId="1">#REF!</definedName>
    <definedName name="Работа47" localSheetId="2">#REF!</definedName>
    <definedName name="Работа47" localSheetId="3">#REF!</definedName>
    <definedName name="Работа47" localSheetId="4">#REF!</definedName>
    <definedName name="Работа47" localSheetId="7">#REF!</definedName>
    <definedName name="Работа47">#REF!</definedName>
    <definedName name="Работа48" localSheetId="0">#REF!</definedName>
    <definedName name="Работа48" localSheetId="1">#REF!</definedName>
    <definedName name="Работа48" localSheetId="2">#REF!</definedName>
    <definedName name="Работа48" localSheetId="3">#REF!</definedName>
    <definedName name="Работа48" localSheetId="4">#REF!</definedName>
    <definedName name="Работа48" localSheetId="7">#REF!</definedName>
    <definedName name="Работа48">#REF!</definedName>
    <definedName name="Работа49" localSheetId="0">#REF!</definedName>
    <definedName name="Работа49" localSheetId="1">#REF!</definedName>
    <definedName name="Работа49" localSheetId="2">#REF!</definedName>
    <definedName name="Работа49" localSheetId="3">#REF!</definedName>
    <definedName name="Работа49" localSheetId="4">#REF!</definedName>
    <definedName name="Работа49" localSheetId="7">#REF!</definedName>
    <definedName name="Работа49">#REF!</definedName>
    <definedName name="Работа5" localSheetId="0">#REF!</definedName>
    <definedName name="Работа5" localSheetId="1">#REF!</definedName>
    <definedName name="Работа5" localSheetId="2">#REF!</definedName>
    <definedName name="Работа5" localSheetId="3">#REF!</definedName>
    <definedName name="Работа5" localSheetId="4">#REF!</definedName>
    <definedName name="Работа5" localSheetId="7">#REF!</definedName>
    <definedName name="Работа5">#REF!</definedName>
    <definedName name="Работа50" localSheetId="0">#REF!</definedName>
    <definedName name="Работа50" localSheetId="1">#REF!</definedName>
    <definedName name="Работа50" localSheetId="2">#REF!</definedName>
    <definedName name="Работа50" localSheetId="3">#REF!</definedName>
    <definedName name="Работа50" localSheetId="4">#REF!</definedName>
    <definedName name="Работа50" localSheetId="7">#REF!</definedName>
    <definedName name="Работа50">#REF!</definedName>
    <definedName name="Работа51" localSheetId="0">#REF!</definedName>
    <definedName name="Работа51" localSheetId="1">#REF!</definedName>
    <definedName name="Работа51" localSheetId="2">#REF!</definedName>
    <definedName name="Работа51" localSheetId="3">#REF!</definedName>
    <definedName name="Работа51" localSheetId="4">#REF!</definedName>
    <definedName name="Работа51" localSheetId="7">#REF!</definedName>
    <definedName name="Работа51">#REF!</definedName>
    <definedName name="Работа52" localSheetId="0">#REF!</definedName>
    <definedName name="Работа52" localSheetId="1">#REF!</definedName>
    <definedName name="Работа52" localSheetId="2">#REF!</definedName>
    <definedName name="Работа52" localSheetId="3">#REF!</definedName>
    <definedName name="Работа52" localSheetId="4">#REF!</definedName>
    <definedName name="Работа52" localSheetId="7">#REF!</definedName>
    <definedName name="Работа52">#REF!</definedName>
    <definedName name="Работа53" localSheetId="0">#REF!</definedName>
    <definedName name="Работа53" localSheetId="1">#REF!</definedName>
    <definedName name="Работа53" localSheetId="2">#REF!</definedName>
    <definedName name="Работа53" localSheetId="3">#REF!</definedName>
    <definedName name="Работа53" localSheetId="4">#REF!</definedName>
    <definedName name="Работа53" localSheetId="7">#REF!</definedName>
    <definedName name="Работа53">#REF!</definedName>
    <definedName name="Работа54" localSheetId="0">#REF!</definedName>
    <definedName name="Работа54" localSheetId="1">#REF!</definedName>
    <definedName name="Работа54" localSheetId="2">#REF!</definedName>
    <definedName name="Работа54" localSheetId="3">#REF!</definedName>
    <definedName name="Работа54" localSheetId="4">#REF!</definedName>
    <definedName name="Работа54" localSheetId="7">#REF!</definedName>
    <definedName name="Работа54">#REF!</definedName>
    <definedName name="Работа55" localSheetId="0">#REF!</definedName>
    <definedName name="Работа55" localSheetId="1">#REF!</definedName>
    <definedName name="Работа55" localSheetId="2">#REF!</definedName>
    <definedName name="Работа55" localSheetId="3">#REF!</definedName>
    <definedName name="Работа55" localSheetId="4">#REF!</definedName>
    <definedName name="Работа55" localSheetId="7">#REF!</definedName>
    <definedName name="Работа55">#REF!</definedName>
    <definedName name="Работа56" localSheetId="0">#REF!</definedName>
    <definedName name="Работа56" localSheetId="1">#REF!</definedName>
    <definedName name="Работа56" localSheetId="2">#REF!</definedName>
    <definedName name="Работа56" localSheetId="3">#REF!</definedName>
    <definedName name="Работа56" localSheetId="4">#REF!</definedName>
    <definedName name="Работа56" localSheetId="7">#REF!</definedName>
    <definedName name="Работа56">#REF!</definedName>
    <definedName name="Работа57" localSheetId="0">#REF!</definedName>
    <definedName name="Работа57" localSheetId="1">#REF!</definedName>
    <definedName name="Работа57" localSheetId="2">#REF!</definedName>
    <definedName name="Работа57" localSheetId="3">#REF!</definedName>
    <definedName name="Работа57" localSheetId="4">#REF!</definedName>
    <definedName name="Работа57" localSheetId="7">#REF!</definedName>
    <definedName name="Работа57">#REF!</definedName>
    <definedName name="Работа58" localSheetId="0">#REF!</definedName>
    <definedName name="Работа58" localSheetId="1">#REF!</definedName>
    <definedName name="Работа58" localSheetId="2">#REF!</definedName>
    <definedName name="Работа58" localSheetId="3">#REF!</definedName>
    <definedName name="Работа58" localSheetId="4">#REF!</definedName>
    <definedName name="Работа58" localSheetId="7">#REF!</definedName>
    <definedName name="Работа58">#REF!</definedName>
    <definedName name="Работа59" localSheetId="0">#REF!</definedName>
    <definedName name="Работа59" localSheetId="1">#REF!</definedName>
    <definedName name="Работа59" localSheetId="2">#REF!</definedName>
    <definedName name="Работа59" localSheetId="3">#REF!</definedName>
    <definedName name="Работа59" localSheetId="4">#REF!</definedName>
    <definedName name="Работа59" localSheetId="7">#REF!</definedName>
    <definedName name="Работа59">#REF!</definedName>
    <definedName name="Работа6" localSheetId="0">#REF!</definedName>
    <definedName name="Работа6" localSheetId="1">#REF!</definedName>
    <definedName name="Работа6" localSheetId="2">#REF!</definedName>
    <definedName name="Работа6" localSheetId="3">#REF!</definedName>
    <definedName name="Работа6" localSheetId="4">#REF!</definedName>
    <definedName name="Работа6" localSheetId="7">#REF!</definedName>
    <definedName name="Работа6">#REF!</definedName>
    <definedName name="Работа60" localSheetId="0">#REF!</definedName>
    <definedName name="Работа60" localSheetId="1">#REF!</definedName>
    <definedName name="Работа60" localSheetId="2">#REF!</definedName>
    <definedName name="Работа60" localSheetId="3">#REF!</definedName>
    <definedName name="Работа60" localSheetId="4">#REF!</definedName>
    <definedName name="Работа60" localSheetId="7">#REF!</definedName>
    <definedName name="Работа60">#REF!</definedName>
    <definedName name="Работа7" localSheetId="0">#REF!</definedName>
    <definedName name="Работа7" localSheetId="1">#REF!</definedName>
    <definedName name="Работа7" localSheetId="2">#REF!</definedName>
    <definedName name="Работа7" localSheetId="3">#REF!</definedName>
    <definedName name="Работа7" localSheetId="4">#REF!</definedName>
    <definedName name="Работа7" localSheetId="7">#REF!</definedName>
    <definedName name="Работа7">#REF!</definedName>
    <definedName name="Работа8" localSheetId="0">#REF!</definedName>
    <definedName name="Работа8" localSheetId="1">#REF!</definedName>
    <definedName name="Работа8" localSheetId="2">#REF!</definedName>
    <definedName name="Работа8" localSheetId="3">#REF!</definedName>
    <definedName name="Работа8" localSheetId="4">#REF!</definedName>
    <definedName name="Работа8" localSheetId="7">#REF!</definedName>
    <definedName name="Работа8">#REF!</definedName>
    <definedName name="Работа9" localSheetId="0">#REF!</definedName>
    <definedName name="Работа9" localSheetId="1">#REF!</definedName>
    <definedName name="Работа9" localSheetId="2">#REF!</definedName>
    <definedName name="Работа9" localSheetId="3">#REF!</definedName>
    <definedName name="Работа9" localSheetId="4">#REF!</definedName>
    <definedName name="Работа9" localSheetId="7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2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3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7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 localSheetId="0">#REF!</definedName>
    <definedName name="Раздел" localSheetId="1">#REF!</definedName>
    <definedName name="Раздел" localSheetId="2">#REF!</definedName>
    <definedName name="Раздел" localSheetId="3">#REF!</definedName>
    <definedName name="Раздел" localSheetId="4">#REF!</definedName>
    <definedName name="Раздел" localSheetId="7">#REF!</definedName>
    <definedName name="Раздел">#REF!</definedName>
    <definedName name="Разработка" localSheetId="0">#REF!</definedName>
    <definedName name="Разработка" localSheetId="1">#REF!</definedName>
    <definedName name="Разработка" localSheetId="2">#REF!</definedName>
    <definedName name="Разработка" localSheetId="3">#REF!</definedName>
    <definedName name="Разработка" localSheetId="4">#REF!</definedName>
    <definedName name="Разработка" localSheetId="7">#REF!</definedName>
    <definedName name="Разработка">#REF!</definedName>
    <definedName name="Разработка_" localSheetId="0">#REF!</definedName>
    <definedName name="Разработка_" localSheetId="1">#REF!</definedName>
    <definedName name="Разработка_" localSheetId="2">#REF!</definedName>
    <definedName name="Разработка_" localSheetId="3">#REF!</definedName>
    <definedName name="Разработка_" localSheetId="4">#REF!</definedName>
    <definedName name="Разработка_" localSheetId="7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кта__Строительство_подземного_пешеходного_перехода_у_ст._метро__Гражданский_проспект" localSheetId="12">граж</definedName>
    <definedName name="Разработка_проекта__Строительство_подземного_пешеходного_перехода_у_ст._метро__Гражданский_проспект" localSheetId="14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зработка_проекта__Строительство_подземного_пешеходного_перехода_у_ст._метро__Гражданский_проспект" localSheetId="10">граж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кта__Строительство_подземного_пешеходного_перехода_у_ст._метро__Гражданский_проспект" localSheetId="5">граж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Разработка_проекта__Строительство_подземного_пешеходного_перехода_у_ст._метро__Гражданский_проспект" localSheetId="11">граж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3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5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7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 localSheetId="0">#REF!</definedName>
    <definedName name="раоб" localSheetId="1">#REF!</definedName>
    <definedName name="раоб" localSheetId="2">#REF!</definedName>
    <definedName name="раоб" localSheetId="3">#REF!</definedName>
    <definedName name="раоб" localSheetId="4">#REF!</definedName>
    <definedName name="раоб" localSheetId="5">#REF!</definedName>
    <definedName name="раоб" localSheetId="7">#REF!</definedName>
    <definedName name="раоб">#REF!</definedName>
    <definedName name="раобароб" localSheetId="0">#REF!</definedName>
    <definedName name="раобароб" localSheetId="1">#REF!</definedName>
    <definedName name="раобароб" localSheetId="2">#REF!</definedName>
    <definedName name="раобароб" localSheetId="3">#REF!</definedName>
    <definedName name="раобароб" localSheetId="4">#REF!</definedName>
    <definedName name="раобароб" localSheetId="7">#REF!</definedName>
    <definedName name="раобароб">#REF!</definedName>
    <definedName name="раобь" localSheetId="0">#REF!</definedName>
    <definedName name="раобь" localSheetId="1">#REF!</definedName>
    <definedName name="раобь" localSheetId="2">#REF!</definedName>
    <definedName name="раобь" localSheetId="3">#REF!</definedName>
    <definedName name="раобь" localSheetId="4">#REF!</definedName>
    <definedName name="раобь" localSheetId="7">#REF!</definedName>
    <definedName name="раобь">#REF!</definedName>
    <definedName name="раолао" localSheetId="0">#REF!</definedName>
    <definedName name="раолао" localSheetId="1">#REF!</definedName>
    <definedName name="раолао" localSheetId="2">#REF!</definedName>
    <definedName name="раолао" localSheetId="3">#REF!</definedName>
    <definedName name="раолао" localSheetId="4">#REF!</definedName>
    <definedName name="раолао" localSheetId="7">#REF!</definedName>
    <definedName name="раолао">#REF!</definedName>
    <definedName name="РасходыНаПотери" localSheetId="3">#REF!</definedName>
    <definedName name="РасходыНаПотери" localSheetId="4">#REF!</definedName>
    <definedName name="РасходыНаПотери">#REF!</definedName>
    <definedName name="расчет" localSheetId="0">#REF!</definedName>
    <definedName name="расчет" localSheetId="1">#REF!</definedName>
    <definedName name="расчет" localSheetId="2">#REF!</definedName>
    <definedName name="расчет" localSheetId="3">#REF!</definedName>
    <definedName name="расчет" localSheetId="4">#REF!</definedName>
    <definedName name="расчет" localSheetId="7">#REF!</definedName>
    <definedName name="расчет">#REF!</definedName>
    <definedName name="расчет1">#REF!</definedName>
    <definedName name="Расчёт1">#REF!</definedName>
    <definedName name="расш" localSheetId="3">#REF!</definedName>
    <definedName name="расш" localSheetId="4">#REF!</definedName>
    <definedName name="расш" localSheetId="5">#REF!</definedName>
    <definedName name="расш" localSheetId="6">#REF!</definedName>
    <definedName name="расш">#REF!</definedName>
    <definedName name="расш." localSheetId="3">#REF!</definedName>
    <definedName name="расш." localSheetId="4">#REF!</definedName>
    <definedName name="расш." localSheetId="5">#REF!</definedName>
    <definedName name="расш." localSheetId="6">#REF!</definedName>
    <definedName name="расш.">#REF!</definedName>
    <definedName name="Расшифровка" localSheetId="3">#REF!</definedName>
    <definedName name="Расшифровка" localSheetId="4">#REF!</definedName>
    <definedName name="Расшифровка" localSheetId="5">#REF!</definedName>
    <definedName name="Расшифровка" localSheetId="6">#REF!</definedName>
    <definedName name="Расшифровка">#REF!</definedName>
    <definedName name="рбтмь" localSheetId="0">#REF!</definedName>
    <definedName name="рбтмь" localSheetId="1">#REF!</definedName>
    <definedName name="рбтмь" localSheetId="2">#REF!</definedName>
    <definedName name="рбтмь" localSheetId="3">#REF!</definedName>
    <definedName name="рбтмь" localSheetId="4">#REF!</definedName>
    <definedName name="рбтмь" localSheetId="7">#REF!</definedName>
    <definedName name="рбтмь">#REF!</definedName>
    <definedName name="ргл" localSheetId="0">#REF!</definedName>
    <definedName name="ргл" localSheetId="1">#REF!</definedName>
    <definedName name="ргл" localSheetId="2">#REF!</definedName>
    <definedName name="ргл" localSheetId="3">#REF!</definedName>
    <definedName name="ргл" localSheetId="4">#REF!</definedName>
    <definedName name="ргл" localSheetId="7">#REF!</definedName>
    <definedName name="ргл">#REF!</definedName>
    <definedName name="РД" localSheetId="0">#REF!</definedName>
    <definedName name="РД" localSheetId="1">#REF!</definedName>
    <definedName name="РД" localSheetId="2">#REF!</definedName>
    <definedName name="РД" localSheetId="3">#REF!</definedName>
    <definedName name="РД" localSheetId="4">#REF!</definedName>
    <definedName name="РД" localSheetId="7">#REF!</definedName>
    <definedName name="РД">#REF!</definedName>
    <definedName name="рдп" localSheetId="0">#REF!</definedName>
    <definedName name="рдп" localSheetId="1">#REF!</definedName>
    <definedName name="рдп" localSheetId="2">#REF!</definedName>
    <definedName name="рдп" localSheetId="3">#REF!</definedName>
    <definedName name="рдп" localSheetId="4">#REF!</definedName>
    <definedName name="рдп" localSheetId="7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 localSheetId="0">#REF!</definedName>
    <definedName name="Регистрационный_номер_группы_строек" localSheetId="1">#REF!</definedName>
    <definedName name="Регистрационный_номер_группы_строек" localSheetId="2">#REF!</definedName>
    <definedName name="Регистрационный_номер_группы_строек" localSheetId="3">#REF!</definedName>
    <definedName name="Регистрационный_номер_группы_строек" localSheetId="4">#REF!</definedName>
    <definedName name="Регистрационный_номер_группы_строек" localSheetId="5">#REF!</definedName>
    <definedName name="Регистрационный_номер_группы_строек" localSheetId="7">#REF!</definedName>
    <definedName name="Регистрационный_номер_группы_строек">#REF!</definedName>
    <definedName name="Регистрационный_номер_локальной_сметы" localSheetId="0">#REF!</definedName>
    <definedName name="Регистрационный_номер_локальной_сметы" localSheetId="1">#REF!</definedName>
    <definedName name="Регистрационный_номер_локальной_сметы" localSheetId="2">#REF!</definedName>
    <definedName name="Регистрационный_номер_локальной_сметы" localSheetId="3">#REF!</definedName>
    <definedName name="Регистрационный_номер_локальной_сметы" localSheetId="4">#REF!</definedName>
    <definedName name="Регистрационный_номер_локальной_сметы" localSheetId="7">#REF!</definedName>
    <definedName name="Регистрационный_номер_локальной_сметы">#REF!</definedName>
    <definedName name="Регистрационный_номер_объекта" localSheetId="0">#REF!</definedName>
    <definedName name="Регистрационный_номер_объекта" localSheetId="1">#REF!</definedName>
    <definedName name="Регистрационный_номер_объекта" localSheetId="2">#REF!</definedName>
    <definedName name="Регистрационный_номер_объекта" localSheetId="3">#REF!</definedName>
    <definedName name="Регистрационный_номер_объекта" localSheetId="4">#REF!</definedName>
    <definedName name="Регистрационный_номер_объекта" localSheetId="7">#REF!</definedName>
    <definedName name="Регистрационный_номер_объекта">#REF!</definedName>
    <definedName name="Регистрационный_номер_объектной_сметы" localSheetId="0">#REF!</definedName>
    <definedName name="Регистрационный_номер_объектной_сметы" localSheetId="1">#REF!</definedName>
    <definedName name="Регистрационный_номер_объектной_сметы" localSheetId="2">#REF!</definedName>
    <definedName name="Регистрационный_номер_объектной_сметы" localSheetId="3">#REF!</definedName>
    <definedName name="Регистрационный_номер_объектной_сметы" localSheetId="4">#REF!</definedName>
    <definedName name="Регистрационный_номер_объектной_сметы" localSheetId="7">#REF!</definedName>
    <definedName name="Регистрационный_номер_объектной_сметы">#REF!</definedName>
    <definedName name="Регистрационный_номер_очереди" localSheetId="0">#REF!</definedName>
    <definedName name="Регистрационный_номер_очереди" localSheetId="1">#REF!</definedName>
    <definedName name="Регистрационный_номер_очереди" localSheetId="2">#REF!</definedName>
    <definedName name="Регистрационный_номер_очереди" localSheetId="3">#REF!</definedName>
    <definedName name="Регистрационный_номер_очереди" localSheetId="4">#REF!</definedName>
    <definedName name="Регистрационный_номер_очереди" localSheetId="7">#REF!</definedName>
    <definedName name="Регистрационный_номер_очереди">#REF!</definedName>
    <definedName name="Регистрационный_номер_пускового_комплекса" localSheetId="0">#REF!</definedName>
    <definedName name="Регистрационный_номер_пускового_комплекса" localSheetId="1">#REF!</definedName>
    <definedName name="Регистрационный_номер_пускового_комплекса" localSheetId="2">#REF!</definedName>
    <definedName name="Регистрационный_номер_пускового_комплекса" localSheetId="3">#REF!</definedName>
    <definedName name="Регистрационный_номер_пускового_комплекса" localSheetId="4">#REF!</definedName>
    <definedName name="Регистрационный_номер_пускового_комплекса" localSheetId="7">#REF!</definedName>
    <definedName name="Регистрационный_номер_пускового_комплекса">#REF!</definedName>
    <definedName name="Регистрационный_номер_сводного_сметного_расчета" localSheetId="0">#REF!</definedName>
    <definedName name="Регистрационный_номер_сводного_сметного_расчета" localSheetId="1">#REF!</definedName>
    <definedName name="Регистрационный_номер_сводного_сметного_расчета" localSheetId="2">#REF!</definedName>
    <definedName name="Регистрационный_номер_сводного_сметного_расчета" localSheetId="3">#REF!</definedName>
    <definedName name="Регистрационный_номер_сводного_сметного_расчета" localSheetId="4">#REF!</definedName>
    <definedName name="Регистрационный_номер_сводного_сметного_расчета" localSheetId="7">#REF!</definedName>
    <definedName name="Регистрационный_номер_сводного_сметного_расчета">#REF!</definedName>
    <definedName name="Регистрационный_номер_стройки" localSheetId="0">#REF!</definedName>
    <definedName name="Регистрационный_номер_стройки" localSheetId="1">#REF!</definedName>
    <definedName name="Регистрационный_номер_стройки" localSheetId="2">#REF!</definedName>
    <definedName name="Регистрационный_номер_стройки" localSheetId="3">#REF!</definedName>
    <definedName name="Регистрационный_номер_стройки" localSheetId="4">#REF!</definedName>
    <definedName name="Регистрационный_номер_стройки" localSheetId="7">#REF!</definedName>
    <definedName name="Регистрационный_номер_стройки">#REF!</definedName>
    <definedName name="регламент" localSheetId="0">#REF!</definedName>
    <definedName name="регламент" localSheetId="1">#REF!</definedName>
    <definedName name="регламент" localSheetId="2">#REF!</definedName>
    <definedName name="регламент" localSheetId="3">#REF!</definedName>
    <definedName name="регламент" localSheetId="4">#REF!</definedName>
    <definedName name="регламент" localSheetId="7">#REF!</definedName>
    <definedName name="регламент">#REF!</definedName>
    <definedName name="Регулярная_часть" localSheetId="0">#REF!</definedName>
    <definedName name="Регулярная_часть" localSheetId="1">#REF!</definedName>
    <definedName name="Регулярная_часть" localSheetId="2">#REF!</definedName>
    <definedName name="Регулярная_часть" localSheetId="3">#REF!</definedName>
    <definedName name="Регулярная_часть" localSheetId="4">#REF!</definedName>
    <definedName name="Регулярная_часть" localSheetId="7">#REF!</definedName>
    <definedName name="Регулярная_часть">#REF!</definedName>
    <definedName name="рек" localSheetId="0">#REF!</definedName>
    <definedName name="рек" localSheetId="1">#REF!</definedName>
    <definedName name="рек" localSheetId="2">#REF!</definedName>
    <definedName name="рек" localSheetId="3">#REF!</definedName>
    <definedName name="рек" localSheetId="4">#REF!</definedName>
    <definedName name="рек" localSheetId="7">#REF!</definedName>
    <definedName name="рек">#REF!</definedName>
    <definedName name="Республика_Адыгея" localSheetId="0">#REF!</definedName>
    <definedName name="Республика_Адыгея" localSheetId="1">#REF!</definedName>
    <definedName name="Республика_Адыгея" localSheetId="2">#REF!</definedName>
    <definedName name="Республика_Адыгея" localSheetId="3">#REF!</definedName>
    <definedName name="Республика_Адыгея" localSheetId="4">#REF!</definedName>
    <definedName name="Республика_Адыгея" localSheetId="7">#REF!</definedName>
    <definedName name="Республика_Адыгея">#REF!</definedName>
    <definedName name="Республика_Алтай" localSheetId="0">#REF!</definedName>
    <definedName name="Республика_Алтай" localSheetId="1">#REF!</definedName>
    <definedName name="Республика_Алтай" localSheetId="2">#REF!</definedName>
    <definedName name="Республика_Алтай" localSheetId="3">#REF!</definedName>
    <definedName name="Республика_Алтай" localSheetId="4">#REF!</definedName>
    <definedName name="Республика_Алтай" localSheetId="7">#REF!</definedName>
    <definedName name="Республика_Алтай">#REF!</definedName>
    <definedName name="Республика_Алтай_1" localSheetId="0">#REF!</definedName>
    <definedName name="Республика_Алтай_1" localSheetId="1">#REF!</definedName>
    <definedName name="Республика_Алтай_1" localSheetId="2">#REF!</definedName>
    <definedName name="Республика_Алтай_1" localSheetId="3">#REF!</definedName>
    <definedName name="Республика_Алтай_1" localSheetId="4">#REF!</definedName>
    <definedName name="Республика_Алтай_1" localSheetId="7">#REF!</definedName>
    <definedName name="Республика_Алтай_1">#REF!</definedName>
    <definedName name="Республика_Башкортостан" localSheetId="0">#REF!</definedName>
    <definedName name="Республика_Башкортостан" localSheetId="1">#REF!</definedName>
    <definedName name="Республика_Башкортостан" localSheetId="2">#REF!</definedName>
    <definedName name="Республика_Башкортостан" localSheetId="3">#REF!</definedName>
    <definedName name="Республика_Башкортостан" localSheetId="4">#REF!</definedName>
    <definedName name="Республика_Башкортостан" localSheetId="7">#REF!</definedName>
    <definedName name="Республика_Башкортостан">#REF!</definedName>
    <definedName name="Республика_Башкортостан_1" localSheetId="0">#REF!</definedName>
    <definedName name="Республика_Башкортостан_1" localSheetId="1">#REF!</definedName>
    <definedName name="Республика_Башкортостан_1" localSheetId="2">#REF!</definedName>
    <definedName name="Республика_Башкортостан_1" localSheetId="3">#REF!</definedName>
    <definedName name="Республика_Башкортостан_1" localSheetId="4">#REF!</definedName>
    <definedName name="Республика_Башкортостан_1" localSheetId="7">#REF!</definedName>
    <definedName name="Республика_Башкортостан_1">#REF!</definedName>
    <definedName name="Республика_Бурятия" localSheetId="0">#REF!</definedName>
    <definedName name="Республика_Бурятия" localSheetId="1">#REF!</definedName>
    <definedName name="Республика_Бурятия" localSheetId="2">#REF!</definedName>
    <definedName name="Республика_Бурятия" localSheetId="3">#REF!</definedName>
    <definedName name="Республика_Бурятия" localSheetId="4">#REF!</definedName>
    <definedName name="Республика_Бурятия" localSheetId="7">#REF!</definedName>
    <definedName name="Республика_Бурятия">#REF!</definedName>
    <definedName name="Республика_Бурятия_1" localSheetId="0">#REF!</definedName>
    <definedName name="Республика_Бурятия_1" localSheetId="1">#REF!</definedName>
    <definedName name="Республика_Бурятия_1" localSheetId="2">#REF!</definedName>
    <definedName name="Республика_Бурятия_1" localSheetId="3">#REF!</definedName>
    <definedName name="Республика_Бурятия_1" localSheetId="4">#REF!</definedName>
    <definedName name="Республика_Бурятия_1" localSheetId="7">#REF!</definedName>
    <definedName name="Республика_Бурятия_1">#REF!</definedName>
    <definedName name="Республика_Дагестан" localSheetId="0">#REF!</definedName>
    <definedName name="Республика_Дагестан" localSheetId="1">#REF!</definedName>
    <definedName name="Республика_Дагестан" localSheetId="2">#REF!</definedName>
    <definedName name="Республика_Дагестан" localSheetId="3">#REF!</definedName>
    <definedName name="Республика_Дагестан" localSheetId="4">#REF!</definedName>
    <definedName name="Республика_Дагестан" localSheetId="7">#REF!</definedName>
    <definedName name="Республика_Дагестан">#REF!</definedName>
    <definedName name="Республика_Ингушетия" localSheetId="0">#REF!</definedName>
    <definedName name="Республика_Ингушетия" localSheetId="1">#REF!</definedName>
    <definedName name="Республика_Ингушетия" localSheetId="2">#REF!</definedName>
    <definedName name="Республика_Ингушетия" localSheetId="3">#REF!</definedName>
    <definedName name="Республика_Ингушетия" localSheetId="4">#REF!</definedName>
    <definedName name="Республика_Ингушетия" localSheetId="7">#REF!</definedName>
    <definedName name="Республика_Ингушетия">#REF!</definedName>
    <definedName name="Республика_Калмыкия" localSheetId="0">#REF!</definedName>
    <definedName name="Республика_Калмыкия" localSheetId="1">#REF!</definedName>
    <definedName name="Республика_Калмыкия" localSheetId="2">#REF!</definedName>
    <definedName name="Республика_Калмыкия" localSheetId="3">#REF!</definedName>
    <definedName name="Республика_Калмыкия" localSheetId="4">#REF!</definedName>
    <definedName name="Республика_Калмыкия" localSheetId="7">#REF!</definedName>
    <definedName name="Республика_Калмыкия">#REF!</definedName>
    <definedName name="Республика_Карелия" localSheetId="0">#REF!</definedName>
    <definedName name="Республика_Карелия" localSheetId="1">#REF!</definedName>
    <definedName name="Республика_Карелия" localSheetId="2">#REF!</definedName>
    <definedName name="Республика_Карелия" localSheetId="3">#REF!</definedName>
    <definedName name="Республика_Карелия" localSheetId="4">#REF!</definedName>
    <definedName name="Республика_Карелия" localSheetId="7">#REF!</definedName>
    <definedName name="Республика_Карелия">#REF!</definedName>
    <definedName name="Республика_Карелия_1" localSheetId="0">#REF!</definedName>
    <definedName name="Республика_Карелия_1" localSheetId="1">#REF!</definedName>
    <definedName name="Республика_Карелия_1" localSheetId="2">#REF!</definedName>
    <definedName name="Республика_Карелия_1" localSheetId="3">#REF!</definedName>
    <definedName name="Республика_Карелия_1" localSheetId="4">#REF!</definedName>
    <definedName name="Республика_Карелия_1" localSheetId="7">#REF!</definedName>
    <definedName name="Республика_Карелия_1">#REF!</definedName>
    <definedName name="Республика_Коми" localSheetId="0">#REF!</definedName>
    <definedName name="Республика_Коми" localSheetId="1">#REF!</definedName>
    <definedName name="Республика_Коми" localSheetId="2">#REF!</definedName>
    <definedName name="Республика_Коми" localSheetId="3">#REF!</definedName>
    <definedName name="Республика_Коми" localSheetId="4">#REF!</definedName>
    <definedName name="Республика_Коми" localSheetId="7">#REF!</definedName>
    <definedName name="Республика_Коми">#REF!</definedName>
    <definedName name="Республика_Коми_1" localSheetId="0">#REF!</definedName>
    <definedName name="Республика_Коми_1" localSheetId="1">#REF!</definedName>
    <definedName name="Республика_Коми_1" localSheetId="2">#REF!</definedName>
    <definedName name="Республика_Коми_1" localSheetId="3">#REF!</definedName>
    <definedName name="Республика_Коми_1" localSheetId="4">#REF!</definedName>
    <definedName name="Республика_Коми_1" localSheetId="7">#REF!</definedName>
    <definedName name="Республика_Коми_1">#REF!</definedName>
    <definedName name="Республика_Марий_Эл" localSheetId="0">#REF!</definedName>
    <definedName name="Республика_Марий_Эл" localSheetId="1">#REF!</definedName>
    <definedName name="Республика_Марий_Эл" localSheetId="2">#REF!</definedName>
    <definedName name="Республика_Марий_Эл" localSheetId="3">#REF!</definedName>
    <definedName name="Республика_Марий_Эл" localSheetId="4">#REF!</definedName>
    <definedName name="Республика_Марий_Эл" localSheetId="7">#REF!</definedName>
    <definedName name="Республика_Марий_Эл">#REF!</definedName>
    <definedName name="Республика_Мордовия" localSheetId="0">#REF!</definedName>
    <definedName name="Республика_Мордовия" localSheetId="1">#REF!</definedName>
    <definedName name="Республика_Мордовия" localSheetId="2">#REF!</definedName>
    <definedName name="Республика_Мордовия" localSheetId="3">#REF!</definedName>
    <definedName name="Республика_Мордовия" localSheetId="4">#REF!</definedName>
    <definedName name="Республика_Мордовия" localSheetId="7">#REF!</definedName>
    <definedName name="Республика_Мордовия">#REF!</definedName>
    <definedName name="Республика_Саха__Якутия" localSheetId="0">#REF!</definedName>
    <definedName name="Республика_Саха__Якутия" localSheetId="1">#REF!</definedName>
    <definedName name="Республика_Саха__Якутия" localSheetId="2">#REF!</definedName>
    <definedName name="Республика_Саха__Якутия" localSheetId="3">#REF!</definedName>
    <definedName name="Республика_Саха__Якутия" localSheetId="4">#REF!</definedName>
    <definedName name="Республика_Саха__Якутия" localSheetId="7">#REF!</definedName>
    <definedName name="Республика_Саха__Якутия">#REF!</definedName>
    <definedName name="Республика_Саха__Якутия_1" localSheetId="0">#REF!</definedName>
    <definedName name="Республика_Саха__Якутия_1" localSheetId="1">#REF!</definedName>
    <definedName name="Республика_Саха__Якутия_1" localSheetId="2">#REF!</definedName>
    <definedName name="Республика_Саха__Якутия_1" localSheetId="3">#REF!</definedName>
    <definedName name="Республика_Саха__Якутия_1" localSheetId="4">#REF!</definedName>
    <definedName name="Республика_Саха__Якутия_1" localSheetId="7">#REF!</definedName>
    <definedName name="Республика_Саха__Якутия_1">#REF!</definedName>
    <definedName name="Республика_Северная_Осетия___Алания" localSheetId="0">#REF!</definedName>
    <definedName name="Республика_Северная_Осетия___Алания" localSheetId="1">#REF!</definedName>
    <definedName name="Республика_Северная_Осетия___Алания" localSheetId="2">#REF!</definedName>
    <definedName name="Республика_Северная_Осетия___Алания" localSheetId="3">#REF!</definedName>
    <definedName name="Республика_Северная_Осетия___Алания" localSheetId="4">#REF!</definedName>
    <definedName name="Республика_Северная_Осетия___Алания" localSheetId="7">#REF!</definedName>
    <definedName name="Республика_Северная_Осетия___Алания">#REF!</definedName>
    <definedName name="Республика_Татарстан__Татарстан" localSheetId="0">#REF!</definedName>
    <definedName name="Республика_Татарстан__Татарстан" localSheetId="1">#REF!</definedName>
    <definedName name="Республика_Татарстан__Татарстан" localSheetId="2">#REF!</definedName>
    <definedName name="Республика_Татарстан__Татарстан" localSheetId="3">#REF!</definedName>
    <definedName name="Республика_Татарстан__Татарстан" localSheetId="4">#REF!</definedName>
    <definedName name="Республика_Татарстан__Татарстан" localSheetId="7">#REF!</definedName>
    <definedName name="Республика_Татарстан__Татарстан">#REF!</definedName>
    <definedName name="Республика_Татарстан__Татарстан_1" localSheetId="0">#REF!</definedName>
    <definedName name="Республика_Татарстан__Татарстан_1" localSheetId="1">#REF!</definedName>
    <definedName name="Республика_Татарстан__Татарстан_1" localSheetId="2">#REF!</definedName>
    <definedName name="Республика_Татарстан__Татарстан_1" localSheetId="3">#REF!</definedName>
    <definedName name="Республика_Татарстан__Татарстан_1" localSheetId="4">#REF!</definedName>
    <definedName name="Республика_Татарстан__Татарстан_1" localSheetId="7">#REF!</definedName>
    <definedName name="Республика_Татарстан__Татарстан_1">#REF!</definedName>
    <definedName name="Республика_Тыва" localSheetId="0">#REF!</definedName>
    <definedName name="Республика_Тыва" localSheetId="1">#REF!</definedName>
    <definedName name="Республика_Тыва" localSheetId="2">#REF!</definedName>
    <definedName name="Республика_Тыва" localSheetId="3">#REF!</definedName>
    <definedName name="Республика_Тыва" localSheetId="4">#REF!</definedName>
    <definedName name="Республика_Тыва" localSheetId="7">#REF!</definedName>
    <definedName name="Республика_Тыва">#REF!</definedName>
    <definedName name="Республика_Тыва_1" localSheetId="0">#REF!</definedName>
    <definedName name="Республика_Тыва_1" localSheetId="1">#REF!</definedName>
    <definedName name="Республика_Тыва_1" localSheetId="2">#REF!</definedName>
    <definedName name="Республика_Тыва_1" localSheetId="3">#REF!</definedName>
    <definedName name="Республика_Тыва_1" localSheetId="4">#REF!</definedName>
    <definedName name="Республика_Тыва_1" localSheetId="7">#REF!</definedName>
    <definedName name="Республика_Тыва_1">#REF!</definedName>
    <definedName name="Республика_Хакасия" localSheetId="0">#REF!</definedName>
    <definedName name="Республика_Хакасия" localSheetId="1">#REF!</definedName>
    <definedName name="Республика_Хакасия" localSheetId="2">#REF!</definedName>
    <definedName name="Республика_Хакасия" localSheetId="3">#REF!</definedName>
    <definedName name="Республика_Хакасия" localSheetId="4">#REF!</definedName>
    <definedName name="Республика_Хакасия" localSheetId="7">#REF!</definedName>
    <definedName name="Республика_Хакасия">#REF!</definedName>
    <definedName name="рига">#REF!</definedName>
    <definedName name="рлвро" localSheetId="0">#REF!</definedName>
    <definedName name="рлвро" localSheetId="1">#REF!</definedName>
    <definedName name="рлвро" localSheetId="2">#REF!</definedName>
    <definedName name="рлвро" localSheetId="3">#REF!</definedName>
    <definedName name="рлвро" localSheetId="4">#REF!</definedName>
    <definedName name="рлвро" localSheetId="5">#REF!</definedName>
    <definedName name="рлвро" localSheetId="7">#REF!</definedName>
    <definedName name="рлвро">#REF!</definedName>
    <definedName name="рлд" localSheetId="0">#REF!</definedName>
    <definedName name="рлд" localSheetId="1">#REF!</definedName>
    <definedName name="рлд" localSheetId="2">#REF!</definedName>
    <definedName name="рлд" localSheetId="3">#REF!</definedName>
    <definedName name="рлд" localSheetId="4">#REF!</definedName>
    <definedName name="рлд" localSheetId="7">#REF!</definedName>
    <definedName name="рлд">#REF!</definedName>
    <definedName name="рлдг" localSheetId="0">#REF!</definedName>
    <definedName name="рлдг" localSheetId="1">#REF!</definedName>
    <definedName name="рлдг" localSheetId="2">#REF!</definedName>
    <definedName name="рлдг" localSheetId="3">#REF!</definedName>
    <definedName name="рлдг" localSheetId="4">#REF!</definedName>
    <definedName name="рлдг" localSheetId="7">#REF!</definedName>
    <definedName name="рлдг">#REF!</definedName>
    <definedName name="рнгрлш" localSheetId="0">#REF!</definedName>
    <definedName name="рнгрлш" localSheetId="1">#REF!</definedName>
    <definedName name="рнгрлш" localSheetId="2">#REF!</definedName>
    <definedName name="рнгрлш" localSheetId="3">#REF!</definedName>
    <definedName name="рнгрлш" localSheetId="4">#REF!</definedName>
    <definedName name="рнгрлш" localSheetId="7">#REF!</definedName>
    <definedName name="рнгрлш">#REF!</definedName>
    <definedName name="ро" localSheetId="0">#REF!</definedName>
    <definedName name="ро" localSheetId="1">#REF!</definedName>
    <definedName name="ро" localSheetId="2">#REF!</definedName>
    <definedName name="ро" localSheetId="3">#REF!</definedName>
    <definedName name="ро" localSheetId="4">#REF!</definedName>
    <definedName name="ро" localSheetId="7">#REF!</definedName>
    <definedName name="ро">#REF!</definedName>
    <definedName name="ровро" localSheetId="0">#REF!</definedName>
    <definedName name="ровро" localSheetId="1">#REF!</definedName>
    <definedName name="ровро" localSheetId="2">#REF!</definedName>
    <definedName name="ровро" localSheetId="3">#REF!</definedName>
    <definedName name="ровро" localSheetId="4">#REF!</definedName>
    <definedName name="ровро" localSheetId="7">#REF!</definedName>
    <definedName name="ровро">#REF!</definedName>
    <definedName name="род" localSheetId="0">#REF!</definedName>
    <definedName name="род" localSheetId="1">#REF!</definedName>
    <definedName name="род" localSheetId="2">#REF!</definedName>
    <definedName name="род" localSheetId="3">#REF!</definedName>
    <definedName name="род" localSheetId="4">#REF!</definedName>
    <definedName name="род" localSheetId="7">#REF!</definedName>
    <definedName name="род">#REF!</definedName>
    <definedName name="родарод" localSheetId="0">#REF!</definedName>
    <definedName name="родарод" localSheetId="1">#REF!</definedName>
    <definedName name="родарод" localSheetId="2">#REF!</definedName>
    <definedName name="родарод" localSheetId="3">#REF!</definedName>
    <definedName name="родарод" localSheetId="4">#REF!</definedName>
    <definedName name="родарод" localSheetId="7">#REF!</definedName>
    <definedName name="родарод">#REF!</definedName>
    <definedName name="рож" localSheetId="0">#REF!</definedName>
    <definedName name="рож" localSheetId="1">#REF!</definedName>
    <definedName name="рож" localSheetId="2">#REF!</definedName>
    <definedName name="рож" localSheetId="3">#REF!</definedName>
    <definedName name="рож" localSheetId="4">#REF!</definedName>
    <definedName name="рож" localSheetId="7">#REF!</definedName>
    <definedName name="рож">#REF!</definedName>
    <definedName name="роло" localSheetId="0">#REF!</definedName>
    <definedName name="роло" localSheetId="1">#REF!</definedName>
    <definedName name="роло" localSheetId="2">#REF!</definedName>
    <definedName name="роло" localSheetId="3">#REF!</definedName>
    <definedName name="роло" localSheetId="4">#REF!</definedName>
    <definedName name="роло" localSheetId="5">#REF!</definedName>
    <definedName name="роло" localSheetId="7">#REF!</definedName>
    <definedName name="роло">#REF!</definedName>
    <definedName name="ролодод" localSheetId="0">#REF!</definedName>
    <definedName name="ролодод" localSheetId="1">#REF!</definedName>
    <definedName name="ролодод" localSheetId="2">#REF!</definedName>
    <definedName name="ролодод" localSheetId="3">#REF!</definedName>
    <definedName name="ролодод" localSheetId="4">#REF!</definedName>
    <definedName name="ролодод" localSheetId="7">#REF!</definedName>
    <definedName name="ролодод">#REF!</definedName>
    <definedName name="ропгнлпеглн" localSheetId="0">#REF!</definedName>
    <definedName name="ропгнлпеглн" localSheetId="1">#REF!</definedName>
    <definedName name="ропгнлпеглн" localSheetId="2">#REF!</definedName>
    <definedName name="ропгнлпеглн" localSheetId="3">#REF!</definedName>
    <definedName name="ропгнлпеглн" localSheetId="4">#REF!</definedName>
    <definedName name="ропгнлпеглн" localSheetId="7">#REF!</definedName>
    <definedName name="ропгнлпеглн">#REF!</definedName>
    <definedName name="Ростовская_область" localSheetId="0">#REF!</definedName>
    <definedName name="Ростовская_область" localSheetId="1">#REF!</definedName>
    <definedName name="Ростовская_область" localSheetId="2">#REF!</definedName>
    <definedName name="Ростовская_область" localSheetId="3">#REF!</definedName>
    <definedName name="Ростовская_область" localSheetId="4">#REF!</definedName>
    <definedName name="Ростовская_область" localSheetId="7">#REF!</definedName>
    <definedName name="Ростовская_область">#REF!</definedName>
    <definedName name="рпачрпч" localSheetId="0">#REF!</definedName>
    <definedName name="рпачрпч" localSheetId="1">#REF!</definedName>
    <definedName name="рпачрпч" localSheetId="2">#REF!</definedName>
    <definedName name="рпачрпч" localSheetId="3">#REF!</definedName>
    <definedName name="рпачрпч" localSheetId="4">#REF!</definedName>
    <definedName name="рпачрпч" localSheetId="7">#REF!</definedName>
    <definedName name="рпачрпч">#REF!</definedName>
    <definedName name="рпв" localSheetId="0">#REF!</definedName>
    <definedName name="рпв" localSheetId="1">#REF!</definedName>
    <definedName name="рпв" localSheetId="2">#REF!</definedName>
    <definedName name="рпв" localSheetId="3">#REF!</definedName>
    <definedName name="рпв" localSheetId="4">#REF!</definedName>
    <definedName name="рпв" localSheetId="7">#REF!</definedName>
    <definedName name="рпв">#REF!</definedName>
    <definedName name="рплрл" localSheetId="0">#REF!</definedName>
    <definedName name="рплрл" localSheetId="1">#REF!</definedName>
    <definedName name="рплрл" localSheetId="2">#REF!</definedName>
    <definedName name="рплрл" localSheetId="3">#REF!</definedName>
    <definedName name="рплрл" localSheetId="4">#REF!</definedName>
    <definedName name="рплрл" localSheetId="7">#REF!</definedName>
    <definedName name="рплрл">#REF!</definedName>
    <definedName name="рповпр" localSheetId="0">#REF!</definedName>
    <definedName name="рповпр" localSheetId="1">#REF!</definedName>
    <definedName name="рповпр" localSheetId="2">#REF!</definedName>
    <definedName name="рповпр" localSheetId="3">#REF!</definedName>
    <definedName name="рповпр" localSheetId="4">#REF!</definedName>
    <definedName name="рповпр" localSheetId="7">#REF!</definedName>
    <definedName name="рповпр">#REF!</definedName>
    <definedName name="рповр" localSheetId="0">#REF!</definedName>
    <definedName name="рповр" localSheetId="1">#REF!</definedName>
    <definedName name="рповр" localSheetId="2">#REF!</definedName>
    <definedName name="рповр" localSheetId="3">#REF!</definedName>
    <definedName name="рповр" localSheetId="4">#REF!</definedName>
    <definedName name="рповр" localSheetId="7">#REF!</definedName>
    <definedName name="рповр">#REF!</definedName>
    <definedName name="РПР">#REF!</definedName>
    <definedName name="рпьрь" localSheetId="0">#REF!</definedName>
    <definedName name="рпьрь" localSheetId="1">#REF!</definedName>
    <definedName name="рпьрь" localSheetId="2">#REF!</definedName>
    <definedName name="рпьрь" localSheetId="3">#REF!</definedName>
    <definedName name="рпьрь" localSheetId="4">#REF!</definedName>
    <definedName name="рпьрь" localSheetId="5">#REF!</definedName>
    <definedName name="рпьрь" localSheetId="7">#REF!</definedName>
    <definedName name="рпьрь">#REF!</definedName>
    <definedName name="ррр" localSheetId="0">#REF!</definedName>
    <definedName name="ррр" localSheetId="1">#REF!</definedName>
    <definedName name="ррр" localSheetId="2">#REF!</definedName>
    <definedName name="ррр" localSheetId="3">#REF!</definedName>
    <definedName name="ррр" localSheetId="4">#REF!</definedName>
    <definedName name="ррр" localSheetId="7">#REF!</definedName>
    <definedName name="ррр">#REF!</definedName>
    <definedName name="рррр" localSheetId="0">#REF!</definedName>
    <definedName name="рррр" localSheetId="1">#REF!</definedName>
    <definedName name="рррр" localSheetId="2">#REF!</definedName>
    <definedName name="рррр" localSheetId="3">#REF!</definedName>
    <definedName name="рррр" localSheetId="4">#REF!</definedName>
    <definedName name="рррр" localSheetId="7">#REF!</definedName>
    <definedName name="рррр">#REF!</definedName>
    <definedName name="ррюбр" localSheetId="0">#REF!</definedName>
    <definedName name="ррюбр" localSheetId="1">#REF!</definedName>
    <definedName name="ррюбр" localSheetId="2">#REF!</definedName>
    <definedName name="ррюбр" localSheetId="3">#REF!</definedName>
    <definedName name="ррюбр" localSheetId="4">#REF!</definedName>
    <definedName name="ррюбр" localSheetId="7">#REF!</definedName>
    <definedName name="ррюбр">#REF!</definedName>
    <definedName name="ртип" localSheetId="0">#REF!</definedName>
    <definedName name="ртип" localSheetId="1">#REF!</definedName>
    <definedName name="ртип" localSheetId="2">#REF!</definedName>
    <definedName name="ртип" localSheetId="3">#REF!</definedName>
    <definedName name="ртип" localSheetId="4">#REF!</definedName>
    <definedName name="ртип" localSheetId="7">#REF!</definedName>
    <definedName name="ртип">#REF!</definedName>
    <definedName name="руе" localSheetId="0">#REF!</definedName>
    <definedName name="руе" localSheetId="1">#REF!</definedName>
    <definedName name="руе" localSheetId="2">#REF!</definedName>
    <definedName name="руе" localSheetId="3">#REF!</definedName>
    <definedName name="руе" localSheetId="4">#REF!</definedName>
    <definedName name="руе" localSheetId="7">#REF!</definedName>
    <definedName name="руе">#REF!</definedName>
    <definedName name="Руководитель" localSheetId="0">#REF!</definedName>
    <definedName name="Руководитель" localSheetId="1">#REF!</definedName>
    <definedName name="Руководитель" localSheetId="2">#REF!</definedName>
    <definedName name="Руководитель" localSheetId="3">#REF!</definedName>
    <definedName name="Руководитель" localSheetId="4">#REF!</definedName>
    <definedName name="Руководитель" localSheetId="7">#REF!</definedName>
    <definedName name="Руководитель">#REF!</definedName>
    <definedName name="ручей" localSheetId="0">#REF!</definedName>
    <definedName name="ручей" localSheetId="1">#REF!</definedName>
    <definedName name="ручей" localSheetId="2">#REF!</definedName>
    <definedName name="ручей" localSheetId="3">#REF!</definedName>
    <definedName name="ручей" localSheetId="4">#REF!</definedName>
    <definedName name="ручей" localSheetId="7">#REF!</definedName>
    <definedName name="ручей">#REF!</definedName>
    <definedName name="Рязанская_область" localSheetId="0">#REF!</definedName>
    <definedName name="Рязанская_область" localSheetId="1">#REF!</definedName>
    <definedName name="Рязанская_область" localSheetId="2">#REF!</definedName>
    <definedName name="Рязанская_область" localSheetId="3">#REF!</definedName>
    <definedName name="Рязанская_область" localSheetId="4">#REF!</definedName>
    <definedName name="Рязанская_область" localSheetId="5">#REF!</definedName>
    <definedName name="Рязанская_область" localSheetId="7">#REF!</definedName>
    <definedName name="Рязанская_область">#REF!</definedName>
    <definedName name="С" localSheetId="0">{#N/A,#N/A,FALSE,"Шаблон_Спец1"}</definedName>
    <definedName name="С" localSheetId="1">{#N/A,#N/A,FALSE,"Шаблон_Спец1"}</definedName>
    <definedName name="С" localSheetId="2">{#N/A,#N/A,FALSE,"Шаблон_Спец1"}</definedName>
    <definedName name="С" localSheetId="12">{#N/A,#N/A,FALSE,"Шаблон_Спец1"}</definedName>
    <definedName name="С" localSheetId="14">{#N/A,#N/A,FALSE,"Шаблон_Спец1"}</definedName>
    <definedName name="С" localSheetId="3">{#N/A,#N/A,FALSE,"Шаблон_Спец1"}</definedName>
    <definedName name="С" localSheetId="10">{#N/A,#N/A,FALSE,"Шаблон_Спец1"}</definedName>
    <definedName name="С" localSheetId="4">{#N/A,#N/A,FALSE,"Шаблон_Спец1"}</definedName>
    <definedName name="С" localSheetId="5">{#N/A,#N/A,FALSE,"Шаблон_Спец1"}</definedName>
    <definedName name="С" localSheetId="6">{#N/A,#N/A,FALSE,"Шаблон_Спец1"}</definedName>
    <definedName name="С" localSheetId="7">{#N/A,#N/A,FALSE,"Шаблон_Спец1"}</definedName>
    <definedName name="С" localSheetId="11">{#N/A,#N/A,FALSE,"Шаблон_Спец1"}</definedName>
    <definedName name="С">{#N/A,#N/A,FALSE,"Шаблон_Спец1"}</definedName>
    <definedName name="с1" localSheetId="0">#REF!</definedName>
    <definedName name="с1" localSheetId="1">#REF!</definedName>
    <definedName name="с1" localSheetId="2">#REF!</definedName>
    <definedName name="с1" localSheetId="3">#REF!</definedName>
    <definedName name="с1" localSheetId="4">#REF!</definedName>
    <definedName name="с1" localSheetId="5">#REF!</definedName>
    <definedName name="с1" localSheetId="7">#REF!</definedName>
    <definedName name="с1">#REF!</definedName>
    <definedName name="с10" localSheetId="0">#REF!</definedName>
    <definedName name="с10" localSheetId="1">#REF!</definedName>
    <definedName name="с10" localSheetId="2">#REF!</definedName>
    <definedName name="с10" localSheetId="3">#REF!</definedName>
    <definedName name="с10" localSheetId="4">#REF!</definedName>
    <definedName name="с10" localSheetId="7">#REF!</definedName>
    <definedName name="с10">#REF!</definedName>
    <definedName name="с2" localSheetId="0">#REF!</definedName>
    <definedName name="с2" localSheetId="1">#REF!</definedName>
    <definedName name="с2" localSheetId="2">#REF!</definedName>
    <definedName name="с2" localSheetId="3">#REF!</definedName>
    <definedName name="с2" localSheetId="4">#REF!</definedName>
    <definedName name="с2" localSheetId="7">#REF!</definedName>
    <definedName name="с2">#REF!</definedName>
    <definedName name="с3" localSheetId="0">#REF!</definedName>
    <definedName name="с3" localSheetId="1">#REF!</definedName>
    <definedName name="с3" localSheetId="2">#REF!</definedName>
    <definedName name="с3" localSheetId="3">#REF!</definedName>
    <definedName name="с3" localSheetId="4">#REF!</definedName>
    <definedName name="с3" localSheetId="7">#REF!</definedName>
    <definedName name="с3">#REF!</definedName>
    <definedName name="с4" localSheetId="0">#REF!</definedName>
    <definedName name="с4" localSheetId="1">#REF!</definedName>
    <definedName name="с4" localSheetId="2">#REF!</definedName>
    <definedName name="с4" localSheetId="3">#REF!</definedName>
    <definedName name="с4" localSheetId="4">#REF!</definedName>
    <definedName name="с4" localSheetId="7">#REF!</definedName>
    <definedName name="с4">#REF!</definedName>
    <definedName name="с5" localSheetId="0">#REF!</definedName>
    <definedName name="с5" localSheetId="1">#REF!</definedName>
    <definedName name="с5" localSheetId="2">#REF!</definedName>
    <definedName name="с5" localSheetId="3">#REF!</definedName>
    <definedName name="с5" localSheetId="4">#REF!</definedName>
    <definedName name="с5" localSheetId="7">#REF!</definedName>
    <definedName name="с5">#REF!</definedName>
    <definedName name="с6" localSheetId="0">#REF!</definedName>
    <definedName name="с6" localSheetId="1">#REF!</definedName>
    <definedName name="с6" localSheetId="2">#REF!</definedName>
    <definedName name="с6" localSheetId="3">#REF!</definedName>
    <definedName name="с6" localSheetId="4">#REF!</definedName>
    <definedName name="с6" localSheetId="7">#REF!</definedName>
    <definedName name="с6">#REF!</definedName>
    <definedName name="с7" localSheetId="0">#REF!</definedName>
    <definedName name="с7" localSheetId="1">#REF!</definedName>
    <definedName name="с7" localSheetId="2">#REF!</definedName>
    <definedName name="с7" localSheetId="3">#REF!</definedName>
    <definedName name="с7" localSheetId="4">#REF!</definedName>
    <definedName name="с7" localSheetId="7">#REF!</definedName>
    <definedName name="с7">#REF!</definedName>
    <definedName name="с8" localSheetId="0">#REF!</definedName>
    <definedName name="с8" localSheetId="1">#REF!</definedName>
    <definedName name="с8" localSheetId="2">#REF!</definedName>
    <definedName name="с8" localSheetId="3">#REF!</definedName>
    <definedName name="с8" localSheetId="4">#REF!</definedName>
    <definedName name="с8" localSheetId="7">#REF!</definedName>
    <definedName name="с8">#REF!</definedName>
    <definedName name="с9" localSheetId="0">#REF!</definedName>
    <definedName name="с9" localSheetId="1">#REF!</definedName>
    <definedName name="с9" localSheetId="2">#REF!</definedName>
    <definedName name="с9" localSheetId="3">#REF!</definedName>
    <definedName name="с9" localSheetId="4">#REF!</definedName>
    <definedName name="с9" localSheetId="7">#REF!</definedName>
    <definedName name="с9">#REF!</definedName>
    <definedName name="саа" localSheetId="0">#REF!</definedName>
    <definedName name="саа" localSheetId="1">#REF!</definedName>
    <definedName name="саа" localSheetId="2">#REF!</definedName>
    <definedName name="саа" localSheetId="3">#REF!</definedName>
    <definedName name="саа" localSheetId="4">#REF!</definedName>
    <definedName name="саа" localSheetId="7">#REF!</definedName>
    <definedName name="саа">#REF!</definedName>
    <definedName name="сам" localSheetId="0">#REF!</definedName>
    <definedName name="сам" localSheetId="1">#REF!</definedName>
    <definedName name="сам" localSheetId="2">#REF!</definedName>
    <definedName name="сам" localSheetId="3">#REF!</definedName>
    <definedName name="сам" localSheetId="4">#REF!</definedName>
    <definedName name="сам" localSheetId="7">#REF!</definedName>
    <definedName name="сам">#REF!</definedName>
    <definedName name="Самарская_область" localSheetId="0">#REF!</definedName>
    <definedName name="Самарская_область" localSheetId="1">#REF!</definedName>
    <definedName name="Самарская_область" localSheetId="2">#REF!</definedName>
    <definedName name="Самарская_область" localSheetId="3">#REF!</definedName>
    <definedName name="Самарская_область" localSheetId="4">#REF!</definedName>
    <definedName name="Самарская_область" localSheetId="7">#REF!</definedName>
    <definedName name="Самарская_область">#REF!</definedName>
    <definedName name="Саратовская_область" localSheetId="0">#REF!</definedName>
    <definedName name="Саратовская_область" localSheetId="1">#REF!</definedName>
    <definedName name="Саратовская_область" localSheetId="2">#REF!</definedName>
    <definedName name="Саратовская_область" localSheetId="3">#REF!</definedName>
    <definedName name="Саратовская_область" localSheetId="4">#REF!</definedName>
    <definedName name="Саратовская_область" localSheetId="7">#REF!</definedName>
    <definedName name="Саратовская_область">#REF!</definedName>
    <definedName name="сарсвралош" localSheetId="0">#REF!</definedName>
    <definedName name="сарсвралош" localSheetId="1">#REF!</definedName>
    <definedName name="сарсвралош" localSheetId="2">#REF!</definedName>
    <definedName name="сарсвралош" localSheetId="3">#REF!</definedName>
    <definedName name="сарсвралош" localSheetId="4">#REF!</definedName>
    <definedName name="сарсвралош" localSheetId="7">#REF!</definedName>
    <definedName name="сарсвралош">#REF!</definedName>
    <definedName name="Сахалинская_область" localSheetId="0">#REF!</definedName>
    <definedName name="Сахалинская_область" localSheetId="1">#REF!</definedName>
    <definedName name="Сахалинская_область" localSheetId="2">#REF!</definedName>
    <definedName name="Сахалинская_область" localSheetId="3">#REF!</definedName>
    <definedName name="Сахалинская_область" localSheetId="4">#REF!</definedName>
    <definedName name="Сахалинская_область" localSheetId="7">#REF!</definedName>
    <definedName name="Сахалинская_область">#REF!</definedName>
    <definedName name="Сахалинская_область_1" localSheetId="0">#REF!</definedName>
    <definedName name="Сахалинская_область_1" localSheetId="1">#REF!</definedName>
    <definedName name="Сахалинская_область_1" localSheetId="2">#REF!</definedName>
    <definedName name="Сахалинская_область_1" localSheetId="3">#REF!</definedName>
    <definedName name="Сахалинская_область_1" localSheetId="4">#REF!</definedName>
    <definedName name="Сахалинская_область_1" localSheetId="7">#REF!</definedName>
    <definedName name="Сахалинская_область_1">#REF!</definedName>
    <definedName name="Свердловская_область" localSheetId="0">#REF!</definedName>
    <definedName name="Свердловская_область" localSheetId="1">#REF!</definedName>
    <definedName name="Свердловская_область" localSheetId="2">#REF!</definedName>
    <definedName name="Свердловская_область" localSheetId="3">#REF!</definedName>
    <definedName name="Свердловская_область" localSheetId="4">#REF!</definedName>
    <definedName name="Свердловская_область" localSheetId="5">#REF!</definedName>
    <definedName name="Свердловская_область" localSheetId="7">#REF!</definedName>
    <definedName name="Свердловская_область">#REF!</definedName>
    <definedName name="Свердловская_область_1" localSheetId="0">#REF!</definedName>
    <definedName name="Свердловская_область_1" localSheetId="1">#REF!</definedName>
    <definedName name="Свердловская_область_1" localSheetId="2">#REF!</definedName>
    <definedName name="Свердловская_область_1" localSheetId="3">#REF!</definedName>
    <definedName name="Свердловская_область_1" localSheetId="4">#REF!</definedName>
    <definedName name="Свердловская_область_1" localSheetId="7">#REF!</definedName>
    <definedName name="Свердловская_область_1">#REF!</definedName>
    <definedName name="Сводка" localSheetId="0">#REF!</definedName>
    <definedName name="Сводка" localSheetId="1">#REF!</definedName>
    <definedName name="Сводка" localSheetId="2">#REF!</definedName>
    <definedName name="Сводка" localSheetId="3">#REF!</definedName>
    <definedName name="Сводка" localSheetId="4">#REF!</definedName>
    <definedName name="Сводка" localSheetId="5">#REF!</definedName>
    <definedName name="Сводка" localSheetId="7">#REF!</definedName>
    <definedName name="Сводка">#REF!</definedName>
    <definedName name="СДП">#REF!</definedName>
    <definedName name="се">#REF!</definedName>
    <definedName name="сев" localSheetId="0">#REF!</definedName>
    <definedName name="сев" localSheetId="1">#REF!</definedName>
    <definedName name="сев" localSheetId="2">#REF!</definedName>
    <definedName name="сев" localSheetId="3">#REF!</definedName>
    <definedName name="сев" localSheetId="4">#REF!</definedName>
    <definedName name="сев" localSheetId="5">#REF!</definedName>
    <definedName name="сев" localSheetId="7">#REF!</definedName>
    <definedName name="сев">#REF!</definedName>
    <definedName name="сег1" localSheetId="0">#REF!</definedName>
    <definedName name="сег1" localSheetId="1">#REF!</definedName>
    <definedName name="сег1" localSheetId="2">#REF!</definedName>
    <definedName name="сег1" localSheetId="3">#REF!</definedName>
    <definedName name="сег1" localSheetId="4">#REF!</definedName>
    <definedName name="сег1" localSheetId="7">#REF!</definedName>
    <definedName name="сег1">#REF!</definedName>
    <definedName name="Сегодня" localSheetId="0">#REF!</definedName>
    <definedName name="Сегодня" localSheetId="1">#REF!</definedName>
    <definedName name="Сегодня" localSheetId="2">#REF!</definedName>
    <definedName name="Сегодня" localSheetId="3">#REF!</definedName>
    <definedName name="Сегодня" localSheetId="4">#REF!</definedName>
    <definedName name="Сегодня" localSheetId="5">#REF!</definedName>
    <definedName name="Сегодня" localSheetId="7">#REF!</definedName>
    <definedName name="Сегодня">#REF!</definedName>
    <definedName name="Семь" localSheetId="0">#REF!</definedName>
    <definedName name="Семь" localSheetId="1">#REF!</definedName>
    <definedName name="Семь" localSheetId="2">#REF!</definedName>
    <definedName name="Семь" localSheetId="3">#REF!</definedName>
    <definedName name="Семь" localSheetId="4">#REF!</definedName>
    <definedName name="Семь" localSheetId="5">#REF!</definedName>
    <definedName name="Семь" localSheetId="7">#REF!</definedName>
    <definedName name="Семь">#REF!</definedName>
    <definedName name="Сервис" localSheetId="0">#REF!</definedName>
    <definedName name="Сервис" localSheetId="1">#REF!</definedName>
    <definedName name="Сервис" localSheetId="2">#REF!</definedName>
    <definedName name="Сервис" localSheetId="3">#REF!</definedName>
    <definedName name="Сервис" localSheetId="4">#REF!</definedName>
    <definedName name="Сервис" localSheetId="7">#REF!</definedName>
    <definedName name="Сервис">#REF!</definedName>
    <definedName name="Сервис_Всего_1" localSheetId="0">#REF!</definedName>
    <definedName name="Сервис_Всего_1" localSheetId="1">#REF!</definedName>
    <definedName name="Сервис_Всего_1" localSheetId="2">#REF!</definedName>
    <definedName name="Сервис_Всего_1" localSheetId="3">#REF!</definedName>
    <definedName name="Сервис_Всего_1" localSheetId="4">#REF!</definedName>
    <definedName name="Сервис_Всего_1" localSheetId="5">#REF!</definedName>
    <definedName name="Сервис_Всего_1" localSheetId="7">#REF!</definedName>
    <definedName name="Сервис_Всего_1">#REF!</definedName>
    <definedName name="Сервисное_оборудование_1" localSheetId="0">#REF!</definedName>
    <definedName name="Сервисное_оборудование_1" localSheetId="1">#REF!</definedName>
    <definedName name="Сервисное_оборудование_1" localSheetId="2">#REF!</definedName>
    <definedName name="Сервисное_оборудование_1" localSheetId="3">#REF!</definedName>
    <definedName name="Сервисное_оборудование_1" localSheetId="4">#REF!</definedName>
    <definedName name="Сервисное_оборудование_1" localSheetId="5">#REF!</definedName>
    <definedName name="Сервисное_оборудование_1" localSheetId="7">#REF!</definedName>
    <definedName name="Сервисное_оборудование_1">#REF!</definedName>
    <definedName name="СлБелг" localSheetId="0">#REF!</definedName>
    <definedName name="СлБелг" localSheetId="1">#REF!</definedName>
    <definedName name="СлБелг" localSheetId="2">#REF!</definedName>
    <definedName name="СлБелг" localSheetId="3">#REF!</definedName>
    <definedName name="СлБелг" localSheetId="4">#REF!</definedName>
    <definedName name="СлБелг" localSheetId="5">#REF!</definedName>
    <definedName name="СлБелг" localSheetId="7">#REF!</definedName>
    <definedName name="СлБелг">#REF!</definedName>
    <definedName name="СлБуд">#REF!</definedName>
    <definedName name="слон">#REF!</definedName>
    <definedName name="см" localSheetId="0">#REF!</definedName>
    <definedName name="см" localSheetId="1">#REF!</definedName>
    <definedName name="см" localSheetId="2">#REF!</definedName>
    <definedName name="см" localSheetId="3">#REF!</definedName>
    <definedName name="см" localSheetId="4">#REF!</definedName>
    <definedName name="см" localSheetId="5">#REF!</definedName>
    <definedName name="см" localSheetId="7">#REF!</definedName>
    <definedName name="см">#REF!</definedName>
    <definedName name="см_конк" localSheetId="0">#REF!</definedName>
    <definedName name="см_конк" localSheetId="1">#REF!</definedName>
    <definedName name="см_конк" localSheetId="2">#REF!</definedName>
    <definedName name="см_конк" localSheetId="3">#REF!</definedName>
    <definedName name="см_конк" localSheetId="4">#REF!</definedName>
    <definedName name="см_конк" localSheetId="7">#REF!</definedName>
    <definedName name="см_конк">#REF!</definedName>
    <definedName name="см1" localSheetId="0">#REF!</definedName>
    <definedName name="см1" localSheetId="1">#REF!</definedName>
    <definedName name="см1" localSheetId="2">#REF!</definedName>
    <definedName name="см1" localSheetId="3">#REF!</definedName>
    <definedName name="см1" localSheetId="4">#REF!</definedName>
    <definedName name="см1" localSheetId="7">#REF!</definedName>
    <definedName name="см1">#REF!</definedName>
    <definedName name="См6">#REF!</definedName>
    <definedName name="См7" localSheetId="0">#REF!</definedName>
    <definedName name="См7" localSheetId="1">#REF!</definedName>
    <definedName name="См7" localSheetId="2">#REF!</definedName>
    <definedName name="См7" localSheetId="3">#REF!</definedName>
    <definedName name="См7" localSheetId="4">#REF!</definedName>
    <definedName name="См7" localSheetId="5">#REF!</definedName>
    <definedName name="См7" localSheetId="7">#REF!</definedName>
    <definedName name="См7">#REF!</definedName>
    <definedName name="смета" localSheetId="0">#REF!</definedName>
    <definedName name="смета" localSheetId="1">#REF!</definedName>
    <definedName name="смета" localSheetId="2">#REF!</definedName>
    <definedName name="смета" localSheetId="3">#REF!</definedName>
    <definedName name="смета" localSheetId="4">#REF!</definedName>
    <definedName name="смета" localSheetId="5">#REF!</definedName>
    <definedName name="смета" localSheetId="7">#REF!</definedName>
    <definedName name="смета">#REF!</definedName>
    <definedName name="Смета_2">#REF!</definedName>
    <definedName name="смета1" localSheetId="0">#REF!</definedName>
    <definedName name="смета1" localSheetId="1">#REF!</definedName>
    <definedName name="смета1" localSheetId="2">#REF!</definedName>
    <definedName name="смета1" localSheetId="3">#REF!</definedName>
    <definedName name="смета1" localSheetId="4">#REF!</definedName>
    <definedName name="смета1" localSheetId="5">#REF!</definedName>
    <definedName name="смета1" localSheetId="7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 localSheetId="0">#REF!</definedName>
    <definedName name="Сметная_стоимость_в_базисных_ценах" localSheetId="1">#REF!</definedName>
    <definedName name="Сметная_стоимость_в_базисных_ценах" localSheetId="2">#REF!</definedName>
    <definedName name="Сметная_стоимость_в_базисных_ценах" localSheetId="3">#REF!</definedName>
    <definedName name="Сметная_стоимость_в_базисных_ценах" localSheetId="4">#REF!</definedName>
    <definedName name="Сметная_стоимость_в_базисных_ценах" localSheetId="5">#REF!</definedName>
    <definedName name="Сметная_стоимость_в_базисных_ценах" localSheetId="7">#REF!</definedName>
    <definedName name="Сметная_стоимость_в_базисных_ценах">#REF!</definedName>
    <definedName name="Сметная_стоимость_по_ресурсному_расчету" localSheetId="0">#REF!</definedName>
    <definedName name="Сметная_стоимость_по_ресурсному_расчету" localSheetId="1">#REF!</definedName>
    <definedName name="Сметная_стоимость_по_ресурсному_расчету" localSheetId="2">#REF!</definedName>
    <definedName name="Сметная_стоимость_по_ресурсному_расчету" localSheetId="3">#REF!</definedName>
    <definedName name="Сметная_стоимость_по_ресурсному_расчету" localSheetId="4">#REF!</definedName>
    <definedName name="Сметная_стоимость_по_ресурсному_расчету" localSheetId="5">#REF!</definedName>
    <definedName name="Сметная_стоимость_по_ресурсному_расчету" localSheetId="7">#REF!</definedName>
    <definedName name="Сметная_стоимость_по_ресурсному_расчету">#REF!</definedName>
    <definedName name="СМеточка" localSheetId="0">#REF!</definedName>
    <definedName name="СМеточка" localSheetId="1">#REF!</definedName>
    <definedName name="СМеточка" localSheetId="2">#REF!</definedName>
    <definedName name="СМеточка" localSheetId="3">#REF!</definedName>
    <definedName name="СМеточка" localSheetId="4">#REF!</definedName>
    <definedName name="СМеточка" localSheetId="7">#REF!</definedName>
    <definedName name="СМеточка">#REF!</definedName>
    <definedName name="сми" localSheetId="0">#REF!</definedName>
    <definedName name="сми" localSheetId="1">#REF!</definedName>
    <definedName name="сми" localSheetId="2">#REF!</definedName>
    <definedName name="сми" localSheetId="3">#REF!</definedName>
    <definedName name="сми" localSheetId="4">#REF!</definedName>
    <definedName name="сми" localSheetId="7">#REF!</definedName>
    <definedName name="сми">#REF!</definedName>
    <definedName name="смиь" localSheetId="0">#REF!</definedName>
    <definedName name="смиь" localSheetId="1">#REF!</definedName>
    <definedName name="смиь" localSheetId="2">#REF!</definedName>
    <definedName name="смиь" localSheetId="3">#REF!</definedName>
    <definedName name="смиь" localSheetId="4">#REF!</definedName>
    <definedName name="смиь" localSheetId="7">#REF!</definedName>
    <definedName name="смиь">#REF!</definedName>
    <definedName name="Смоленская_область" localSheetId="0">#REF!</definedName>
    <definedName name="Смоленская_область" localSheetId="1">#REF!</definedName>
    <definedName name="Смоленская_область" localSheetId="2">#REF!</definedName>
    <definedName name="Смоленская_область" localSheetId="3">#REF!</definedName>
    <definedName name="Смоленская_область" localSheetId="4">#REF!</definedName>
    <definedName name="Смоленская_область" localSheetId="7">#REF!</definedName>
    <definedName name="Смоленская_область">#REF!</definedName>
    <definedName name="смр" localSheetId="0">#REF!</definedName>
    <definedName name="смр" localSheetId="1">#REF!</definedName>
    <definedName name="смр" localSheetId="2">#REF!</definedName>
    <definedName name="смр" localSheetId="3">#REF!</definedName>
    <definedName name="смр" localSheetId="4">#REF!</definedName>
    <definedName name="смр" localSheetId="7">#REF!</definedName>
    <definedName name="смр">#REF!</definedName>
    <definedName name="смт" localSheetId="0">#REF!</definedName>
    <definedName name="смт" localSheetId="1">#REF!</definedName>
    <definedName name="смт" localSheetId="2">#REF!</definedName>
    <definedName name="смт" localSheetId="3">#REF!</definedName>
    <definedName name="смт" localSheetId="4">#REF!</definedName>
    <definedName name="смт" localSheetId="7">#REF!</definedName>
    <definedName name="смт">#REF!</definedName>
    <definedName name="Согласование" localSheetId="0">#REF!</definedName>
    <definedName name="Согласование" localSheetId="1">#REF!</definedName>
    <definedName name="Согласование" localSheetId="2">#REF!</definedName>
    <definedName name="Согласование" localSheetId="3">#REF!</definedName>
    <definedName name="Согласование" localSheetId="4">#REF!</definedName>
    <definedName name="Согласование" localSheetId="5">#REF!</definedName>
    <definedName name="Согласование" localSheetId="7">#REF!</definedName>
    <definedName name="Согласование">#REF!</definedName>
    <definedName name="соп" localSheetId="0">#REF!</definedName>
    <definedName name="соп" localSheetId="1">#REF!</definedName>
    <definedName name="соп" localSheetId="2">#REF!</definedName>
    <definedName name="соп" localSheetId="3">#REF!</definedName>
    <definedName name="соп" localSheetId="4">#REF!</definedName>
    <definedName name="соп" localSheetId="7">#REF!</definedName>
    <definedName name="соп">#REF!</definedName>
    <definedName name="сос" localSheetId="0">#REF!</definedName>
    <definedName name="сос" localSheetId="1">#REF!</definedName>
    <definedName name="сос" localSheetId="2">#REF!</definedName>
    <definedName name="сос" localSheetId="3">#REF!</definedName>
    <definedName name="сос" localSheetId="4">#REF!</definedName>
    <definedName name="сос" localSheetId="7">#REF!</definedName>
    <definedName name="сос">#REF!</definedName>
    <definedName name="Составил">#REF!</definedName>
    <definedName name="Составитель" localSheetId="0">#REF!</definedName>
    <definedName name="Составитель" localSheetId="1">#REF!</definedName>
    <definedName name="Составитель" localSheetId="2">#REF!</definedName>
    <definedName name="Составитель" localSheetId="3">#REF!</definedName>
    <definedName name="Составитель" localSheetId="4">#REF!</definedName>
    <definedName name="Составитель" localSheetId="5">#REF!</definedName>
    <definedName name="Составитель" localSheetId="7">#REF!</definedName>
    <definedName name="Составитель">#REF!</definedName>
    <definedName name="Составитель_сметы" localSheetId="0">#REF!</definedName>
    <definedName name="Составитель_сметы" localSheetId="1">#REF!</definedName>
    <definedName name="Составитель_сметы" localSheetId="2">#REF!</definedName>
    <definedName name="Составитель_сметы" localSheetId="3">#REF!</definedName>
    <definedName name="Составитель_сметы" localSheetId="4">#REF!</definedName>
    <definedName name="Составитель_сметы" localSheetId="7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 localSheetId="0">#REF!</definedName>
    <definedName name="сп2" localSheetId="1">#REF!</definedName>
    <definedName name="сп2" localSheetId="2">#REF!</definedName>
    <definedName name="сп2" localSheetId="3">#REF!</definedName>
    <definedName name="сп2" localSheetId="4">#REF!</definedName>
    <definedName name="сп2" localSheetId="5">#REF!</definedName>
    <definedName name="сп2" localSheetId="7">#REF!</definedName>
    <definedName name="сп2">#REF!</definedName>
    <definedName name="Специф1" localSheetId="0">#REF!</definedName>
    <definedName name="Специф1" localSheetId="1">#REF!</definedName>
    <definedName name="Специф1" localSheetId="2">#REF!</definedName>
    <definedName name="Специф1" localSheetId="3">#REF!</definedName>
    <definedName name="Специф1" localSheetId="4">#REF!</definedName>
    <definedName name="Специф1" localSheetId="7">#REF!</definedName>
    <definedName name="Специф1">#REF!</definedName>
    <definedName name="спио" localSheetId="0">#REF!</definedName>
    <definedName name="спио" localSheetId="1">#REF!</definedName>
    <definedName name="спио" localSheetId="2">#REF!</definedName>
    <definedName name="спио" localSheetId="3">#REF!</definedName>
    <definedName name="спио" localSheetId="4">#REF!</definedName>
    <definedName name="спио" localSheetId="7">#REF!</definedName>
    <definedName name="спио">#REF!</definedName>
    <definedName name="срл" localSheetId="0">#REF!</definedName>
    <definedName name="срл" localSheetId="1">#REF!</definedName>
    <definedName name="срл" localSheetId="2">#REF!</definedName>
    <definedName name="срл" localSheetId="3">#REF!</definedName>
    <definedName name="срл" localSheetId="4">#REF!</definedName>
    <definedName name="срл" localSheetId="5">#REF!</definedName>
    <definedName name="срл" localSheetId="7">#REF!</definedName>
    <definedName name="срл">#REF!</definedName>
    <definedName name="срлдд" localSheetId="0">#REF!</definedName>
    <definedName name="срлдд" localSheetId="1">#REF!</definedName>
    <definedName name="срлдд" localSheetId="2">#REF!</definedName>
    <definedName name="срлдд" localSheetId="3">#REF!</definedName>
    <definedName name="срлдд" localSheetId="4">#REF!</definedName>
    <definedName name="срлдд" localSheetId="7">#REF!</definedName>
    <definedName name="срлдд">#REF!</definedName>
    <definedName name="срлрл" localSheetId="0">#REF!</definedName>
    <definedName name="срлрл" localSheetId="1">#REF!</definedName>
    <definedName name="срлрл" localSheetId="2">#REF!</definedName>
    <definedName name="срлрл" localSheetId="3">#REF!</definedName>
    <definedName name="срлрл" localSheetId="4">#REF!</definedName>
    <definedName name="срлрл" localSheetId="7">#REF!</definedName>
    <definedName name="срлрл">#REF!</definedName>
    <definedName name="срьрьс" localSheetId="0">#REF!</definedName>
    <definedName name="срьрьс" localSheetId="1">#REF!</definedName>
    <definedName name="срьрьс" localSheetId="2">#REF!</definedName>
    <definedName name="срьрьс" localSheetId="3">#REF!</definedName>
    <definedName name="срьрьс" localSheetId="4">#REF!</definedName>
    <definedName name="срьрьс" localSheetId="7">#REF!</definedName>
    <definedName name="срьрьс">#REF!</definedName>
    <definedName name="ссс" localSheetId="0">#REF!</definedName>
    <definedName name="ссс" localSheetId="1">#REF!</definedName>
    <definedName name="ссс" localSheetId="2">#REF!</definedName>
    <definedName name="ссс" localSheetId="3">#REF!</definedName>
    <definedName name="ссс" localSheetId="4">#REF!</definedName>
    <definedName name="ссс" localSheetId="7">#REF!</definedName>
    <definedName name="ссс">#REF!</definedName>
    <definedName name="сссс" localSheetId="0">#REF!</definedName>
    <definedName name="сссс" localSheetId="1">#REF!</definedName>
    <definedName name="сссс" localSheetId="2">#REF!</definedName>
    <definedName name="сссс" localSheetId="3">#REF!</definedName>
    <definedName name="сссс" localSheetId="4">#REF!</definedName>
    <definedName name="сссс" localSheetId="7">#REF!</definedName>
    <definedName name="сссс">#REF!</definedName>
    <definedName name="СтавкаWACC">#REF!</definedName>
    <definedName name="СтавкаАмортизации" localSheetId="3">#REF!</definedName>
    <definedName name="СтавкаАмортизации" localSheetId="4">#REF!</definedName>
    <definedName name="СтавкаАмортизации" localSheetId="5">#REF!</definedName>
    <definedName name="СтавкаАмортизации" localSheetId="6">#REF!</definedName>
    <definedName name="СтавкаАмортизации">#REF!</definedName>
    <definedName name="СтавкаДепозитов" localSheetId="3">#REF!</definedName>
    <definedName name="СтавкаДепозитов" localSheetId="4">#REF!</definedName>
    <definedName name="СтавкаДепозитов" localSheetId="5">#REF!</definedName>
    <definedName name="СтавкаДепозитов" localSheetId="6">#REF!</definedName>
    <definedName name="СтавкаДепозитов">#REF!</definedName>
    <definedName name="СтавкаДивидендов" localSheetId="3">#REF!</definedName>
    <definedName name="СтавкаДивидендов" localSheetId="4">#REF!</definedName>
    <definedName name="СтавкаДивидендов" localSheetId="5">#REF!</definedName>
    <definedName name="СтавкаДивидендов" localSheetId="6">#REF!</definedName>
    <definedName name="СтавкаДивидендов">#REF!</definedName>
    <definedName name="СтавкаДКЗ" localSheetId="3">#REF!</definedName>
    <definedName name="СтавкаДКЗ" localSheetId="4">#REF!</definedName>
    <definedName name="СтавкаДКЗ">#REF!</definedName>
    <definedName name="СтавкаЕСН" localSheetId="3">#REF!</definedName>
    <definedName name="СтавкаЕСН" localSheetId="4">#REF!</definedName>
    <definedName name="СтавкаЕСН">#REF!</definedName>
    <definedName name="СтавкаНДС" localSheetId="3">#REF!</definedName>
    <definedName name="СтавкаНДС" localSheetId="4">#REF!</definedName>
    <definedName name="СтавкаНДС">#REF!</definedName>
    <definedName name="СтавкаНП" localSheetId="3">#REF!</definedName>
    <definedName name="СтавкаНП" localSheetId="4">#REF!</definedName>
    <definedName name="СтавкаНП">#REF!</definedName>
    <definedName name="СтавкаСНС" localSheetId="3">#REF!</definedName>
    <definedName name="СтавкаСНС" localSheetId="4">#REF!</definedName>
    <definedName name="СтавкаСНС">#REF!</definedName>
    <definedName name="Ставропольский_край" localSheetId="0">#REF!</definedName>
    <definedName name="Ставропольский_край" localSheetId="1">#REF!</definedName>
    <definedName name="Ставропольский_край" localSheetId="2">#REF!</definedName>
    <definedName name="Ставропольский_край" localSheetId="3">#REF!</definedName>
    <definedName name="Ставропольский_край" localSheetId="4">#REF!</definedName>
    <definedName name="Ставропольский_край" localSheetId="7">#REF!</definedName>
    <definedName name="Ставропольский_край">#REF!</definedName>
    <definedName name="Стадия_проектирования" localSheetId="0">#REF!</definedName>
    <definedName name="Стадия_проектирования" localSheetId="1">#REF!</definedName>
    <definedName name="Стадия_проектирования" localSheetId="2">#REF!</definedName>
    <definedName name="Стадия_проектирования" localSheetId="3">#REF!</definedName>
    <definedName name="Стадия_проектирования" localSheetId="4">#REF!</definedName>
    <definedName name="Стадия_проектирования" localSheetId="5">#REF!</definedName>
    <definedName name="Стадия_проектирования" localSheetId="7">#REF!</definedName>
    <definedName name="Стадия_проектирования">#REF!</definedName>
    <definedName name="Станц10">#REF!</definedName>
    <definedName name="Стоимость" localSheetId="0">#REF!</definedName>
    <definedName name="Стоимость" localSheetId="1">#REF!</definedName>
    <definedName name="Стоимость" localSheetId="2">#REF!</definedName>
    <definedName name="Стоимость" localSheetId="3">#REF!</definedName>
    <definedName name="Стоимость" localSheetId="4">#REF!</definedName>
    <definedName name="Стоимость" localSheetId="5">#REF!</definedName>
    <definedName name="Стоимость" localSheetId="7">#REF!</definedName>
    <definedName name="Стоимость">#REF!</definedName>
    <definedName name="Стоимость_Коэффициент" localSheetId="0">#REF!</definedName>
    <definedName name="Стоимость_Коэффициент" localSheetId="1">#REF!</definedName>
    <definedName name="Стоимость_Коэффициент" localSheetId="2">#REF!</definedName>
    <definedName name="Стоимость_Коэффициент" localSheetId="3">#REF!</definedName>
    <definedName name="Стоимость_Коэффициент" localSheetId="4">#REF!</definedName>
    <definedName name="Стоимость_Коэффициент" localSheetId="7">#REF!</definedName>
    <definedName name="Стоимость_Коэффициент">#REF!</definedName>
    <definedName name="Стоимость_по_акту_выполненных_работ_в_базисных_ценах" localSheetId="0">#REF!</definedName>
    <definedName name="Стоимость_по_акту_выполненных_работ_в_базисных_ценах" localSheetId="1">#REF!</definedName>
    <definedName name="Стоимость_по_акту_выполненных_работ_в_базисных_ценах" localSheetId="2">#REF!</definedName>
    <definedName name="Стоимость_по_акту_выполненных_работ_в_базисных_ценах" localSheetId="3">#REF!</definedName>
    <definedName name="Стоимость_по_акту_выполненных_работ_в_базисных_ценах" localSheetId="4">#REF!</definedName>
    <definedName name="Стоимость_по_акту_выполненных_работ_в_базисных_ценах" localSheetId="7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 localSheetId="0">#REF!</definedName>
    <definedName name="Стоимость_по_акту_выполненных_работ_при_ресурсном_расчете" localSheetId="1">#REF!</definedName>
    <definedName name="Стоимость_по_акту_выполненных_работ_при_ресурсном_расчете" localSheetId="2">#REF!</definedName>
    <definedName name="Стоимость_по_акту_выполненных_работ_при_ресурсном_расчете" localSheetId="3">#REF!</definedName>
    <definedName name="Стоимость_по_акту_выполненных_работ_при_ресурсном_расчете" localSheetId="4">#REF!</definedName>
    <definedName name="Стоимость_по_акту_выполненных_работ_при_ресурсном_расчете" localSheetId="7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 localSheetId="3">#REF!</definedName>
    <definedName name="страх" localSheetId="4">#REF!</definedName>
    <definedName name="страх" localSheetId="5">#REF!</definedName>
    <definedName name="страх" localSheetId="6">#REF!</definedName>
    <definedName name="страх">#REF!</definedName>
    <definedName name="страхов" localSheetId="3">#REF!</definedName>
    <definedName name="страхов" localSheetId="4">#REF!</definedName>
    <definedName name="страхов" localSheetId="5">#REF!</definedName>
    <definedName name="страхов" localSheetId="6">#REF!</definedName>
    <definedName name="страхов">#REF!</definedName>
    <definedName name="СтрДУ">#REF!</definedName>
    <definedName name="Стрелки">#REF!</definedName>
    <definedName name="Строительная_полоса" localSheetId="0">#REF!</definedName>
    <definedName name="Строительная_полоса" localSheetId="1">#REF!</definedName>
    <definedName name="Строительная_полоса" localSheetId="2">#REF!</definedName>
    <definedName name="Строительная_полоса" localSheetId="3">#REF!</definedName>
    <definedName name="Строительная_полоса" localSheetId="4">#REF!</definedName>
    <definedName name="Строительная_полоса" localSheetId="5">#REF!</definedName>
    <definedName name="Строительная_полоса" localSheetId="7">#REF!</definedName>
    <definedName name="Строительная_полоса">#REF!</definedName>
    <definedName name="Строительные_работы_в_базисных_ценах" localSheetId="0">#REF!</definedName>
    <definedName name="Строительные_работы_в_базисных_ценах" localSheetId="1">#REF!</definedName>
    <definedName name="Строительные_работы_в_базисных_ценах" localSheetId="2">#REF!</definedName>
    <definedName name="Строительные_работы_в_базисных_ценах" localSheetId="3">#REF!</definedName>
    <definedName name="Строительные_работы_в_базисных_ценах" localSheetId="4">#REF!</definedName>
    <definedName name="Строительные_работы_в_базисных_ценах" localSheetId="7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 localSheetId="0">#REF!</definedName>
    <definedName name="т" localSheetId="1">#REF!</definedName>
    <definedName name="т" localSheetId="2">#REF!</definedName>
    <definedName name="т" localSheetId="3">#REF!</definedName>
    <definedName name="т" localSheetId="4">#REF!</definedName>
    <definedName name="т" localSheetId="5">#REF!</definedName>
    <definedName name="т" localSheetId="7">#REF!</definedName>
    <definedName name="т">#REF!</definedName>
    <definedName name="Тамбовская_область" localSheetId="0">#REF!</definedName>
    <definedName name="Тамбовская_область" localSheetId="1">#REF!</definedName>
    <definedName name="Тамбовская_область" localSheetId="2">#REF!</definedName>
    <definedName name="Тамбовская_область" localSheetId="3">#REF!</definedName>
    <definedName name="Тамбовская_область" localSheetId="4">#REF!</definedName>
    <definedName name="Тамбовская_область" localSheetId="5">#REF!</definedName>
    <definedName name="Тамбовская_область" localSheetId="7">#REF!</definedName>
    <definedName name="Тамбовская_область">#REF!</definedName>
    <definedName name="Тверская_область" localSheetId="0">#REF!</definedName>
    <definedName name="Тверская_область" localSheetId="1">#REF!</definedName>
    <definedName name="Тверская_область" localSheetId="2">#REF!</definedName>
    <definedName name="Тверская_область" localSheetId="3">#REF!</definedName>
    <definedName name="Тверская_область" localSheetId="4">#REF!</definedName>
    <definedName name="Тверская_область" localSheetId="7">#REF!</definedName>
    <definedName name="Тверская_область">#REF!</definedName>
    <definedName name="Территориальная_поправка_к_ТЕР" localSheetId="0">#REF!</definedName>
    <definedName name="Территориальная_поправка_к_ТЕР" localSheetId="1">#REF!</definedName>
    <definedName name="Территориальная_поправка_к_ТЕР" localSheetId="2">#REF!</definedName>
    <definedName name="Территориальная_поправка_к_ТЕР" localSheetId="3">#REF!</definedName>
    <definedName name="Территориальная_поправка_к_ТЕР" localSheetId="4">#REF!</definedName>
    <definedName name="Территориальная_поправка_к_ТЕР" localSheetId="7">#REF!</definedName>
    <definedName name="Территориальная_поправка_к_ТЕР">#REF!</definedName>
    <definedName name="техник" localSheetId="0">#REF!</definedName>
    <definedName name="техник" localSheetId="1">#REF!</definedName>
    <definedName name="техник" localSheetId="2">#REF!</definedName>
    <definedName name="техник" localSheetId="3">#REF!</definedName>
    <definedName name="техник" localSheetId="4">#REF!</definedName>
    <definedName name="техник" localSheetId="7">#REF!</definedName>
    <definedName name="техник">#REF!</definedName>
    <definedName name="технич" localSheetId="0">#REF!</definedName>
    <definedName name="технич" localSheetId="1">#REF!</definedName>
    <definedName name="технич" localSheetId="2">#REF!</definedName>
    <definedName name="технич" localSheetId="3">#REF!</definedName>
    <definedName name="технич" localSheetId="4">#REF!</definedName>
    <definedName name="технич" localSheetId="7">#REF!</definedName>
    <definedName name="технич">#REF!</definedName>
    <definedName name="Технический_директор" localSheetId="0">#REF!</definedName>
    <definedName name="Технический_директор" localSheetId="1">#REF!</definedName>
    <definedName name="Технический_директор" localSheetId="2">#REF!</definedName>
    <definedName name="Технический_директор" localSheetId="3">#REF!</definedName>
    <definedName name="Технический_директор" localSheetId="4">#REF!</definedName>
    <definedName name="Технический_директор" localSheetId="7">#REF!</definedName>
    <definedName name="Технический_директор">#REF!</definedName>
    <definedName name="титул">#REF!</definedName>
    <definedName name="Томская_область" localSheetId="0">#REF!</definedName>
    <definedName name="Томская_область" localSheetId="1">#REF!</definedName>
    <definedName name="Томская_область" localSheetId="2">#REF!</definedName>
    <definedName name="Томская_область" localSheetId="3">#REF!</definedName>
    <definedName name="Томская_область" localSheetId="4">#REF!</definedName>
    <definedName name="Томская_область" localSheetId="5">#REF!</definedName>
    <definedName name="Томская_область" localSheetId="7">#REF!</definedName>
    <definedName name="Томская_область">#REF!</definedName>
    <definedName name="Томская_область_1" localSheetId="0">#REF!</definedName>
    <definedName name="Томская_область_1" localSheetId="1">#REF!</definedName>
    <definedName name="Томская_область_1" localSheetId="2">#REF!</definedName>
    <definedName name="Томская_область_1" localSheetId="3">#REF!</definedName>
    <definedName name="Томская_область_1" localSheetId="4">#REF!</definedName>
    <definedName name="Томская_область_1" localSheetId="7">#REF!</definedName>
    <definedName name="Томская_область_1">#REF!</definedName>
    <definedName name="топ1" localSheetId="0">#REF!</definedName>
    <definedName name="топ1" localSheetId="1">#REF!</definedName>
    <definedName name="топ1" localSheetId="2">#REF!</definedName>
    <definedName name="топ1" localSheetId="3">#REF!</definedName>
    <definedName name="топ1" localSheetId="4">#REF!</definedName>
    <definedName name="топ1" localSheetId="7">#REF!</definedName>
    <definedName name="топ1">#REF!</definedName>
    <definedName name="топ2" localSheetId="0">#REF!</definedName>
    <definedName name="топ2" localSheetId="1">#REF!</definedName>
    <definedName name="топ2" localSheetId="2">#REF!</definedName>
    <definedName name="топ2" localSheetId="3">#REF!</definedName>
    <definedName name="топ2" localSheetId="4">#REF!</definedName>
    <definedName name="топ2" localSheetId="7">#REF!</definedName>
    <definedName name="топ2">#REF!</definedName>
    <definedName name="топо" localSheetId="0">#REF!</definedName>
    <definedName name="топо" localSheetId="1">#REF!</definedName>
    <definedName name="топо" localSheetId="2">#REF!</definedName>
    <definedName name="топо" localSheetId="3">#REF!</definedName>
    <definedName name="топо" localSheetId="4">#REF!</definedName>
    <definedName name="топо" localSheetId="7">#REF!</definedName>
    <definedName name="топо">#REF!</definedName>
    <definedName name="топогр1" localSheetId="0">#REF!</definedName>
    <definedName name="топогр1" localSheetId="1">#REF!</definedName>
    <definedName name="топогр1" localSheetId="2">#REF!</definedName>
    <definedName name="топогр1" localSheetId="3">#REF!</definedName>
    <definedName name="топогр1" localSheetId="4">#REF!</definedName>
    <definedName name="топогр1" localSheetId="7">#REF!</definedName>
    <definedName name="топогр1">#REF!</definedName>
    <definedName name="топограф" localSheetId="0">#REF!</definedName>
    <definedName name="топограф" localSheetId="1">#REF!</definedName>
    <definedName name="топограф" localSheetId="2">#REF!</definedName>
    <definedName name="топограф" localSheetId="3">#REF!</definedName>
    <definedName name="топограф" localSheetId="4">#REF!</definedName>
    <definedName name="топограф" localSheetId="7">#REF!</definedName>
    <definedName name="топограф">#REF!</definedName>
    <definedName name="третий" localSheetId="0">#REF!</definedName>
    <definedName name="третий" localSheetId="1">#REF!</definedName>
    <definedName name="третий" localSheetId="2">#REF!</definedName>
    <definedName name="третий" localSheetId="3">#REF!</definedName>
    <definedName name="третий" localSheetId="4">#REF!</definedName>
    <definedName name="третий" localSheetId="5">#REF!</definedName>
    <definedName name="третий" localSheetId="7">#REF!</definedName>
    <definedName name="третий">#REF!</definedName>
    <definedName name="третья_кат" localSheetId="0">#REF!</definedName>
    <definedName name="третья_кат" localSheetId="1">#REF!</definedName>
    <definedName name="третья_кат" localSheetId="2">#REF!</definedName>
    <definedName name="третья_кат" localSheetId="3">#REF!</definedName>
    <definedName name="третья_кат" localSheetId="4">#REF!</definedName>
    <definedName name="третья_кат" localSheetId="7">#REF!</definedName>
    <definedName name="третья_кат">#REF!</definedName>
    <definedName name="трол" localSheetId="0">#REF!</definedName>
    <definedName name="трол" localSheetId="1">#REF!</definedName>
    <definedName name="трол" localSheetId="2">#REF!</definedName>
    <definedName name="трол" localSheetId="3">#REF!</definedName>
    <definedName name="трол" localSheetId="4">#REF!</definedName>
    <definedName name="трол" localSheetId="7">#REF!</definedName>
    <definedName name="трол">#REF!</definedName>
    <definedName name="Труд_механизаторов_по_акту_вып_работ_с_учетом_к_тов" localSheetId="0">#REF!</definedName>
    <definedName name="Труд_механизаторов_по_акту_вып_работ_с_учетом_к_тов" localSheetId="1">#REF!</definedName>
    <definedName name="Труд_механизаторов_по_акту_вып_работ_с_учетом_к_тов" localSheetId="2">#REF!</definedName>
    <definedName name="Труд_механизаторов_по_акту_вып_работ_с_учетом_к_тов" localSheetId="3">#REF!</definedName>
    <definedName name="Труд_механизаторов_по_акту_вып_работ_с_учетом_к_тов" localSheetId="4">#REF!</definedName>
    <definedName name="Труд_механизаторов_по_акту_вып_работ_с_учетом_к_тов" localSheetId="7">#REF!</definedName>
    <definedName name="Труд_механизаторов_по_акту_вып_работ_с_учетом_к_тов">#REF!</definedName>
    <definedName name="Труд_основн_рабочих_по_акту_вып_работ_с_учетом_к_тов" localSheetId="0">#REF!</definedName>
    <definedName name="Труд_основн_рабочих_по_акту_вып_работ_с_учетом_к_тов" localSheetId="1">#REF!</definedName>
    <definedName name="Труд_основн_рабочих_по_акту_вып_работ_с_учетом_к_тов" localSheetId="2">#REF!</definedName>
    <definedName name="Труд_основн_рабочих_по_акту_вып_работ_с_учетом_к_тов" localSheetId="3">#REF!</definedName>
    <definedName name="Труд_основн_рабочих_по_акту_вып_работ_с_учетом_к_тов" localSheetId="4">#REF!</definedName>
    <definedName name="Труд_основн_рабочих_по_акту_вып_работ_с_учетом_к_тов" localSheetId="7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 localSheetId="0">#REF!</definedName>
    <definedName name="Трудоемкость_механизаторов_по_акту_выполненных_работ" localSheetId="1">#REF!</definedName>
    <definedName name="Трудоемкость_механизаторов_по_акту_выполненных_работ" localSheetId="2">#REF!</definedName>
    <definedName name="Трудоемкость_механизаторов_по_акту_выполненных_работ" localSheetId="3">#REF!</definedName>
    <definedName name="Трудоемкость_механизаторов_по_акту_выполненных_работ" localSheetId="4">#REF!</definedName>
    <definedName name="Трудоемкость_механизаторов_по_акту_выполненных_работ" localSheetId="7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 localSheetId="0">#REF!</definedName>
    <definedName name="Трудоемкость_основных_рабочих_по_акту_выполненных_работ" localSheetId="1">#REF!</definedName>
    <definedName name="Трудоемкость_основных_рабочих_по_акту_выполненных_работ" localSheetId="2">#REF!</definedName>
    <definedName name="Трудоемкость_основных_рабочих_по_акту_выполненных_работ" localSheetId="3">#REF!</definedName>
    <definedName name="Трудоемкость_основных_рабочих_по_акту_выполненных_работ" localSheetId="4">#REF!</definedName>
    <definedName name="Трудоемкость_основных_рабочих_по_акту_выполненных_работ" localSheetId="7">#REF!</definedName>
    <definedName name="Трудоемкость_основных_рабочих_по_акту_выполненных_работ">#REF!</definedName>
    <definedName name="ТС1" localSheetId="0">#REF!</definedName>
    <definedName name="ТС1" localSheetId="1">#REF!</definedName>
    <definedName name="ТС1" localSheetId="2">#REF!</definedName>
    <definedName name="ТС1" localSheetId="3">#REF!</definedName>
    <definedName name="ТС1" localSheetId="4">#REF!</definedName>
    <definedName name="ТС1" localSheetId="7">#REF!</definedName>
    <definedName name="ТС1">#REF!</definedName>
    <definedName name="ттт" localSheetId="0">#REF!</definedName>
    <definedName name="ттт" localSheetId="1">#REF!</definedName>
    <definedName name="ттт" localSheetId="2">#REF!</definedName>
    <definedName name="ттт" localSheetId="13">#REF!</definedName>
    <definedName name="ттт" localSheetId="14">#REF!</definedName>
    <definedName name="ттт" localSheetId="3">#REF!</definedName>
    <definedName name="ттт" localSheetId="4">#REF!</definedName>
    <definedName name="ттт" localSheetId="7">#REF!</definedName>
    <definedName name="ттт" localSheetId="11">#REF!</definedName>
    <definedName name="ттт">#REF!</definedName>
    <definedName name="Тульская_область" localSheetId="0">#REF!</definedName>
    <definedName name="Тульская_область" localSheetId="1">#REF!</definedName>
    <definedName name="Тульская_область" localSheetId="2">#REF!</definedName>
    <definedName name="Тульская_область" localSheetId="3">#REF!</definedName>
    <definedName name="Тульская_область" localSheetId="4">#REF!</definedName>
    <definedName name="Тульская_область" localSheetId="7">#REF!</definedName>
    <definedName name="Тульская_область">#REF!</definedName>
    <definedName name="тыс" localSheetId="0">{0,"тысячz";1,"тысячаz";2,"тысячиz";5,"тысячz"}</definedName>
    <definedName name="тыс" localSheetId="1">{0,"тысячz";1,"тысячаz";2,"тысячиz";5,"тысячz"}</definedName>
    <definedName name="тыс" localSheetId="2">{0,"тысячz";1,"тысячаz";2,"тысячиz";5,"тысячz"}</definedName>
    <definedName name="тыс" localSheetId="12">{0,"тысячz";1,"тысячаz";2,"тысячиz";5,"тысячz"}</definedName>
    <definedName name="тыс" localSheetId="14">{0,"тысячz";1,"тысячаz";2,"тысячиz";5,"тысячz"}</definedName>
    <definedName name="тыс" localSheetId="3">{0,"тысячz";1,"тысячаz";2,"тысячиz";5,"тысячz"}</definedName>
    <definedName name="тыс" localSheetId="10">{0,"тысячz";1,"тысячаz";2,"тысячиz";5,"тысячz"}</definedName>
    <definedName name="тыс" localSheetId="4">{0,"тысячz";1,"тысячаz";2,"тысячиz";5,"тысячz"}</definedName>
    <definedName name="тыс" localSheetId="5">{0,"тысячz";1,"тысячаz";2,"тысячиz";5,"тысячz"}</definedName>
    <definedName name="тыс" localSheetId="6">{0,"тысячz";1,"тысячаz";2,"тысячиz";5,"тысячz"}</definedName>
    <definedName name="тыс" localSheetId="7">{0,"тысячz";1,"тысячаz";2,"тысячиz";5,"тысячz"}</definedName>
    <definedName name="тыс" localSheetId="11">{0,"тысячz";1,"тысячаz";2,"тысячиz";5,"тысячz"}</definedName>
    <definedName name="тыс">{0,"тысячz";1,"тысячаz";2,"тысячиz";5,"тысячz"}</definedName>
    <definedName name="тьбю" localSheetId="0">#REF!</definedName>
    <definedName name="тьбю" localSheetId="1">#REF!</definedName>
    <definedName name="тьбю" localSheetId="2">#REF!</definedName>
    <definedName name="тьбю" localSheetId="3">#REF!</definedName>
    <definedName name="тьбю" localSheetId="4">#REF!</definedName>
    <definedName name="тьбю" localSheetId="5">#REF!</definedName>
    <definedName name="тьбю" localSheetId="7">#REF!</definedName>
    <definedName name="тьбю">#REF!</definedName>
    <definedName name="тьтб" localSheetId="0">#REF!</definedName>
    <definedName name="тьтб" localSheetId="1">#REF!</definedName>
    <definedName name="тьтб" localSheetId="2">#REF!</definedName>
    <definedName name="тьтб" localSheetId="3">#REF!</definedName>
    <definedName name="тьтб" localSheetId="4">#REF!</definedName>
    <definedName name="тьтб" localSheetId="7">#REF!</definedName>
    <definedName name="тьтб">#REF!</definedName>
    <definedName name="тьюит" localSheetId="0">#REF!</definedName>
    <definedName name="тьюит" localSheetId="1">#REF!</definedName>
    <definedName name="тьюит" localSheetId="2">#REF!</definedName>
    <definedName name="тьюит" localSheetId="3">#REF!</definedName>
    <definedName name="тьюит" localSheetId="4">#REF!</definedName>
    <definedName name="тьюит" localSheetId="7">#REF!</definedName>
    <definedName name="тьюит">#REF!</definedName>
    <definedName name="Тюменская_область" localSheetId="0">#REF!</definedName>
    <definedName name="Тюменская_область" localSheetId="1">#REF!</definedName>
    <definedName name="Тюменская_область" localSheetId="2">#REF!</definedName>
    <definedName name="Тюменская_область" localSheetId="3">#REF!</definedName>
    <definedName name="Тюменская_область" localSheetId="4">#REF!</definedName>
    <definedName name="Тюменская_область" localSheetId="7">#REF!</definedName>
    <definedName name="Тюменская_область">#REF!</definedName>
    <definedName name="Тюменская_область_1" localSheetId="0">#REF!</definedName>
    <definedName name="Тюменская_область_1" localSheetId="1">#REF!</definedName>
    <definedName name="Тюменская_область_1" localSheetId="2">#REF!</definedName>
    <definedName name="Тюменская_область_1" localSheetId="3">#REF!</definedName>
    <definedName name="Тюменская_область_1" localSheetId="4">#REF!</definedName>
    <definedName name="Тюменская_область_1" localSheetId="7">#REF!</definedName>
    <definedName name="Тюменская_область_1">#REF!</definedName>
    <definedName name="у" localSheetId="0">#REF!</definedName>
    <definedName name="у" localSheetId="1">#REF!</definedName>
    <definedName name="у" localSheetId="2">#REF!</definedName>
    <definedName name="у" localSheetId="3">#REF!</definedName>
    <definedName name="у" localSheetId="4">#REF!</definedName>
    <definedName name="у" localSheetId="7">#REF!</definedName>
    <definedName name="у">#REF!</definedName>
    <definedName name="убыль" localSheetId="0">#REF!</definedName>
    <definedName name="убыль" localSheetId="1">#REF!</definedName>
    <definedName name="убыль" localSheetId="2">#REF!</definedName>
    <definedName name="убыль" localSheetId="3">#REF!</definedName>
    <definedName name="убыль" localSheetId="4">#REF!</definedName>
    <definedName name="убыль" localSheetId="7">#REF!</definedName>
    <definedName name="убыль">#REF!</definedName>
    <definedName name="уг" localSheetId="0">#REF!</definedName>
    <definedName name="уг" localSheetId="1">#REF!</definedName>
    <definedName name="уг" localSheetId="2">#REF!</definedName>
    <definedName name="уг" localSheetId="3">#REF!</definedName>
    <definedName name="уг" localSheetId="4">#REF!</definedName>
    <definedName name="уг" localSheetId="7">#REF!</definedName>
    <definedName name="уг">#REF!</definedName>
    <definedName name="Удмуртская_Республика" localSheetId="0">#REF!</definedName>
    <definedName name="Удмуртская_Республика" localSheetId="1">#REF!</definedName>
    <definedName name="Удмуртская_Республика" localSheetId="2">#REF!</definedName>
    <definedName name="Удмуртская_Республика" localSheetId="3">#REF!</definedName>
    <definedName name="Удмуртская_Республика" localSheetId="4">#REF!</definedName>
    <definedName name="Удмуртская_Республика" localSheetId="7">#REF!</definedName>
    <definedName name="Удмуртская_Республика">#REF!</definedName>
    <definedName name="Удмуртская_Республика_1" localSheetId="0">#REF!</definedName>
    <definedName name="Удмуртская_Республика_1" localSheetId="1">#REF!</definedName>
    <definedName name="Удмуртская_Республика_1" localSheetId="2">#REF!</definedName>
    <definedName name="Удмуртская_Республика_1" localSheetId="3">#REF!</definedName>
    <definedName name="Удмуртская_Республика_1" localSheetId="4">#REF!</definedName>
    <definedName name="Удмуртская_Республика_1" localSheetId="7">#REF!</definedName>
    <definedName name="Удмуртская_Республика_1">#REF!</definedName>
    <definedName name="уено" localSheetId="0">#REF!</definedName>
    <definedName name="уено" localSheetId="1">#REF!</definedName>
    <definedName name="уено" localSheetId="2">#REF!</definedName>
    <definedName name="уено" localSheetId="3">#REF!</definedName>
    <definedName name="уено" localSheetId="4">#REF!</definedName>
    <definedName name="уено" localSheetId="7">#REF!</definedName>
    <definedName name="уено">#REF!</definedName>
    <definedName name="уенонео" localSheetId="0">#REF!</definedName>
    <definedName name="уенонео" localSheetId="1">#REF!</definedName>
    <definedName name="уенонео" localSheetId="2">#REF!</definedName>
    <definedName name="уенонео" localSheetId="3">#REF!</definedName>
    <definedName name="уенонео" localSheetId="4">#REF!</definedName>
    <definedName name="уенонео" localSheetId="7">#REF!</definedName>
    <definedName name="уенонео">#REF!</definedName>
    <definedName name="уер" localSheetId="0">#REF!</definedName>
    <definedName name="уер" localSheetId="1">#REF!</definedName>
    <definedName name="уер" localSheetId="2">#REF!</definedName>
    <definedName name="уер" localSheetId="3">#REF!</definedName>
    <definedName name="уер" localSheetId="4">#REF!</definedName>
    <definedName name="уер" localSheetId="7">#REF!</definedName>
    <definedName name="уер">#REF!</definedName>
    <definedName name="уеро" localSheetId="0">#REF!</definedName>
    <definedName name="уеро" localSheetId="1">#REF!</definedName>
    <definedName name="уеро" localSheetId="2">#REF!</definedName>
    <definedName name="уеро" localSheetId="3">#REF!</definedName>
    <definedName name="уеро" localSheetId="4">#REF!</definedName>
    <definedName name="уеро" localSheetId="7">#REF!</definedName>
    <definedName name="уеро">#REF!</definedName>
    <definedName name="уерор" localSheetId="0">#REF!</definedName>
    <definedName name="уерор" localSheetId="1">#REF!</definedName>
    <definedName name="уерор" localSheetId="2">#REF!</definedName>
    <definedName name="уерор" localSheetId="3">#REF!</definedName>
    <definedName name="уерор" localSheetId="4">#REF!</definedName>
    <definedName name="уерор" localSheetId="7">#REF!</definedName>
    <definedName name="уерор">#REF!</definedName>
    <definedName name="ук" localSheetId="0">#REF!</definedName>
    <definedName name="ук" localSheetId="1">#REF!</definedName>
    <definedName name="ук" localSheetId="2">#REF!</definedName>
    <definedName name="ук" localSheetId="3">#REF!</definedName>
    <definedName name="ук" localSheetId="4">#REF!</definedName>
    <definedName name="ук" localSheetId="7">#REF!</definedName>
    <definedName name="ук">#REF!</definedName>
    <definedName name="уке" localSheetId="0">#REF!</definedName>
    <definedName name="уке" localSheetId="1">#REF!</definedName>
    <definedName name="уке" localSheetId="2">#REF!</definedName>
    <definedName name="уке" localSheetId="3">#REF!</definedName>
    <definedName name="уке" localSheetId="4">#REF!</definedName>
    <definedName name="уке" localSheetId="7">#REF!</definedName>
    <definedName name="уке">#REF!</definedName>
    <definedName name="укее" localSheetId="0">#REF!</definedName>
    <definedName name="укее" localSheetId="1">#REF!</definedName>
    <definedName name="укее" localSheetId="2">#REF!</definedName>
    <definedName name="укее" localSheetId="3">#REF!</definedName>
    <definedName name="укее" localSheetId="4">#REF!</definedName>
    <definedName name="укее" localSheetId="7">#REF!</definedName>
    <definedName name="укее">#REF!</definedName>
    <definedName name="укк_м" localSheetId="0">#REF!</definedName>
    <definedName name="укк_м" localSheetId="1">#REF!</definedName>
    <definedName name="укк_м" localSheetId="2">#REF!</definedName>
    <definedName name="укк_м" localSheetId="3">#REF!</definedName>
    <definedName name="укк_м" localSheetId="4">#REF!</definedName>
    <definedName name="укк_м" localSheetId="7">#REF!</definedName>
    <definedName name="укк_м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текущих_ценах_и_ценах_2001г." localSheetId="2">#REF!</definedName>
    <definedName name="Укрупненный_норматив_НР_для_расчета_в_текущих_ценах_и_ценах_2001г." localSheetId="3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текущих_ценах_и_ценах_2001г." localSheetId="7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 localSheetId="0">#REF!</definedName>
    <definedName name="Укрупненный_норматив_НР_для_расчета_в_ценах_1984г." localSheetId="1">#REF!</definedName>
    <definedName name="Укрупненный_норматив_НР_для_расчета_в_ценах_1984г." localSheetId="2">#REF!</definedName>
    <definedName name="Укрупненный_норматив_НР_для_расчета_в_ценах_1984г." localSheetId="3">#REF!</definedName>
    <definedName name="Укрупненный_норматив_НР_для_расчета_в_ценах_1984г." localSheetId="4">#REF!</definedName>
    <definedName name="Укрупненный_норматив_НР_для_расчета_в_ценах_1984г." localSheetId="7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текущих_ценах_и_ценах_2001г." localSheetId="2">#REF!</definedName>
    <definedName name="Укрупненный_норматив_СП_для_расчета_в_текущих_ценах_и_ценах_2001г." localSheetId="3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текущих_ценах_и_ценах_2001г." localSheetId="7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 localSheetId="0">#REF!</definedName>
    <definedName name="Укрупненный_норматив_СП_для_расчета_в_ценах_1984г." localSheetId="1">#REF!</definedName>
    <definedName name="Укрупненный_норматив_СП_для_расчета_в_ценах_1984г." localSheetId="2">#REF!</definedName>
    <definedName name="Укрупненный_норматив_СП_для_расчета_в_ценах_1984г." localSheetId="3">#REF!</definedName>
    <definedName name="Укрупненный_норматив_СП_для_расчета_в_ценах_1984г." localSheetId="4">#REF!</definedName>
    <definedName name="Укрупненный_норматив_СП_для_расчета_в_ценах_1984г." localSheetId="7">#REF!</definedName>
    <definedName name="Укрупненный_норматив_СП_для_расчета_в_ценах_1984г.">#REF!</definedName>
    <definedName name="укц" localSheetId="0">#REF!</definedName>
    <definedName name="укц" localSheetId="1">#REF!</definedName>
    <definedName name="укц" localSheetId="2">#REF!</definedName>
    <definedName name="укц" localSheetId="3">#REF!</definedName>
    <definedName name="укц" localSheetId="4">#REF!</definedName>
    <definedName name="укц" localSheetId="7">#REF!</definedName>
    <definedName name="укц">#REF!</definedName>
    <definedName name="Ульяновская_область" localSheetId="0">#REF!</definedName>
    <definedName name="Ульяновская_область" localSheetId="1">#REF!</definedName>
    <definedName name="Ульяновская_область" localSheetId="2">#REF!</definedName>
    <definedName name="Ульяновская_область" localSheetId="3">#REF!</definedName>
    <definedName name="Ульяновская_область" localSheetId="4">#REF!</definedName>
    <definedName name="Ульяновская_область" localSheetId="7">#REF!</definedName>
    <definedName name="Ульяновская_область">#REF!</definedName>
    <definedName name="уне" localSheetId="0">#REF!</definedName>
    <definedName name="уне" localSheetId="1">#REF!</definedName>
    <definedName name="уне" localSheetId="2">#REF!</definedName>
    <definedName name="уне" localSheetId="3">#REF!</definedName>
    <definedName name="уне" localSheetId="4">#REF!</definedName>
    <definedName name="уне" localSheetId="7">#REF!</definedName>
    <definedName name="уне">#REF!</definedName>
    <definedName name="уно" localSheetId="0">#REF!</definedName>
    <definedName name="уно" localSheetId="1">#REF!</definedName>
    <definedName name="уно" localSheetId="2">#REF!</definedName>
    <definedName name="уно" localSheetId="3">#REF!</definedName>
    <definedName name="уно" localSheetId="4">#REF!</definedName>
    <definedName name="уно" localSheetId="7">#REF!</definedName>
    <definedName name="уно">#REF!</definedName>
    <definedName name="уо" localSheetId="0">#REF!</definedName>
    <definedName name="уо" localSheetId="1">#REF!</definedName>
    <definedName name="уо" localSheetId="2">#REF!</definedName>
    <definedName name="уо" localSheetId="3">#REF!</definedName>
    <definedName name="уо" localSheetId="4">#REF!</definedName>
    <definedName name="уо" localSheetId="7">#REF!</definedName>
    <definedName name="уо">#REF!</definedName>
    <definedName name="уое" localSheetId="0">#REF!</definedName>
    <definedName name="уое" localSheetId="1">#REF!</definedName>
    <definedName name="уое" localSheetId="2">#REF!</definedName>
    <definedName name="уое" localSheetId="3">#REF!</definedName>
    <definedName name="уое" localSheetId="4">#REF!</definedName>
    <definedName name="уое" localSheetId="7">#REF!</definedName>
    <definedName name="уое">#REF!</definedName>
    <definedName name="упроуо" localSheetId="0">#REF!</definedName>
    <definedName name="упроуо" localSheetId="1">#REF!</definedName>
    <definedName name="упроуо" localSheetId="2">#REF!</definedName>
    <definedName name="упроуо" localSheetId="3">#REF!</definedName>
    <definedName name="упроуо" localSheetId="4">#REF!</definedName>
    <definedName name="упроуо" localSheetId="7">#REF!</definedName>
    <definedName name="упроуо">#REF!</definedName>
    <definedName name="упрт" localSheetId="0">#REF!</definedName>
    <definedName name="упрт" localSheetId="1">#REF!</definedName>
    <definedName name="упрт" localSheetId="2">#REF!</definedName>
    <definedName name="упрт" localSheetId="3">#REF!</definedName>
    <definedName name="упрт" localSheetId="4">#REF!</definedName>
    <definedName name="упрт" localSheetId="7">#REF!</definedName>
    <definedName name="упрт">#REF!</definedName>
    <definedName name="ур" localSheetId="0">#REF!</definedName>
    <definedName name="ур" localSheetId="1">#REF!</definedName>
    <definedName name="ур" localSheetId="2">#REF!</definedName>
    <definedName name="ур" localSheetId="3">#REF!</definedName>
    <definedName name="ур" localSheetId="4">#REF!</definedName>
    <definedName name="ур" localSheetId="7">#REF!</definedName>
    <definedName name="ур">#REF!</definedName>
    <definedName name="уре" localSheetId="0">#REF!</definedName>
    <definedName name="уре" localSheetId="1">#REF!</definedName>
    <definedName name="уре" localSheetId="2">#REF!</definedName>
    <definedName name="уре" localSheetId="3">#REF!</definedName>
    <definedName name="уре" localSheetId="4">#REF!</definedName>
    <definedName name="уре" localSheetId="7">#REF!</definedName>
    <definedName name="уре">#REF!</definedName>
    <definedName name="урк" localSheetId="0">#REF!</definedName>
    <definedName name="урк" localSheetId="1">#REF!</definedName>
    <definedName name="урк" localSheetId="2">#REF!</definedName>
    <definedName name="урк" localSheetId="3">#REF!</definedName>
    <definedName name="урк" localSheetId="4">#REF!</definedName>
    <definedName name="урк" localSheetId="7">#REF!</definedName>
    <definedName name="урк">#REF!</definedName>
    <definedName name="урн" localSheetId="0">#REF!</definedName>
    <definedName name="урн" localSheetId="1">#REF!</definedName>
    <definedName name="урн" localSheetId="2">#REF!</definedName>
    <definedName name="урн" localSheetId="3">#REF!</definedName>
    <definedName name="урн" localSheetId="4">#REF!</definedName>
    <definedName name="урн" localSheetId="7">#REF!</definedName>
    <definedName name="урн">#REF!</definedName>
    <definedName name="урс" localSheetId="0">#REF!</definedName>
    <definedName name="урс" localSheetId="1">#REF!</definedName>
    <definedName name="урс" localSheetId="2">#REF!</definedName>
    <definedName name="урс" localSheetId="3">#REF!</definedName>
    <definedName name="урс" localSheetId="4">#REF!</definedName>
    <definedName name="урс" localSheetId="7">#REF!</definedName>
    <definedName name="урс">#REF!</definedName>
    <definedName name="урс123" localSheetId="0">#REF!</definedName>
    <definedName name="урс123" localSheetId="1">#REF!</definedName>
    <definedName name="урс123" localSheetId="2">#REF!</definedName>
    <definedName name="урс123" localSheetId="3">#REF!</definedName>
    <definedName name="урс123" localSheetId="4">#REF!</definedName>
    <definedName name="урс123" localSheetId="7">#REF!</definedName>
    <definedName name="урс123">#REF!</definedName>
    <definedName name="УслугиТОиР_ГС" localSheetId="3">#REF!</definedName>
    <definedName name="УслугиТОиР_ГС" localSheetId="4">#REF!</definedName>
    <definedName name="УслугиТОиР_ГС" localSheetId="5">#REF!</definedName>
    <definedName name="УслугиТОиР_ГС" localSheetId="6">#REF!</definedName>
    <definedName name="УслугиТОиР_ГС">#REF!</definedName>
    <definedName name="УслугиТОиР_ЭСС" localSheetId="3">#REF!</definedName>
    <definedName name="УслугиТОиР_ЭСС" localSheetId="4">#REF!</definedName>
    <definedName name="УслугиТОиР_ЭСС" localSheetId="5">#REF!</definedName>
    <definedName name="УслугиТОиР_ЭСС" localSheetId="6">#REF!</definedName>
    <definedName name="УслугиТОиР_ЭСС">#REF!</definedName>
    <definedName name="уу" localSheetId="0">#REF!</definedName>
    <definedName name="уу" localSheetId="1">#REF!</definedName>
    <definedName name="уу" localSheetId="2">#REF!</definedName>
    <definedName name="уу" localSheetId="3">#REF!</definedName>
    <definedName name="уу" localSheetId="4">#REF!</definedName>
    <definedName name="уу" localSheetId="7">#REF!</definedName>
    <definedName name="уу">#REF!</definedName>
    <definedName name="уцуц" localSheetId="0">#REF!</definedName>
    <definedName name="уцуц" localSheetId="1">#REF!</definedName>
    <definedName name="уцуц" localSheetId="2">#REF!</definedName>
    <definedName name="уцуц" localSheetId="3">#REF!</definedName>
    <definedName name="уцуц" localSheetId="4">#REF!</definedName>
    <definedName name="уцуц" localSheetId="7">#REF!</definedName>
    <definedName name="уцуц">#REF!</definedName>
    <definedName name="Участок" localSheetId="0">#REF!</definedName>
    <definedName name="Участок" localSheetId="1">#REF!</definedName>
    <definedName name="Участок" localSheetId="2">#REF!</definedName>
    <definedName name="Участок" localSheetId="3">#REF!</definedName>
    <definedName name="Участок" localSheetId="4">#REF!</definedName>
    <definedName name="Участок" localSheetId="7">#REF!</definedName>
    <definedName name="Участок">#REF!</definedName>
    <definedName name="УчестьСлияние" localSheetId="3">#REF!</definedName>
    <definedName name="УчестьСлияние" localSheetId="4">#REF!</definedName>
    <definedName name="УчестьСлияние">#REF!</definedName>
    <definedName name="ушщпгу" localSheetId="0">#REF!</definedName>
    <definedName name="ушщпгу" localSheetId="1">#REF!</definedName>
    <definedName name="ушщпгу" localSheetId="2">#REF!</definedName>
    <definedName name="ушщпгу" localSheetId="3">#REF!</definedName>
    <definedName name="ушщпгу" localSheetId="4">#REF!</definedName>
    <definedName name="ушщпгу" localSheetId="7">#REF!</definedName>
    <definedName name="ушщпгу">#REF!</definedName>
    <definedName name="ф" localSheetId="0">#REF!</definedName>
    <definedName name="ф" localSheetId="1">#REF!</definedName>
    <definedName name="ф" localSheetId="2">#REF!</definedName>
    <definedName name="ф" localSheetId="3">#REF!</definedName>
    <definedName name="ф" localSheetId="4">#REF!</definedName>
    <definedName name="ф" localSheetId="7">#REF!</definedName>
    <definedName name="ф">#REF!</definedName>
    <definedName name="ф1" localSheetId="0">#REF!</definedName>
    <definedName name="ф1" localSheetId="1">#REF!</definedName>
    <definedName name="ф1" localSheetId="2">#REF!</definedName>
    <definedName name="ф1" localSheetId="3">#REF!</definedName>
    <definedName name="ф1" localSheetId="4">#REF!</definedName>
    <definedName name="ф1" localSheetId="7">#REF!</definedName>
    <definedName name="ф1">#REF!</definedName>
    <definedName name="Ф5.1" localSheetId="0">#REF!</definedName>
    <definedName name="Ф5.1" localSheetId="1">#REF!</definedName>
    <definedName name="Ф5.1" localSheetId="2">#REF!</definedName>
    <definedName name="Ф5.1" localSheetId="3">#REF!</definedName>
    <definedName name="Ф5.1" localSheetId="4">#REF!</definedName>
    <definedName name="Ф5.1" localSheetId="5">#REF!</definedName>
    <definedName name="Ф5.1" localSheetId="7">#REF!</definedName>
    <definedName name="Ф5.1">#REF!</definedName>
    <definedName name="Ф91" localSheetId="0">#REF!</definedName>
    <definedName name="Ф91" localSheetId="1">#REF!</definedName>
    <definedName name="Ф91" localSheetId="2">#REF!</definedName>
    <definedName name="Ф91" localSheetId="3">#REF!</definedName>
    <definedName name="Ф91" localSheetId="4">#REF!</definedName>
    <definedName name="Ф91" localSheetId="5">#REF!</definedName>
    <definedName name="Ф91" localSheetId="7">#REF!</definedName>
    <definedName name="Ф91">#REF!</definedName>
    <definedName name="фавр" localSheetId="0">#REF!</definedName>
    <definedName name="фавр" localSheetId="1">#REF!</definedName>
    <definedName name="фавр" localSheetId="2">#REF!</definedName>
    <definedName name="фавр" localSheetId="3">#REF!</definedName>
    <definedName name="фавр" localSheetId="4">#REF!</definedName>
    <definedName name="фавр" localSheetId="7">#REF!</definedName>
    <definedName name="фавр">#REF!</definedName>
    <definedName name="фапиаи" localSheetId="0">#REF!</definedName>
    <definedName name="фапиаи" localSheetId="1">#REF!</definedName>
    <definedName name="фапиаи" localSheetId="2">#REF!</definedName>
    <definedName name="фапиаи" localSheetId="3">#REF!</definedName>
    <definedName name="фапиаи" localSheetId="4">#REF!</definedName>
    <definedName name="фапиаи" localSheetId="7">#REF!</definedName>
    <definedName name="фапиаи">#REF!</definedName>
    <definedName name="фвап" localSheetId="0">#REF!</definedName>
    <definedName name="фвап" localSheetId="1">#REF!</definedName>
    <definedName name="фвап" localSheetId="2">#REF!</definedName>
    <definedName name="фвап" localSheetId="3">#REF!</definedName>
    <definedName name="фвап" localSheetId="4">#REF!</definedName>
    <definedName name="фвап" localSheetId="7">#REF!</definedName>
    <definedName name="фвап">#REF!</definedName>
    <definedName name="фвапив" localSheetId="0">#REF!</definedName>
    <definedName name="фвапив" localSheetId="1">#REF!</definedName>
    <definedName name="фвапив" localSheetId="2">#REF!</definedName>
    <definedName name="фвапив" localSheetId="3">#REF!</definedName>
    <definedName name="фвапив" localSheetId="4">#REF!</definedName>
    <definedName name="фвапив" localSheetId="7">#REF!</definedName>
    <definedName name="фвапив">#REF!</definedName>
    <definedName name="фед">#REF!</definedName>
    <definedName name="Финансирование_Y2017" localSheetId="0">#REF!</definedName>
    <definedName name="Финансирование_Y2017" localSheetId="1">#REF!</definedName>
    <definedName name="Финансирование_Y2017" localSheetId="2">#REF!</definedName>
    <definedName name="Финансирование_Y2017" localSheetId="3">#REF!</definedName>
    <definedName name="Финансирование_Y2017" localSheetId="4">#REF!</definedName>
    <definedName name="Финансирование_Y2017" localSheetId="5">#REF!</definedName>
    <definedName name="Финансирование_Y2017" localSheetId="7">#REF!</definedName>
    <definedName name="Финансирование_Y2017">#REF!</definedName>
    <definedName name="Финансирование_Y2018" localSheetId="0">#REF!</definedName>
    <definedName name="Финансирование_Y2018" localSheetId="1">#REF!</definedName>
    <definedName name="Финансирование_Y2018" localSheetId="2">#REF!</definedName>
    <definedName name="Финансирование_Y2018" localSheetId="3">#REF!</definedName>
    <definedName name="Финансирование_Y2018" localSheetId="4">#REF!</definedName>
    <definedName name="Финансирование_Y2018" localSheetId="7">#REF!</definedName>
    <definedName name="Финансирование_Y2018">#REF!</definedName>
    <definedName name="Финансирование_Y2019" localSheetId="0">#REF!</definedName>
    <definedName name="Финансирование_Y2019" localSheetId="1">#REF!</definedName>
    <definedName name="Финансирование_Y2019" localSheetId="2">#REF!</definedName>
    <definedName name="Финансирование_Y2019" localSheetId="3">#REF!</definedName>
    <definedName name="Финансирование_Y2019" localSheetId="4">#REF!</definedName>
    <definedName name="Финансирование_Y2019" localSheetId="7">#REF!</definedName>
    <definedName name="Финансирование_Y2019">#REF!</definedName>
    <definedName name="Финансирование_Y2020" localSheetId="0">#REF!</definedName>
    <definedName name="Финансирование_Y2020" localSheetId="1">#REF!</definedName>
    <definedName name="Финансирование_Y2020" localSheetId="2">#REF!</definedName>
    <definedName name="Финансирование_Y2020" localSheetId="3">#REF!</definedName>
    <definedName name="Финансирование_Y2020" localSheetId="4">#REF!</definedName>
    <definedName name="Финансирование_Y2020" localSheetId="7">#REF!</definedName>
    <definedName name="Финансирование_Y2020">#REF!</definedName>
    <definedName name="Финансирование_Y2021" localSheetId="0">#REF!</definedName>
    <definedName name="Финансирование_Y2021" localSheetId="1">#REF!</definedName>
    <definedName name="Финансирование_Y2021" localSheetId="2">#REF!</definedName>
    <definedName name="Финансирование_Y2021" localSheetId="3">#REF!</definedName>
    <definedName name="Финансирование_Y2021" localSheetId="4">#REF!</definedName>
    <definedName name="Финансирование_Y2021" localSheetId="7">#REF!</definedName>
    <definedName name="Финансирование_Y2021">#REF!</definedName>
    <definedName name="Финансирование_Y2022" localSheetId="0">#REF!</definedName>
    <definedName name="Финансирование_Y2022" localSheetId="1">#REF!</definedName>
    <definedName name="Финансирование_Y2022" localSheetId="2">#REF!</definedName>
    <definedName name="Финансирование_Y2022" localSheetId="3">#REF!</definedName>
    <definedName name="Финансирование_Y2022" localSheetId="4">#REF!</definedName>
    <definedName name="Финансирование_Y2022" localSheetId="7">#REF!</definedName>
    <definedName name="Финансирование_Y2022">#REF!</definedName>
    <definedName name="Финансирование_Y2023" localSheetId="0">#REF!</definedName>
    <definedName name="Финансирование_Y2023" localSheetId="1">#REF!</definedName>
    <definedName name="Финансирование_Y2023" localSheetId="2">#REF!</definedName>
    <definedName name="Финансирование_Y2023" localSheetId="3">#REF!</definedName>
    <definedName name="Финансирование_Y2023" localSheetId="4">#REF!</definedName>
    <definedName name="Финансирование_Y2023" localSheetId="7">#REF!</definedName>
    <definedName name="Финансирование_Y2023">#REF!</definedName>
    <definedName name="Финансирование_Y2024" localSheetId="0">#REF!</definedName>
    <definedName name="Финансирование_Y2024" localSheetId="1">#REF!</definedName>
    <definedName name="Финансирование_Y2024" localSheetId="2">#REF!</definedName>
    <definedName name="Финансирование_Y2024" localSheetId="3">#REF!</definedName>
    <definedName name="Финансирование_Y2024" localSheetId="4">#REF!</definedName>
    <definedName name="Финансирование_Y2024" localSheetId="7">#REF!</definedName>
    <definedName name="Финансирование_Y2024">#REF!</definedName>
    <definedName name="Финансирование_Y2025" localSheetId="0">#REF!</definedName>
    <definedName name="Финансирование_Y2025" localSheetId="1">#REF!</definedName>
    <definedName name="Финансирование_Y2025" localSheetId="2">#REF!</definedName>
    <definedName name="Финансирование_Y2025" localSheetId="3">#REF!</definedName>
    <definedName name="Финансирование_Y2025" localSheetId="4">#REF!</definedName>
    <definedName name="Финансирование_Y2025" localSheetId="7">#REF!</definedName>
    <definedName name="Финансирование_Y2025">#REF!</definedName>
    <definedName name="фнн" localSheetId="0">#REF!</definedName>
    <definedName name="фнн" localSheetId="1">#REF!</definedName>
    <definedName name="фнн" localSheetId="2">#REF!</definedName>
    <definedName name="фнн" localSheetId="3">#REF!</definedName>
    <definedName name="фнн" localSheetId="4">#REF!</definedName>
    <definedName name="фнн" localSheetId="7">#REF!</definedName>
    <definedName name="фнн">#REF!</definedName>
    <definedName name="ФОТ_АУП">#REF!</definedName>
    <definedName name="ФОТ_ПЭЭ">#REF!</definedName>
    <definedName name="ФОТ_ТП">#REF!</definedName>
    <definedName name="фукек" localSheetId="0">#REF!</definedName>
    <definedName name="фукек" localSheetId="1">#REF!</definedName>
    <definedName name="фукек" localSheetId="2">#REF!</definedName>
    <definedName name="фукек" localSheetId="3">#REF!</definedName>
    <definedName name="фукек" localSheetId="4">#REF!</definedName>
    <definedName name="фукек" localSheetId="5">#REF!</definedName>
    <definedName name="фукек" localSheetId="7">#REF!</definedName>
    <definedName name="фукек">#REF!</definedName>
    <definedName name="ффггг" localSheetId="0">#REF!</definedName>
    <definedName name="ффггг" localSheetId="1">#REF!</definedName>
    <definedName name="ффггг" localSheetId="2">#REF!</definedName>
    <definedName name="ффггг" localSheetId="3">#REF!</definedName>
    <definedName name="ффггг" localSheetId="4">#REF!</definedName>
    <definedName name="ффггг" localSheetId="5">#REF!</definedName>
    <definedName name="ффггг" localSheetId="7">#REF!</definedName>
    <definedName name="ффггг">#REF!</definedName>
    <definedName name="ффф" localSheetId="0">#REF!</definedName>
    <definedName name="ффф" localSheetId="1">#REF!</definedName>
    <definedName name="ффф" localSheetId="2">#REF!</definedName>
    <definedName name="ффф" localSheetId="13">#REF!</definedName>
    <definedName name="ффф" localSheetId="14">#REF!</definedName>
    <definedName name="ффф" localSheetId="3">#REF!</definedName>
    <definedName name="ффф" localSheetId="4">#REF!</definedName>
    <definedName name="ффф" localSheetId="7">#REF!</definedName>
    <definedName name="ффф" localSheetId="11">#REF!</definedName>
    <definedName name="ффф">#REF!</definedName>
    <definedName name="фффффф" localSheetId="0">#REF!</definedName>
    <definedName name="фффффф" localSheetId="1">#REF!</definedName>
    <definedName name="фффффф" localSheetId="2">#REF!</definedName>
    <definedName name="фффффф" localSheetId="3">#REF!</definedName>
    <definedName name="фффффф" localSheetId="4">#REF!</definedName>
    <definedName name="фффффф" localSheetId="7">#REF!</definedName>
    <definedName name="фффффф">#REF!</definedName>
    <definedName name="ффыв" localSheetId="0">#REF!</definedName>
    <definedName name="ффыв" localSheetId="1">#REF!</definedName>
    <definedName name="ффыв" localSheetId="2">#REF!</definedName>
    <definedName name="ффыв" localSheetId="3">#REF!</definedName>
    <definedName name="ффыв" localSheetId="4">#REF!</definedName>
    <definedName name="ффыв" localSheetId="7">#REF!</definedName>
    <definedName name="ффыв">#REF!</definedName>
    <definedName name="фыв" localSheetId="0">#REF!</definedName>
    <definedName name="фыв" localSheetId="1">#REF!</definedName>
    <definedName name="фыв" localSheetId="2">#REF!</definedName>
    <definedName name="фыв" localSheetId="3">#REF!</definedName>
    <definedName name="фыв" localSheetId="4">#REF!</definedName>
    <definedName name="фыв" localSheetId="7">#REF!</definedName>
    <definedName name="фыв">#REF!</definedName>
    <definedName name="Хабаровский_край" localSheetId="0">#REF!</definedName>
    <definedName name="Хабаровский_край" localSheetId="1">#REF!</definedName>
    <definedName name="Хабаровский_край" localSheetId="2">#REF!</definedName>
    <definedName name="Хабаровский_край" localSheetId="3">#REF!</definedName>
    <definedName name="Хабаровский_край" localSheetId="4">#REF!</definedName>
    <definedName name="Хабаровский_край" localSheetId="7">#REF!</definedName>
    <definedName name="Хабаровский_край">#REF!</definedName>
    <definedName name="Хабаровский_край_1" localSheetId="0">#REF!</definedName>
    <definedName name="Хабаровский_край_1" localSheetId="1">#REF!</definedName>
    <definedName name="Хабаровский_край_1" localSheetId="2">#REF!</definedName>
    <definedName name="Хабаровский_край_1" localSheetId="3">#REF!</definedName>
    <definedName name="Хабаровский_край_1" localSheetId="4">#REF!</definedName>
    <definedName name="Хабаровский_край_1" localSheetId="7">#REF!</definedName>
    <definedName name="Хабаровский_край_1">#REF!</definedName>
    <definedName name="Характеристика" localSheetId="0">#REF!</definedName>
    <definedName name="Характеристика" localSheetId="1">#REF!</definedName>
    <definedName name="Характеристика" localSheetId="2">#REF!</definedName>
    <definedName name="Характеристика" localSheetId="3">#REF!</definedName>
    <definedName name="Характеристика" localSheetId="4">#REF!</definedName>
    <definedName name="Характеристика" localSheetId="7">#REF!</definedName>
    <definedName name="Характеристика">#REF!</definedName>
    <definedName name="хд" localSheetId="0">#REF!</definedName>
    <definedName name="хд" localSheetId="1">#REF!</definedName>
    <definedName name="хд" localSheetId="2">#REF!</definedName>
    <definedName name="хд" localSheetId="3">#REF!</definedName>
    <definedName name="хд" localSheetId="4">#REF!</definedName>
    <definedName name="хд" localSheetId="7">#REF!</definedName>
    <definedName name="хд">#REF!</definedName>
    <definedName name="хх" localSheetId="0">#REF!</definedName>
    <definedName name="хх" localSheetId="1">#REF!</definedName>
    <definedName name="хх" localSheetId="2">#REF!</definedName>
    <definedName name="хх" localSheetId="13">#REF!</definedName>
    <definedName name="хх" localSheetId="14">#REF!</definedName>
    <definedName name="хх" localSheetId="3">#REF!</definedName>
    <definedName name="хх" localSheetId="4">#REF!</definedName>
    <definedName name="хх" localSheetId="7">#REF!</definedName>
    <definedName name="хх" localSheetId="11">#REF!</definedName>
    <definedName name="хх">#REF!</definedName>
    <definedName name="ц" localSheetId="0">#REF!</definedName>
    <definedName name="ц" localSheetId="1">#REF!</definedName>
    <definedName name="ц" localSheetId="2">#REF!</definedName>
    <definedName name="ц" localSheetId="3">#REF!</definedName>
    <definedName name="ц" localSheetId="4">#REF!</definedName>
    <definedName name="ц" localSheetId="7">#REF!</definedName>
    <definedName name="ц">#REF!</definedName>
    <definedName name="цакыф" localSheetId="0">#REF!</definedName>
    <definedName name="цакыф" localSheetId="1">#REF!</definedName>
    <definedName name="цакыф" localSheetId="2">#REF!</definedName>
    <definedName name="цакыф" localSheetId="3">#REF!</definedName>
    <definedName name="цакыф" localSheetId="4">#REF!</definedName>
    <definedName name="цакыф" localSheetId="7">#REF!</definedName>
    <definedName name="цакыф">#REF!</definedName>
    <definedName name="цена">#N/A</definedName>
    <definedName name="цена___0" localSheetId="0">#REF!</definedName>
    <definedName name="цена___0" localSheetId="1">#REF!</definedName>
    <definedName name="цена___0" localSheetId="2">#REF!</definedName>
    <definedName name="цена___0" localSheetId="3">#REF!</definedName>
    <definedName name="цена___0" localSheetId="4">#REF!</definedName>
    <definedName name="цена___0" localSheetId="5">#REF!</definedName>
    <definedName name="цена___0" localSheetId="7">#REF!</definedName>
    <definedName name="цена___0">#REF!</definedName>
    <definedName name="цена___0___0" localSheetId="0">#REF!</definedName>
    <definedName name="цена___0___0" localSheetId="1">#REF!</definedName>
    <definedName name="цена___0___0" localSheetId="2">#REF!</definedName>
    <definedName name="цена___0___0" localSheetId="3">#REF!</definedName>
    <definedName name="цена___0___0" localSheetId="4">#REF!</definedName>
    <definedName name="цена___0___0" localSheetId="7">#REF!</definedName>
    <definedName name="цена___0___0">#REF!</definedName>
    <definedName name="цена___0___0___0" localSheetId="0">#REF!</definedName>
    <definedName name="цена___0___0___0" localSheetId="1">#REF!</definedName>
    <definedName name="цена___0___0___0" localSheetId="2">#REF!</definedName>
    <definedName name="цена___0___0___0" localSheetId="3">#REF!</definedName>
    <definedName name="цена___0___0___0" localSheetId="4">#REF!</definedName>
    <definedName name="цена___0___0___0" localSheetId="7">#REF!</definedName>
    <definedName name="цена___0___0___0">#REF!</definedName>
    <definedName name="цена___0___0___0___0" localSheetId="0">#REF!</definedName>
    <definedName name="цена___0___0___0___0" localSheetId="1">#REF!</definedName>
    <definedName name="цена___0___0___0___0" localSheetId="2">#REF!</definedName>
    <definedName name="цена___0___0___0___0" localSheetId="3">#REF!</definedName>
    <definedName name="цена___0___0___0___0" localSheetId="4">#REF!</definedName>
    <definedName name="цена___0___0___0___0" localSheetId="7">#REF!</definedName>
    <definedName name="цена___0___0___0___0">#REF!</definedName>
    <definedName name="цена___0___0___2" localSheetId="0">#REF!</definedName>
    <definedName name="цена___0___0___2" localSheetId="1">#REF!</definedName>
    <definedName name="цена___0___0___2" localSheetId="2">#REF!</definedName>
    <definedName name="цена___0___0___2" localSheetId="3">#REF!</definedName>
    <definedName name="цена___0___0___2" localSheetId="4">#REF!</definedName>
    <definedName name="цена___0___0___2" localSheetId="7">#REF!</definedName>
    <definedName name="цена___0___0___2">#REF!</definedName>
    <definedName name="цена___0___0___3" localSheetId="0">#REF!</definedName>
    <definedName name="цена___0___0___3" localSheetId="1">#REF!</definedName>
    <definedName name="цена___0___0___3" localSheetId="2">#REF!</definedName>
    <definedName name="цена___0___0___3" localSheetId="3">#REF!</definedName>
    <definedName name="цена___0___0___3" localSheetId="4">#REF!</definedName>
    <definedName name="цена___0___0___3" localSheetId="7">#REF!</definedName>
    <definedName name="цена___0___0___3">#REF!</definedName>
    <definedName name="цена___0___0___4" localSheetId="0">#REF!</definedName>
    <definedName name="цена___0___0___4" localSheetId="1">#REF!</definedName>
    <definedName name="цена___0___0___4" localSheetId="2">#REF!</definedName>
    <definedName name="цена___0___0___4" localSheetId="3">#REF!</definedName>
    <definedName name="цена___0___0___4" localSheetId="4">#REF!</definedName>
    <definedName name="цена___0___0___4" localSheetId="7">#REF!</definedName>
    <definedName name="цена___0___0___4">#REF!</definedName>
    <definedName name="цена___0___1" localSheetId="0">#REF!</definedName>
    <definedName name="цена___0___1" localSheetId="1">#REF!</definedName>
    <definedName name="цена___0___1" localSheetId="2">#REF!</definedName>
    <definedName name="цена___0___1" localSheetId="3">#REF!</definedName>
    <definedName name="цена___0___1" localSheetId="4">#REF!</definedName>
    <definedName name="цена___0___1" localSheetId="7">#REF!</definedName>
    <definedName name="цена___0___1">#REF!</definedName>
    <definedName name="цена___0___10" localSheetId="0">#REF!</definedName>
    <definedName name="цена___0___10" localSheetId="1">#REF!</definedName>
    <definedName name="цена___0___10" localSheetId="2">#REF!</definedName>
    <definedName name="цена___0___10" localSheetId="3">#REF!</definedName>
    <definedName name="цена___0___10" localSheetId="4">#REF!</definedName>
    <definedName name="цена___0___10" localSheetId="7">#REF!</definedName>
    <definedName name="цена___0___10">#REF!</definedName>
    <definedName name="цена___0___12" localSheetId="0">#REF!</definedName>
    <definedName name="цена___0___12" localSheetId="1">#REF!</definedName>
    <definedName name="цена___0___12" localSheetId="2">#REF!</definedName>
    <definedName name="цена___0___12" localSheetId="3">#REF!</definedName>
    <definedName name="цена___0___12" localSheetId="4">#REF!</definedName>
    <definedName name="цена___0___12" localSheetId="7">#REF!</definedName>
    <definedName name="цена___0___12">#REF!</definedName>
    <definedName name="цена___0___2" localSheetId="0">#REF!</definedName>
    <definedName name="цена___0___2" localSheetId="1">#REF!</definedName>
    <definedName name="цена___0___2" localSheetId="2">#REF!</definedName>
    <definedName name="цена___0___2" localSheetId="3">#REF!</definedName>
    <definedName name="цена___0___2" localSheetId="4">#REF!</definedName>
    <definedName name="цена___0___2" localSheetId="7">#REF!</definedName>
    <definedName name="цена___0___2">#REF!</definedName>
    <definedName name="цена___0___2___0" localSheetId="0">#REF!</definedName>
    <definedName name="цена___0___2___0" localSheetId="1">#REF!</definedName>
    <definedName name="цена___0___2___0" localSheetId="2">#REF!</definedName>
    <definedName name="цена___0___2___0" localSheetId="3">#REF!</definedName>
    <definedName name="цена___0___2___0" localSheetId="4">#REF!</definedName>
    <definedName name="цена___0___2___0" localSheetId="7">#REF!</definedName>
    <definedName name="цена___0___2___0">#REF!</definedName>
    <definedName name="цена___0___3" localSheetId="0">#REF!</definedName>
    <definedName name="цена___0___3" localSheetId="1">#REF!</definedName>
    <definedName name="цена___0___3" localSheetId="2">#REF!</definedName>
    <definedName name="цена___0___3" localSheetId="3">#REF!</definedName>
    <definedName name="цена___0___3" localSheetId="4">#REF!</definedName>
    <definedName name="цена___0___3" localSheetId="7">#REF!</definedName>
    <definedName name="цена___0___3">#REF!</definedName>
    <definedName name="цена___0___4" localSheetId="0">#REF!</definedName>
    <definedName name="цена___0___4" localSheetId="1">#REF!</definedName>
    <definedName name="цена___0___4" localSheetId="2">#REF!</definedName>
    <definedName name="цена___0___4" localSheetId="3">#REF!</definedName>
    <definedName name="цена___0___4" localSheetId="4">#REF!</definedName>
    <definedName name="цена___0___4" localSheetId="7">#REF!</definedName>
    <definedName name="цена___0___4">#REF!</definedName>
    <definedName name="цена___0___5" localSheetId="0">#REF!</definedName>
    <definedName name="цена___0___5" localSheetId="1">#REF!</definedName>
    <definedName name="цена___0___5" localSheetId="2">#REF!</definedName>
    <definedName name="цена___0___5" localSheetId="3">#REF!</definedName>
    <definedName name="цена___0___5" localSheetId="4">#REF!</definedName>
    <definedName name="цена___0___5" localSheetId="7">#REF!</definedName>
    <definedName name="цена___0___5">#REF!</definedName>
    <definedName name="цена___0___6" localSheetId="0">#REF!</definedName>
    <definedName name="цена___0___6" localSheetId="1">#REF!</definedName>
    <definedName name="цена___0___6" localSheetId="2">#REF!</definedName>
    <definedName name="цена___0___6" localSheetId="3">#REF!</definedName>
    <definedName name="цена___0___6" localSheetId="4">#REF!</definedName>
    <definedName name="цена___0___6" localSheetId="7">#REF!</definedName>
    <definedName name="цена___0___6">#REF!</definedName>
    <definedName name="цена___0___8" localSheetId="0">#REF!</definedName>
    <definedName name="цена___0___8" localSheetId="1">#REF!</definedName>
    <definedName name="цена___0___8" localSheetId="2">#REF!</definedName>
    <definedName name="цена___0___8" localSheetId="3">#REF!</definedName>
    <definedName name="цена___0___8" localSheetId="4">#REF!</definedName>
    <definedName name="цена___0___8" localSheetId="7">#REF!</definedName>
    <definedName name="цена___0___8">#REF!</definedName>
    <definedName name="цена___1" localSheetId="0">#REF!</definedName>
    <definedName name="цена___1" localSheetId="1">#REF!</definedName>
    <definedName name="цена___1" localSheetId="2">#REF!</definedName>
    <definedName name="цена___1" localSheetId="3">#REF!</definedName>
    <definedName name="цена___1" localSheetId="4">#REF!</definedName>
    <definedName name="цена___1" localSheetId="7">#REF!</definedName>
    <definedName name="цена___1">#REF!</definedName>
    <definedName name="цена___1___0" localSheetId="0">#REF!</definedName>
    <definedName name="цена___1___0" localSheetId="1">#REF!</definedName>
    <definedName name="цена___1___0" localSheetId="2">#REF!</definedName>
    <definedName name="цена___1___0" localSheetId="3">#REF!</definedName>
    <definedName name="цена___1___0" localSheetId="4">#REF!</definedName>
    <definedName name="цена___1___0" localSheetId="7">#REF!</definedName>
    <definedName name="цена___1___0">#REF!</definedName>
    <definedName name="цена___10" localSheetId="0">#REF!</definedName>
    <definedName name="цена___10" localSheetId="1">#REF!</definedName>
    <definedName name="цена___10" localSheetId="2">#REF!</definedName>
    <definedName name="цена___10" localSheetId="3">#REF!</definedName>
    <definedName name="цена___10" localSheetId="4">#REF!</definedName>
    <definedName name="цена___10" localSheetId="7">#REF!</definedName>
    <definedName name="цена___10">#REF!</definedName>
    <definedName name="цена___10___0">NA()</definedName>
    <definedName name="цена___10___0___0" localSheetId="0">#REF!</definedName>
    <definedName name="цена___10___0___0" localSheetId="1">#REF!</definedName>
    <definedName name="цена___10___0___0" localSheetId="2">#REF!</definedName>
    <definedName name="цена___10___0___0" localSheetId="3">#REF!</definedName>
    <definedName name="цена___10___0___0" localSheetId="4">#REF!</definedName>
    <definedName name="цена___10___0___0" localSheetId="5">#REF!</definedName>
    <definedName name="цена___10___0___0" localSheetId="7">#REF!</definedName>
    <definedName name="цена___10___0___0">#REF!</definedName>
    <definedName name="цена___10___1" localSheetId="0">#REF!</definedName>
    <definedName name="цена___10___1" localSheetId="1">#REF!</definedName>
    <definedName name="цена___10___1" localSheetId="2">#REF!</definedName>
    <definedName name="цена___10___1" localSheetId="3">#REF!</definedName>
    <definedName name="цена___10___1" localSheetId="4">#REF!</definedName>
    <definedName name="цена___10___1" localSheetId="7">#REF!</definedName>
    <definedName name="цена___10___1">#REF!</definedName>
    <definedName name="цена___10___10" localSheetId="0">#REF!</definedName>
    <definedName name="цена___10___10" localSheetId="1">#REF!</definedName>
    <definedName name="цена___10___10" localSheetId="2">#REF!</definedName>
    <definedName name="цена___10___10" localSheetId="3">#REF!</definedName>
    <definedName name="цена___10___10" localSheetId="4">#REF!</definedName>
    <definedName name="цена___10___10" localSheetId="7">#REF!</definedName>
    <definedName name="цена___10___10">#REF!</definedName>
    <definedName name="цена___10___12" localSheetId="0">#REF!</definedName>
    <definedName name="цена___10___12" localSheetId="1">#REF!</definedName>
    <definedName name="цена___10___12" localSheetId="2">#REF!</definedName>
    <definedName name="цена___10___12" localSheetId="3">#REF!</definedName>
    <definedName name="цена___10___12" localSheetId="4">#REF!</definedName>
    <definedName name="цена___10___12" localSheetId="7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 localSheetId="0">#REF!</definedName>
    <definedName name="цена___11" localSheetId="1">#REF!</definedName>
    <definedName name="цена___11" localSheetId="2">#REF!</definedName>
    <definedName name="цена___11" localSheetId="3">#REF!</definedName>
    <definedName name="цена___11" localSheetId="4">#REF!</definedName>
    <definedName name="цена___11" localSheetId="5">#REF!</definedName>
    <definedName name="цена___11" localSheetId="7">#REF!</definedName>
    <definedName name="цена___11">#REF!</definedName>
    <definedName name="цена___11___0">NA()</definedName>
    <definedName name="цена___11___10" localSheetId="0">#REF!</definedName>
    <definedName name="цена___11___10" localSheetId="1">#REF!</definedName>
    <definedName name="цена___11___10" localSheetId="2">#REF!</definedName>
    <definedName name="цена___11___10" localSheetId="3">#REF!</definedName>
    <definedName name="цена___11___10" localSheetId="4">#REF!</definedName>
    <definedName name="цена___11___10" localSheetId="5">#REF!</definedName>
    <definedName name="цена___11___10" localSheetId="7">#REF!</definedName>
    <definedName name="цена___11___10">#REF!</definedName>
    <definedName name="цена___11___2" localSheetId="0">#REF!</definedName>
    <definedName name="цена___11___2" localSheetId="1">#REF!</definedName>
    <definedName name="цена___11___2" localSheetId="2">#REF!</definedName>
    <definedName name="цена___11___2" localSheetId="3">#REF!</definedName>
    <definedName name="цена___11___2" localSheetId="4">#REF!</definedName>
    <definedName name="цена___11___2" localSheetId="7">#REF!</definedName>
    <definedName name="цена___11___2">#REF!</definedName>
    <definedName name="цена___11___4" localSheetId="0">#REF!</definedName>
    <definedName name="цена___11___4" localSheetId="1">#REF!</definedName>
    <definedName name="цена___11___4" localSheetId="2">#REF!</definedName>
    <definedName name="цена___11___4" localSheetId="3">#REF!</definedName>
    <definedName name="цена___11___4" localSheetId="4">#REF!</definedName>
    <definedName name="цена___11___4" localSheetId="7">#REF!</definedName>
    <definedName name="цена___11___4">#REF!</definedName>
    <definedName name="цена___11___6" localSheetId="0">#REF!</definedName>
    <definedName name="цена___11___6" localSheetId="1">#REF!</definedName>
    <definedName name="цена___11___6" localSheetId="2">#REF!</definedName>
    <definedName name="цена___11___6" localSheetId="3">#REF!</definedName>
    <definedName name="цена___11___6" localSheetId="4">#REF!</definedName>
    <definedName name="цена___11___6" localSheetId="7">#REF!</definedName>
    <definedName name="цена___11___6">#REF!</definedName>
    <definedName name="цена___11___8" localSheetId="0">#REF!</definedName>
    <definedName name="цена___11___8" localSheetId="1">#REF!</definedName>
    <definedName name="цена___11___8" localSheetId="2">#REF!</definedName>
    <definedName name="цена___11___8" localSheetId="3">#REF!</definedName>
    <definedName name="цена___11___8" localSheetId="4">#REF!</definedName>
    <definedName name="цена___11___8" localSheetId="7">#REF!</definedName>
    <definedName name="цена___11___8">#REF!</definedName>
    <definedName name="цена___12">NA()</definedName>
    <definedName name="цена___2" localSheetId="0">#REF!</definedName>
    <definedName name="цена___2" localSheetId="1">#REF!</definedName>
    <definedName name="цена___2" localSheetId="2">#REF!</definedName>
    <definedName name="цена___2" localSheetId="3">#REF!</definedName>
    <definedName name="цена___2" localSheetId="4">#REF!</definedName>
    <definedName name="цена___2" localSheetId="5">#REF!</definedName>
    <definedName name="цена___2" localSheetId="7">#REF!</definedName>
    <definedName name="цена___2">#REF!</definedName>
    <definedName name="цена___2___0" localSheetId="0">#REF!</definedName>
    <definedName name="цена___2___0" localSheetId="1">#REF!</definedName>
    <definedName name="цена___2___0" localSheetId="2">#REF!</definedName>
    <definedName name="цена___2___0" localSheetId="3">#REF!</definedName>
    <definedName name="цена___2___0" localSheetId="4">#REF!</definedName>
    <definedName name="цена___2___0" localSheetId="7">#REF!</definedName>
    <definedName name="цена___2___0">#REF!</definedName>
    <definedName name="цена___2___0___0" localSheetId="0">#REF!</definedName>
    <definedName name="цена___2___0___0" localSheetId="1">#REF!</definedName>
    <definedName name="цена___2___0___0" localSheetId="2">#REF!</definedName>
    <definedName name="цена___2___0___0" localSheetId="3">#REF!</definedName>
    <definedName name="цена___2___0___0" localSheetId="4">#REF!</definedName>
    <definedName name="цена___2___0___0" localSheetId="7">#REF!</definedName>
    <definedName name="цена___2___0___0">#REF!</definedName>
    <definedName name="цена___2___0___0___0" localSheetId="0">#REF!</definedName>
    <definedName name="цена___2___0___0___0" localSheetId="1">#REF!</definedName>
    <definedName name="цена___2___0___0___0" localSheetId="2">#REF!</definedName>
    <definedName name="цена___2___0___0___0" localSheetId="3">#REF!</definedName>
    <definedName name="цена___2___0___0___0" localSheetId="4">#REF!</definedName>
    <definedName name="цена___2___0___0___0" localSheetId="7">#REF!</definedName>
    <definedName name="цена___2___0___0___0">#REF!</definedName>
    <definedName name="цена___2___1" localSheetId="0">#REF!</definedName>
    <definedName name="цена___2___1" localSheetId="1">#REF!</definedName>
    <definedName name="цена___2___1" localSheetId="2">#REF!</definedName>
    <definedName name="цена___2___1" localSheetId="3">#REF!</definedName>
    <definedName name="цена___2___1" localSheetId="4">#REF!</definedName>
    <definedName name="цена___2___1" localSheetId="7">#REF!</definedName>
    <definedName name="цена___2___1">#REF!</definedName>
    <definedName name="цена___2___10" localSheetId="0">#REF!</definedName>
    <definedName name="цена___2___10" localSheetId="1">#REF!</definedName>
    <definedName name="цена___2___10" localSheetId="2">#REF!</definedName>
    <definedName name="цена___2___10" localSheetId="3">#REF!</definedName>
    <definedName name="цена___2___10" localSheetId="4">#REF!</definedName>
    <definedName name="цена___2___10" localSheetId="7">#REF!</definedName>
    <definedName name="цена___2___10">#REF!</definedName>
    <definedName name="цена___2___12" localSheetId="0">#REF!</definedName>
    <definedName name="цена___2___12" localSheetId="1">#REF!</definedName>
    <definedName name="цена___2___12" localSheetId="2">#REF!</definedName>
    <definedName name="цена___2___12" localSheetId="3">#REF!</definedName>
    <definedName name="цена___2___12" localSheetId="4">#REF!</definedName>
    <definedName name="цена___2___12" localSheetId="7">#REF!</definedName>
    <definedName name="цена___2___12">#REF!</definedName>
    <definedName name="цена___2___2" localSheetId="0">#REF!</definedName>
    <definedName name="цена___2___2" localSheetId="1">#REF!</definedName>
    <definedName name="цена___2___2" localSheetId="2">#REF!</definedName>
    <definedName name="цена___2___2" localSheetId="3">#REF!</definedName>
    <definedName name="цена___2___2" localSheetId="4">#REF!</definedName>
    <definedName name="цена___2___2" localSheetId="7">#REF!</definedName>
    <definedName name="цена___2___2">#REF!</definedName>
    <definedName name="цена___2___3" localSheetId="0">#REF!</definedName>
    <definedName name="цена___2___3" localSheetId="1">#REF!</definedName>
    <definedName name="цена___2___3" localSheetId="2">#REF!</definedName>
    <definedName name="цена___2___3" localSheetId="3">#REF!</definedName>
    <definedName name="цена___2___3" localSheetId="4">#REF!</definedName>
    <definedName name="цена___2___3" localSheetId="7">#REF!</definedName>
    <definedName name="цена___2___3">#REF!</definedName>
    <definedName name="цена___2___4" localSheetId="0">#REF!</definedName>
    <definedName name="цена___2___4" localSheetId="1">#REF!</definedName>
    <definedName name="цена___2___4" localSheetId="2">#REF!</definedName>
    <definedName name="цена___2___4" localSheetId="3">#REF!</definedName>
    <definedName name="цена___2___4" localSheetId="4">#REF!</definedName>
    <definedName name="цена___2___4" localSheetId="7">#REF!</definedName>
    <definedName name="цена___2___4">#REF!</definedName>
    <definedName name="цена___2___6" localSheetId="0">#REF!</definedName>
    <definedName name="цена___2___6" localSheetId="1">#REF!</definedName>
    <definedName name="цена___2___6" localSheetId="2">#REF!</definedName>
    <definedName name="цена___2___6" localSheetId="3">#REF!</definedName>
    <definedName name="цена___2___6" localSheetId="4">#REF!</definedName>
    <definedName name="цена___2___6" localSheetId="7">#REF!</definedName>
    <definedName name="цена___2___6">#REF!</definedName>
    <definedName name="цена___2___8" localSheetId="0">#REF!</definedName>
    <definedName name="цена___2___8" localSheetId="1">#REF!</definedName>
    <definedName name="цена___2___8" localSheetId="2">#REF!</definedName>
    <definedName name="цена___2___8" localSheetId="3">#REF!</definedName>
    <definedName name="цена___2___8" localSheetId="4">#REF!</definedName>
    <definedName name="цена___2___8" localSheetId="7">#REF!</definedName>
    <definedName name="цена___2___8">#REF!</definedName>
    <definedName name="цена___3" localSheetId="0">#REF!</definedName>
    <definedName name="цена___3" localSheetId="1">#REF!</definedName>
    <definedName name="цена___3" localSheetId="2">#REF!</definedName>
    <definedName name="цена___3" localSheetId="3">#REF!</definedName>
    <definedName name="цена___3" localSheetId="4">#REF!</definedName>
    <definedName name="цена___3" localSheetId="7">#REF!</definedName>
    <definedName name="цена___3">#REF!</definedName>
    <definedName name="цена___3___0" localSheetId="0">#REF!</definedName>
    <definedName name="цена___3___0" localSheetId="1">#REF!</definedName>
    <definedName name="цена___3___0" localSheetId="2">#REF!</definedName>
    <definedName name="цена___3___0" localSheetId="3">#REF!</definedName>
    <definedName name="цена___3___0" localSheetId="4">#REF!</definedName>
    <definedName name="цена___3___0" localSheetId="7">#REF!</definedName>
    <definedName name="цена___3___0">#REF!</definedName>
    <definedName name="цена___3___0___0">NA()</definedName>
    <definedName name="цена___3___10" localSheetId="0">#REF!</definedName>
    <definedName name="цена___3___10" localSheetId="1">#REF!</definedName>
    <definedName name="цена___3___10" localSheetId="2">#REF!</definedName>
    <definedName name="цена___3___10" localSheetId="3">#REF!</definedName>
    <definedName name="цена___3___10" localSheetId="4">#REF!</definedName>
    <definedName name="цена___3___10" localSheetId="5">#REF!</definedName>
    <definedName name="цена___3___10" localSheetId="7">#REF!</definedName>
    <definedName name="цена___3___10">#REF!</definedName>
    <definedName name="цена___3___2" localSheetId="0">#REF!</definedName>
    <definedName name="цена___3___2" localSheetId="1">#REF!</definedName>
    <definedName name="цена___3___2" localSheetId="2">#REF!</definedName>
    <definedName name="цена___3___2" localSheetId="3">#REF!</definedName>
    <definedName name="цена___3___2" localSheetId="4">#REF!</definedName>
    <definedName name="цена___3___2" localSheetId="7">#REF!</definedName>
    <definedName name="цена___3___2">#REF!</definedName>
    <definedName name="цена___3___3" localSheetId="0">#REF!</definedName>
    <definedName name="цена___3___3" localSheetId="1">#REF!</definedName>
    <definedName name="цена___3___3" localSheetId="2">#REF!</definedName>
    <definedName name="цена___3___3" localSheetId="3">#REF!</definedName>
    <definedName name="цена___3___3" localSheetId="4">#REF!</definedName>
    <definedName name="цена___3___3" localSheetId="7">#REF!</definedName>
    <definedName name="цена___3___3">#REF!</definedName>
    <definedName name="цена___3___4" localSheetId="0">#REF!</definedName>
    <definedName name="цена___3___4" localSheetId="1">#REF!</definedName>
    <definedName name="цена___3___4" localSheetId="2">#REF!</definedName>
    <definedName name="цена___3___4" localSheetId="3">#REF!</definedName>
    <definedName name="цена___3___4" localSheetId="4">#REF!</definedName>
    <definedName name="цена___3___4" localSheetId="7">#REF!</definedName>
    <definedName name="цена___3___4">#REF!</definedName>
    <definedName name="цена___3___6" localSheetId="0">#REF!</definedName>
    <definedName name="цена___3___6" localSheetId="1">#REF!</definedName>
    <definedName name="цена___3___6" localSheetId="2">#REF!</definedName>
    <definedName name="цена___3___6" localSheetId="3">#REF!</definedName>
    <definedName name="цена___3___6" localSheetId="4">#REF!</definedName>
    <definedName name="цена___3___6" localSheetId="7">#REF!</definedName>
    <definedName name="цена___3___6">#REF!</definedName>
    <definedName name="цена___3___8" localSheetId="0">#REF!</definedName>
    <definedName name="цена___3___8" localSheetId="1">#REF!</definedName>
    <definedName name="цена___3___8" localSheetId="2">#REF!</definedName>
    <definedName name="цена___3___8" localSheetId="3">#REF!</definedName>
    <definedName name="цена___3___8" localSheetId="4">#REF!</definedName>
    <definedName name="цена___3___8" localSheetId="7">#REF!</definedName>
    <definedName name="цена___3___8">#REF!</definedName>
    <definedName name="цена___4" localSheetId="0">#REF!</definedName>
    <definedName name="цена___4" localSheetId="1">#REF!</definedName>
    <definedName name="цена___4" localSheetId="2">#REF!</definedName>
    <definedName name="цена___4" localSheetId="3">#REF!</definedName>
    <definedName name="цена___4" localSheetId="4">#REF!</definedName>
    <definedName name="цена___4" localSheetId="7">#REF!</definedName>
    <definedName name="цена___4">#REF!</definedName>
    <definedName name="цена___4___0">NA()</definedName>
    <definedName name="цена___4___0___0" localSheetId="0">#REF!</definedName>
    <definedName name="цена___4___0___0" localSheetId="1">#REF!</definedName>
    <definedName name="цена___4___0___0" localSheetId="2">#REF!</definedName>
    <definedName name="цена___4___0___0" localSheetId="3">#REF!</definedName>
    <definedName name="цена___4___0___0" localSheetId="4">#REF!</definedName>
    <definedName name="цена___4___0___0" localSheetId="5">#REF!</definedName>
    <definedName name="цена___4___0___0" localSheetId="7">#REF!</definedName>
    <definedName name="цена___4___0___0">#REF!</definedName>
    <definedName name="цена___4___0___0___0" localSheetId="0">#REF!</definedName>
    <definedName name="цена___4___0___0___0" localSheetId="1">#REF!</definedName>
    <definedName name="цена___4___0___0___0" localSheetId="2">#REF!</definedName>
    <definedName name="цена___4___0___0___0" localSheetId="3">#REF!</definedName>
    <definedName name="цена___4___0___0___0" localSheetId="4">#REF!</definedName>
    <definedName name="цена___4___0___0___0" localSheetId="7">#REF!</definedName>
    <definedName name="цена___4___0___0___0">#REF!</definedName>
    <definedName name="цена___4___10" localSheetId="0">#REF!</definedName>
    <definedName name="цена___4___10" localSheetId="1">#REF!</definedName>
    <definedName name="цена___4___10" localSheetId="2">#REF!</definedName>
    <definedName name="цена___4___10" localSheetId="3">#REF!</definedName>
    <definedName name="цена___4___10" localSheetId="4">#REF!</definedName>
    <definedName name="цена___4___10" localSheetId="7">#REF!</definedName>
    <definedName name="цена___4___10">#REF!</definedName>
    <definedName name="цена___4___12" localSheetId="0">#REF!</definedName>
    <definedName name="цена___4___12" localSheetId="1">#REF!</definedName>
    <definedName name="цена___4___12" localSheetId="2">#REF!</definedName>
    <definedName name="цена___4___12" localSheetId="3">#REF!</definedName>
    <definedName name="цена___4___12" localSheetId="4">#REF!</definedName>
    <definedName name="цена___4___12" localSheetId="7">#REF!</definedName>
    <definedName name="цена___4___12">#REF!</definedName>
    <definedName name="цена___4___2" localSheetId="0">#REF!</definedName>
    <definedName name="цена___4___2" localSheetId="1">#REF!</definedName>
    <definedName name="цена___4___2" localSheetId="2">#REF!</definedName>
    <definedName name="цена___4___2" localSheetId="3">#REF!</definedName>
    <definedName name="цена___4___2" localSheetId="4">#REF!</definedName>
    <definedName name="цена___4___2" localSheetId="7">#REF!</definedName>
    <definedName name="цена___4___2">#REF!</definedName>
    <definedName name="цена___4___3" localSheetId="0">#REF!</definedName>
    <definedName name="цена___4___3" localSheetId="1">#REF!</definedName>
    <definedName name="цена___4___3" localSheetId="2">#REF!</definedName>
    <definedName name="цена___4___3" localSheetId="3">#REF!</definedName>
    <definedName name="цена___4___3" localSheetId="4">#REF!</definedName>
    <definedName name="цена___4___3" localSheetId="7">#REF!</definedName>
    <definedName name="цена___4___3">#REF!</definedName>
    <definedName name="цена___4___4" localSheetId="0">#REF!</definedName>
    <definedName name="цена___4___4" localSheetId="1">#REF!</definedName>
    <definedName name="цена___4___4" localSheetId="2">#REF!</definedName>
    <definedName name="цена___4___4" localSheetId="3">#REF!</definedName>
    <definedName name="цена___4___4" localSheetId="4">#REF!</definedName>
    <definedName name="цена___4___4" localSheetId="7">#REF!</definedName>
    <definedName name="цена___4___4">#REF!</definedName>
    <definedName name="цена___4___6" localSheetId="0">#REF!</definedName>
    <definedName name="цена___4___6" localSheetId="1">#REF!</definedName>
    <definedName name="цена___4___6" localSheetId="2">#REF!</definedName>
    <definedName name="цена___4___6" localSheetId="3">#REF!</definedName>
    <definedName name="цена___4___6" localSheetId="4">#REF!</definedName>
    <definedName name="цена___4___6" localSheetId="7">#REF!</definedName>
    <definedName name="цена___4___6">#REF!</definedName>
    <definedName name="цена___4___8" localSheetId="0">#REF!</definedName>
    <definedName name="цена___4___8" localSheetId="1">#REF!</definedName>
    <definedName name="цена___4___8" localSheetId="2">#REF!</definedName>
    <definedName name="цена___4___8" localSheetId="3">#REF!</definedName>
    <definedName name="цена___4___8" localSheetId="4">#REF!</definedName>
    <definedName name="цена___4___8" localSheetId="7">#REF!</definedName>
    <definedName name="цена___4___8">#REF!</definedName>
    <definedName name="цена___5">NA()</definedName>
    <definedName name="цена___5___0" localSheetId="0">#REF!</definedName>
    <definedName name="цена___5___0" localSheetId="1">#REF!</definedName>
    <definedName name="цена___5___0" localSheetId="2">#REF!</definedName>
    <definedName name="цена___5___0" localSheetId="3">#REF!</definedName>
    <definedName name="цена___5___0" localSheetId="4">#REF!</definedName>
    <definedName name="цена___5___0" localSheetId="5">#REF!</definedName>
    <definedName name="цена___5___0" localSheetId="7">#REF!</definedName>
    <definedName name="цена___5___0">#REF!</definedName>
    <definedName name="цена___5___0___0" localSheetId="0">#REF!</definedName>
    <definedName name="цена___5___0___0" localSheetId="1">#REF!</definedName>
    <definedName name="цена___5___0___0" localSheetId="2">#REF!</definedName>
    <definedName name="цена___5___0___0" localSheetId="3">#REF!</definedName>
    <definedName name="цена___5___0___0" localSheetId="4">#REF!</definedName>
    <definedName name="цена___5___0___0" localSheetId="7">#REF!</definedName>
    <definedName name="цена___5___0___0">#REF!</definedName>
    <definedName name="цена___5___0___0___0" localSheetId="0">#REF!</definedName>
    <definedName name="цена___5___0___0___0" localSheetId="1">#REF!</definedName>
    <definedName name="цена___5___0___0___0" localSheetId="2">#REF!</definedName>
    <definedName name="цена___5___0___0___0" localSheetId="3">#REF!</definedName>
    <definedName name="цена___5___0___0___0" localSheetId="4">#REF!</definedName>
    <definedName name="цена___5___0___0___0" localSheetId="7">#REF!</definedName>
    <definedName name="цена___5___0___0___0">#REF!</definedName>
    <definedName name="цена___5___3">NA()</definedName>
    <definedName name="цена___6">NA()</definedName>
    <definedName name="цена___6___0" localSheetId="0">#REF!</definedName>
    <definedName name="цена___6___0" localSheetId="1">#REF!</definedName>
    <definedName name="цена___6___0" localSheetId="2">#REF!</definedName>
    <definedName name="цена___6___0" localSheetId="3">#REF!</definedName>
    <definedName name="цена___6___0" localSheetId="4">#REF!</definedName>
    <definedName name="цена___6___0" localSheetId="5">#REF!</definedName>
    <definedName name="цена___6___0" localSheetId="7">#REF!</definedName>
    <definedName name="цена___6___0">#REF!</definedName>
    <definedName name="цена___6___0___0" localSheetId="0">#REF!</definedName>
    <definedName name="цена___6___0___0" localSheetId="1">#REF!</definedName>
    <definedName name="цена___6___0___0" localSheetId="2">#REF!</definedName>
    <definedName name="цена___6___0___0" localSheetId="3">#REF!</definedName>
    <definedName name="цена___6___0___0" localSheetId="4">#REF!</definedName>
    <definedName name="цена___6___0___0" localSheetId="7">#REF!</definedName>
    <definedName name="цена___6___0___0">#REF!</definedName>
    <definedName name="цена___6___0___0___0" localSheetId="0">#REF!</definedName>
    <definedName name="цена___6___0___0___0" localSheetId="1">#REF!</definedName>
    <definedName name="цена___6___0___0___0" localSheetId="2">#REF!</definedName>
    <definedName name="цена___6___0___0___0" localSheetId="3">#REF!</definedName>
    <definedName name="цена___6___0___0___0" localSheetId="4">#REF!</definedName>
    <definedName name="цена___6___0___0___0" localSheetId="7">#REF!</definedName>
    <definedName name="цена___6___0___0___0">#REF!</definedName>
    <definedName name="цена___6___1" localSheetId="0">#REF!</definedName>
    <definedName name="цена___6___1" localSheetId="1">#REF!</definedName>
    <definedName name="цена___6___1" localSheetId="2">#REF!</definedName>
    <definedName name="цена___6___1" localSheetId="3">#REF!</definedName>
    <definedName name="цена___6___1" localSheetId="4">#REF!</definedName>
    <definedName name="цена___6___1" localSheetId="7">#REF!</definedName>
    <definedName name="цена___6___1">#REF!</definedName>
    <definedName name="цена___6___10" localSheetId="0">#REF!</definedName>
    <definedName name="цена___6___10" localSheetId="1">#REF!</definedName>
    <definedName name="цена___6___10" localSheetId="2">#REF!</definedName>
    <definedName name="цена___6___10" localSheetId="3">#REF!</definedName>
    <definedName name="цена___6___10" localSheetId="4">#REF!</definedName>
    <definedName name="цена___6___10" localSheetId="7">#REF!</definedName>
    <definedName name="цена___6___10">#REF!</definedName>
    <definedName name="цена___6___12" localSheetId="0">#REF!</definedName>
    <definedName name="цена___6___12" localSheetId="1">#REF!</definedName>
    <definedName name="цена___6___12" localSheetId="2">#REF!</definedName>
    <definedName name="цена___6___12" localSheetId="3">#REF!</definedName>
    <definedName name="цена___6___12" localSheetId="4">#REF!</definedName>
    <definedName name="цена___6___12" localSheetId="7">#REF!</definedName>
    <definedName name="цена___6___12">#REF!</definedName>
    <definedName name="цена___6___2" localSheetId="0">#REF!</definedName>
    <definedName name="цена___6___2" localSheetId="1">#REF!</definedName>
    <definedName name="цена___6___2" localSheetId="2">#REF!</definedName>
    <definedName name="цена___6___2" localSheetId="3">#REF!</definedName>
    <definedName name="цена___6___2" localSheetId="4">#REF!</definedName>
    <definedName name="цена___6___2" localSheetId="7">#REF!</definedName>
    <definedName name="цена___6___2">#REF!</definedName>
    <definedName name="цена___6___4" localSheetId="0">#REF!</definedName>
    <definedName name="цена___6___4" localSheetId="1">#REF!</definedName>
    <definedName name="цена___6___4" localSheetId="2">#REF!</definedName>
    <definedName name="цена___6___4" localSheetId="3">#REF!</definedName>
    <definedName name="цена___6___4" localSheetId="4">#REF!</definedName>
    <definedName name="цена___6___4" localSheetId="7">#REF!</definedName>
    <definedName name="цена___6___4">#REF!</definedName>
    <definedName name="цена___6___6" localSheetId="0">#REF!</definedName>
    <definedName name="цена___6___6" localSheetId="1">#REF!</definedName>
    <definedName name="цена___6___6" localSheetId="2">#REF!</definedName>
    <definedName name="цена___6___6" localSheetId="3">#REF!</definedName>
    <definedName name="цена___6___6" localSheetId="4">#REF!</definedName>
    <definedName name="цена___6___6" localSheetId="7">#REF!</definedName>
    <definedName name="цена___6___6">#REF!</definedName>
    <definedName name="цена___6___8" localSheetId="0">#REF!</definedName>
    <definedName name="цена___6___8" localSheetId="1">#REF!</definedName>
    <definedName name="цена___6___8" localSheetId="2">#REF!</definedName>
    <definedName name="цена___6___8" localSheetId="3">#REF!</definedName>
    <definedName name="цена___6___8" localSheetId="4">#REF!</definedName>
    <definedName name="цена___6___8" localSheetId="7">#REF!</definedName>
    <definedName name="цена___6___8">#REF!</definedName>
    <definedName name="цена___7" localSheetId="0">#REF!</definedName>
    <definedName name="цена___7" localSheetId="1">#REF!</definedName>
    <definedName name="цена___7" localSheetId="2">#REF!</definedName>
    <definedName name="цена___7" localSheetId="3">#REF!</definedName>
    <definedName name="цена___7" localSheetId="4">#REF!</definedName>
    <definedName name="цена___7" localSheetId="7">#REF!</definedName>
    <definedName name="цена___7">#REF!</definedName>
    <definedName name="цена___7___0" localSheetId="0">#REF!</definedName>
    <definedName name="цена___7___0" localSheetId="1">#REF!</definedName>
    <definedName name="цена___7___0" localSheetId="2">#REF!</definedName>
    <definedName name="цена___7___0" localSheetId="3">#REF!</definedName>
    <definedName name="цена___7___0" localSheetId="4">#REF!</definedName>
    <definedName name="цена___7___0" localSheetId="7">#REF!</definedName>
    <definedName name="цена___7___0">#REF!</definedName>
    <definedName name="цена___7___10" localSheetId="0">#REF!</definedName>
    <definedName name="цена___7___10" localSheetId="1">#REF!</definedName>
    <definedName name="цена___7___10" localSheetId="2">#REF!</definedName>
    <definedName name="цена___7___10" localSheetId="3">#REF!</definedName>
    <definedName name="цена___7___10" localSheetId="4">#REF!</definedName>
    <definedName name="цена___7___10" localSheetId="7">#REF!</definedName>
    <definedName name="цена___7___10">#REF!</definedName>
    <definedName name="цена___7___2" localSheetId="0">#REF!</definedName>
    <definedName name="цена___7___2" localSheetId="1">#REF!</definedName>
    <definedName name="цена___7___2" localSheetId="2">#REF!</definedName>
    <definedName name="цена___7___2" localSheetId="3">#REF!</definedName>
    <definedName name="цена___7___2" localSheetId="4">#REF!</definedName>
    <definedName name="цена___7___2" localSheetId="7">#REF!</definedName>
    <definedName name="цена___7___2">#REF!</definedName>
    <definedName name="цена___7___4" localSheetId="0">#REF!</definedName>
    <definedName name="цена___7___4" localSheetId="1">#REF!</definedName>
    <definedName name="цена___7___4" localSheetId="2">#REF!</definedName>
    <definedName name="цена___7___4" localSheetId="3">#REF!</definedName>
    <definedName name="цена___7___4" localSheetId="4">#REF!</definedName>
    <definedName name="цена___7___4" localSheetId="7">#REF!</definedName>
    <definedName name="цена___7___4">#REF!</definedName>
    <definedName name="цена___7___6" localSheetId="0">#REF!</definedName>
    <definedName name="цена___7___6" localSheetId="1">#REF!</definedName>
    <definedName name="цена___7___6" localSheetId="2">#REF!</definedName>
    <definedName name="цена___7___6" localSheetId="3">#REF!</definedName>
    <definedName name="цена___7___6" localSheetId="4">#REF!</definedName>
    <definedName name="цена___7___6" localSheetId="7">#REF!</definedName>
    <definedName name="цена___7___6">#REF!</definedName>
    <definedName name="цена___7___8" localSheetId="0">#REF!</definedName>
    <definedName name="цена___7___8" localSheetId="1">#REF!</definedName>
    <definedName name="цена___7___8" localSheetId="2">#REF!</definedName>
    <definedName name="цена___7___8" localSheetId="3">#REF!</definedName>
    <definedName name="цена___7___8" localSheetId="4">#REF!</definedName>
    <definedName name="цена___7___8" localSheetId="7">#REF!</definedName>
    <definedName name="цена___7___8">#REF!</definedName>
    <definedName name="цена___8" localSheetId="0">#REF!</definedName>
    <definedName name="цена___8" localSheetId="1">#REF!</definedName>
    <definedName name="цена___8" localSheetId="2">#REF!</definedName>
    <definedName name="цена___8" localSheetId="3">#REF!</definedName>
    <definedName name="цена___8" localSheetId="4">#REF!</definedName>
    <definedName name="цена___8" localSheetId="7">#REF!</definedName>
    <definedName name="цена___8">#REF!</definedName>
    <definedName name="цена___8___0" localSheetId="0">#REF!</definedName>
    <definedName name="цена___8___0" localSheetId="1">#REF!</definedName>
    <definedName name="цена___8___0" localSheetId="2">#REF!</definedName>
    <definedName name="цена___8___0" localSheetId="3">#REF!</definedName>
    <definedName name="цена___8___0" localSheetId="4">#REF!</definedName>
    <definedName name="цена___8___0" localSheetId="7">#REF!</definedName>
    <definedName name="цена___8___0">#REF!</definedName>
    <definedName name="цена___8___0___0" localSheetId="0">#REF!</definedName>
    <definedName name="цена___8___0___0" localSheetId="1">#REF!</definedName>
    <definedName name="цена___8___0___0" localSheetId="2">#REF!</definedName>
    <definedName name="цена___8___0___0" localSheetId="3">#REF!</definedName>
    <definedName name="цена___8___0___0" localSheetId="4">#REF!</definedName>
    <definedName name="цена___8___0___0" localSheetId="7">#REF!</definedName>
    <definedName name="цена___8___0___0">#REF!</definedName>
    <definedName name="цена___8___0___0___0" localSheetId="0">#REF!</definedName>
    <definedName name="цена___8___0___0___0" localSheetId="1">#REF!</definedName>
    <definedName name="цена___8___0___0___0" localSheetId="2">#REF!</definedName>
    <definedName name="цена___8___0___0___0" localSheetId="3">#REF!</definedName>
    <definedName name="цена___8___0___0___0" localSheetId="4">#REF!</definedName>
    <definedName name="цена___8___0___0___0" localSheetId="7">#REF!</definedName>
    <definedName name="цена___8___0___0___0">#REF!</definedName>
    <definedName name="цена___8___1" localSheetId="0">#REF!</definedName>
    <definedName name="цена___8___1" localSheetId="1">#REF!</definedName>
    <definedName name="цена___8___1" localSheetId="2">#REF!</definedName>
    <definedName name="цена___8___1" localSheetId="3">#REF!</definedName>
    <definedName name="цена___8___1" localSheetId="4">#REF!</definedName>
    <definedName name="цена___8___1" localSheetId="7">#REF!</definedName>
    <definedName name="цена___8___1">#REF!</definedName>
    <definedName name="цена___8___10" localSheetId="0">#REF!</definedName>
    <definedName name="цена___8___10" localSheetId="1">#REF!</definedName>
    <definedName name="цена___8___10" localSheetId="2">#REF!</definedName>
    <definedName name="цена___8___10" localSheetId="3">#REF!</definedName>
    <definedName name="цена___8___10" localSheetId="4">#REF!</definedName>
    <definedName name="цена___8___10" localSheetId="7">#REF!</definedName>
    <definedName name="цена___8___10">#REF!</definedName>
    <definedName name="цена___8___12" localSheetId="0">#REF!</definedName>
    <definedName name="цена___8___12" localSheetId="1">#REF!</definedName>
    <definedName name="цена___8___12" localSheetId="2">#REF!</definedName>
    <definedName name="цена___8___12" localSheetId="3">#REF!</definedName>
    <definedName name="цена___8___12" localSheetId="4">#REF!</definedName>
    <definedName name="цена___8___12" localSheetId="7">#REF!</definedName>
    <definedName name="цена___8___12">#REF!</definedName>
    <definedName name="цена___8___2" localSheetId="0">#REF!</definedName>
    <definedName name="цена___8___2" localSheetId="1">#REF!</definedName>
    <definedName name="цена___8___2" localSheetId="2">#REF!</definedName>
    <definedName name="цена___8___2" localSheetId="3">#REF!</definedName>
    <definedName name="цена___8___2" localSheetId="4">#REF!</definedName>
    <definedName name="цена___8___2" localSheetId="7">#REF!</definedName>
    <definedName name="цена___8___2">#REF!</definedName>
    <definedName name="цена___8___4" localSheetId="0">#REF!</definedName>
    <definedName name="цена___8___4" localSheetId="1">#REF!</definedName>
    <definedName name="цена___8___4" localSheetId="2">#REF!</definedName>
    <definedName name="цена___8___4" localSheetId="3">#REF!</definedName>
    <definedName name="цена___8___4" localSheetId="4">#REF!</definedName>
    <definedName name="цена___8___4" localSheetId="7">#REF!</definedName>
    <definedName name="цена___8___4">#REF!</definedName>
    <definedName name="цена___8___6" localSheetId="0">#REF!</definedName>
    <definedName name="цена___8___6" localSheetId="1">#REF!</definedName>
    <definedName name="цена___8___6" localSheetId="2">#REF!</definedName>
    <definedName name="цена___8___6" localSheetId="3">#REF!</definedName>
    <definedName name="цена___8___6" localSheetId="4">#REF!</definedName>
    <definedName name="цена___8___6" localSheetId="7">#REF!</definedName>
    <definedName name="цена___8___6">#REF!</definedName>
    <definedName name="цена___8___8" localSheetId="0">#REF!</definedName>
    <definedName name="цена___8___8" localSheetId="1">#REF!</definedName>
    <definedName name="цена___8___8" localSheetId="2">#REF!</definedName>
    <definedName name="цена___8___8" localSheetId="3">#REF!</definedName>
    <definedName name="цена___8___8" localSheetId="4">#REF!</definedName>
    <definedName name="цена___8___8" localSheetId="7">#REF!</definedName>
    <definedName name="цена___8___8">#REF!</definedName>
    <definedName name="цена___9" localSheetId="0">#REF!</definedName>
    <definedName name="цена___9" localSheetId="1">#REF!</definedName>
    <definedName name="цена___9" localSheetId="2">#REF!</definedName>
    <definedName name="цена___9" localSheetId="3">#REF!</definedName>
    <definedName name="цена___9" localSheetId="4">#REF!</definedName>
    <definedName name="цена___9" localSheetId="7">#REF!</definedName>
    <definedName name="цена___9">#REF!</definedName>
    <definedName name="цена___9___0" localSheetId="0">#REF!</definedName>
    <definedName name="цена___9___0" localSheetId="1">#REF!</definedName>
    <definedName name="цена___9___0" localSheetId="2">#REF!</definedName>
    <definedName name="цена___9___0" localSheetId="3">#REF!</definedName>
    <definedName name="цена___9___0" localSheetId="4">#REF!</definedName>
    <definedName name="цена___9___0" localSheetId="7">#REF!</definedName>
    <definedName name="цена___9___0">#REF!</definedName>
    <definedName name="цена___9___0___0" localSheetId="0">#REF!</definedName>
    <definedName name="цена___9___0___0" localSheetId="1">#REF!</definedName>
    <definedName name="цена___9___0___0" localSheetId="2">#REF!</definedName>
    <definedName name="цена___9___0___0" localSheetId="3">#REF!</definedName>
    <definedName name="цена___9___0___0" localSheetId="4">#REF!</definedName>
    <definedName name="цена___9___0___0" localSheetId="7">#REF!</definedName>
    <definedName name="цена___9___0___0">#REF!</definedName>
    <definedName name="цена___9___0___0___0" localSheetId="0">#REF!</definedName>
    <definedName name="цена___9___0___0___0" localSheetId="1">#REF!</definedName>
    <definedName name="цена___9___0___0___0" localSheetId="2">#REF!</definedName>
    <definedName name="цена___9___0___0___0" localSheetId="3">#REF!</definedName>
    <definedName name="цена___9___0___0___0" localSheetId="4">#REF!</definedName>
    <definedName name="цена___9___0___0___0" localSheetId="7">#REF!</definedName>
    <definedName name="цена___9___0___0___0">#REF!</definedName>
    <definedName name="цена___9___10" localSheetId="0">#REF!</definedName>
    <definedName name="цена___9___10" localSheetId="1">#REF!</definedName>
    <definedName name="цена___9___10" localSheetId="2">#REF!</definedName>
    <definedName name="цена___9___10" localSheetId="3">#REF!</definedName>
    <definedName name="цена___9___10" localSheetId="4">#REF!</definedName>
    <definedName name="цена___9___10" localSheetId="7">#REF!</definedName>
    <definedName name="цена___9___10">#REF!</definedName>
    <definedName name="цена___9___2" localSheetId="0">#REF!</definedName>
    <definedName name="цена___9___2" localSheetId="1">#REF!</definedName>
    <definedName name="цена___9___2" localSheetId="2">#REF!</definedName>
    <definedName name="цена___9___2" localSheetId="3">#REF!</definedName>
    <definedName name="цена___9___2" localSheetId="4">#REF!</definedName>
    <definedName name="цена___9___2" localSheetId="7">#REF!</definedName>
    <definedName name="цена___9___2">#REF!</definedName>
    <definedName name="цена___9___4" localSheetId="0">#REF!</definedName>
    <definedName name="цена___9___4" localSheetId="1">#REF!</definedName>
    <definedName name="цена___9___4" localSheetId="2">#REF!</definedName>
    <definedName name="цена___9___4" localSheetId="3">#REF!</definedName>
    <definedName name="цена___9___4" localSheetId="4">#REF!</definedName>
    <definedName name="цена___9___4" localSheetId="7">#REF!</definedName>
    <definedName name="цена___9___4">#REF!</definedName>
    <definedName name="цена___9___6" localSheetId="0">#REF!</definedName>
    <definedName name="цена___9___6" localSheetId="1">#REF!</definedName>
    <definedName name="цена___9___6" localSheetId="2">#REF!</definedName>
    <definedName name="цена___9___6" localSheetId="3">#REF!</definedName>
    <definedName name="цена___9___6" localSheetId="4">#REF!</definedName>
    <definedName name="цена___9___6" localSheetId="7">#REF!</definedName>
    <definedName name="цена___9___6">#REF!</definedName>
    <definedName name="цена___9___8" localSheetId="0">#REF!</definedName>
    <definedName name="цена___9___8" localSheetId="1">#REF!</definedName>
    <definedName name="цена___9___8" localSheetId="2">#REF!</definedName>
    <definedName name="цена___9___8" localSheetId="3">#REF!</definedName>
    <definedName name="цена___9___8" localSheetId="4">#REF!</definedName>
    <definedName name="цена___9___8" localSheetId="7">#REF!</definedName>
    <definedName name="цена___9___8">#REF!</definedName>
    <definedName name="ЦенаШурфов" localSheetId="0">#REF!</definedName>
    <definedName name="ЦенаШурфов" localSheetId="1">#REF!</definedName>
    <definedName name="ЦенаШурфов" localSheetId="2">#REF!</definedName>
    <definedName name="ЦенаШурфов" localSheetId="3">#REF!</definedName>
    <definedName name="ЦенаШурфов" localSheetId="4">#REF!</definedName>
    <definedName name="ЦенаШурфов" localSheetId="5">#REF!</definedName>
    <definedName name="ЦенаШурфов" localSheetId="7">#REF!</definedName>
    <definedName name="ЦенаШурфов">#REF!</definedName>
    <definedName name="цук" localSheetId="0">#REF!</definedName>
    <definedName name="цук" localSheetId="1">#REF!</definedName>
    <definedName name="цук" localSheetId="2">#REF!</definedName>
    <definedName name="цук" localSheetId="3">#REF!</definedName>
    <definedName name="цук" localSheetId="4">#REF!</definedName>
    <definedName name="цук" localSheetId="7">#REF!</definedName>
    <definedName name="цук">#REF!</definedName>
    <definedName name="цукеп" localSheetId="0">#REF!</definedName>
    <definedName name="цукеп" localSheetId="1">#REF!</definedName>
    <definedName name="цукеп" localSheetId="2">#REF!</definedName>
    <definedName name="цукеп" localSheetId="3">#REF!</definedName>
    <definedName name="цукеп" localSheetId="4">#REF!</definedName>
    <definedName name="цукеп" localSheetId="7">#REF!</definedName>
    <definedName name="цукеп">#REF!</definedName>
    <definedName name="цукцук" localSheetId="0">#REF!</definedName>
    <definedName name="цукцук" localSheetId="1">#REF!</definedName>
    <definedName name="цукцук" localSheetId="2">#REF!</definedName>
    <definedName name="цукцук" localSheetId="3">#REF!</definedName>
    <definedName name="цукцук" localSheetId="4">#REF!</definedName>
    <definedName name="цукцук" localSheetId="7">#REF!</definedName>
    <definedName name="цукцук">#REF!</definedName>
    <definedName name="цукцукуцкцук" localSheetId="0">#REF!</definedName>
    <definedName name="цукцукуцкцук" localSheetId="1">#REF!</definedName>
    <definedName name="цукцукуцкцук" localSheetId="2">#REF!</definedName>
    <definedName name="цукцукуцкцук" localSheetId="3">#REF!</definedName>
    <definedName name="цукцукуцкцук" localSheetId="4">#REF!</definedName>
    <definedName name="цукцукуцкцук" localSheetId="7">#REF!</definedName>
    <definedName name="цукцукуцкцук">#REF!</definedName>
    <definedName name="цукцукцук" localSheetId="0">#REF!</definedName>
    <definedName name="цукцукцук" localSheetId="1">#REF!</definedName>
    <definedName name="цукцукцук" localSheetId="2">#REF!</definedName>
    <definedName name="цукцукцук" localSheetId="3">#REF!</definedName>
    <definedName name="цукцукцук" localSheetId="4">#REF!</definedName>
    <definedName name="цукцукцук" localSheetId="7">#REF!</definedName>
    <definedName name="цукцукцук">#REF!</definedName>
    <definedName name="цфйе" localSheetId="0">#REF!</definedName>
    <definedName name="цфйе" localSheetId="1">#REF!</definedName>
    <definedName name="цфйе" localSheetId="2">#REF!</definedName>
    <definedName name="цфйе" localSheetId="3">#REF!</definedName>
    <definedName name="цфйе" localSheetId="4">#REF!</definedName>
    <definedName name="цфйе" localSheetId="7">#REF!</definedName>
    <definedName name="цфйе">#REF!</definedName>
    <definedName name="цц" localSheetId="0">#REF!</definedName>
    <definedName name="цц" localSheetId="1">#REF!</definedName>
    <definedName name="цц" localSheetId="2">#REF!</definedName>
    <definedName name="цц" localSheetId="13">#REF!</definedName>
    <definedName name="цц" localSheetId="14">#REF!</definedName>
    <definedName name="цц" localSheetId="3">#REF!</definedName>
    <definedName name="цц" localSheetId="4">#REF!</definedName>
    <definedName name="цц" localSheetId="7">#REF!</definedName>
    <definedName name="цц" localSheetId="11">#REF!</definedName>
    <definedName name="цц">#REF!</definedName>
    <definedName name="ццц" localSheetId="0">#REF!</definedName>
    <definedName name="ццц" localSheetId="1">#REF!</definedName>
    <definedName name="ццц" localSheetId="2">#REF!</definedName>
    <definedName name="ццц" localSheetId="3">#REF!</definedName>
    <definedName name="ццц" localSheetId="4">#REF!</definedName>
    <definedName name="ццц" localSheetId="7">#REF!</definedName>
    <definedName name="ццц">#REF!</definedName>
    <definedName name="чапо" localSheetId="0">#REF!</definedName>
    <definedName name="чапо" localSheetId="1">#REF!</definedName>
    <definedName name="чапо" localSheetId="2">#REF!</definedName>
    <definedName name="чапо" localSheetId="3">#REF!</definedName>
    <definedName name="чапо" localSheetId="4">#REF!</definedName>
    <definedName name="чапо" localSheetId="7">#REF!</definedName>
    <definedName name="чапо">#REF!</definedName>
    <definedName name="чапр" localSheetId="0">#REF!</definedName>
    <definedName name="чапр" localSheetId="1">#REF!</definedName>
    <definedName name="чапр" localSheetId="2">#REF!</definedName>
    <definedName name="чапр" localSheetId="3">#REF!</definedName>
    <definedName name="чапр" localSheetId="4">#REF!</definedName>
    <definedName name="чапр" localSheetId="7">#REF!</definedName>
    <definedName name="чапр">#REF!</definedName>
    <definedName name="Части_и_главы" localSheetId="0">#REF!</definedName>
    <definedName name="Части_и_главы" localSheetId="1">#REF!</definedName>
    <definedName name="Части_и_главы" localSheetId="2">#REF!</definedName>
    <definedName name="Части_и_главы" localSheetId="3">#REF!</definedName>
    <definedName name="Части_и_главы" localSheetId="4">#REF!</definedName>
    <definedName name="Части_и_главы" localSheetId="7">#REF!</definedName>
    <definedName name="Части_и_главы">#REF!</definedName>
    <definedName name="Челябинская_область" localSheetId="0">#REF!</definedName>
    <definedName name="Челябинская_область" localSheetId="1">#REF!</definedName>
    <definedName name="Челябинская_область" localSheetId="2">#REF!</definedName>
    <definedName name="Челябинская_область" localSheetId="3">#REF!</definedName>
    <definedName name="Челябинская_область" localSheetId="4">#REF!</definedName>
    <definedName name="Челябинская_область" localSheetId="7">#REF!</definedName>
    <definedName name="Челябинская_область">#REF!</definedName>
    <definedName name="Челябинская_область_1" localSheetId="0">#REF!</definedName>
    <definedName name="Челябинская_область_1" localSheetId="1">#REF!</definedName>
    <definedName name="Челябинская_область_1" localSheetId="2">#REF!</definedName>
    <definedName name="Челябинская_область_1" localSheetId="3">#REF!</definedName>
    <definedName name="Челябинская_область_1" localSheetId="4">#REF!</definedName>
    <definedName name="Челябинская_область_1" localSheetId="7">#REF!</definedName>
    <definedName name="Челябинская_область_1">#REF!</definedName>
    <definedName name="черт." localSheetId="0">#REF!</definedName>
    <definedName name="черт." localSheetId="1">#REF!</definedName>
    <definedName name="черт." localSheetId="2">#REF!</definedName>
    <definedName name="черт." localSheetId="3">#REF!</definedName>
    <definedName name="черт." localSheetId="4">#REF!</definedName>
    <definedName name="черт." localSheetId="7">#REF!</definedName>
    <definedName name="черт.">#REF!</definedName>
    <definedName name="четвертый" localSheetId="0">#REF!</definedName>
    <definedName name="четвертый" localSheetId="1">#REF!</definedName>
    <definedName name="четвертый" localSheetId="2">#REF!</definedName>
    <definedName name="четвертый" localSheetId="3">#REF!</definedName>
    <definedName name="четвертый" localSheetId="4">#REF!</definedName>
    <definedName name="четвертый" localSheetId="7">#REF!</definedName>
    <definedName name="четвертый">#REF!</definedName>
    <definedName name="Чеченская_Республика" localSheetId="0">#REF!</definedName>
    <definedName name="Чеченская_Республика" localSheetId="1">#REF!</definedName>
    <definedName name="Чеченская_Республика" localSheetId="2">#REF!</definedName>
    <definedName name="Чеченская_Республика" localSheetId="3">#REF!</definedName>
    <definedName name="Чеченская_Республика" localSheetId="4">#REF!</definedName>
    <definedName name="Чеченская_Республика" localSheetId="7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 localSheetId="0">#REF!</definedName>
    <definedName name="Читинская_область" localSheetId="1">#REF!</definedName>
    <definedName name="Читинская_область" localSheetId="2">#REF!</definedName>
    <definedName name="Читинская_область" localSheetId="3">#REF!</definedName>
    <definedName name="Читинская_область" localSheetId="4">#REF!</definedName>
    <definedName name="Читинская_область" localSheetId="5">#REF!</definedName>
    <definedName name="Читинская_область" localSheetId="7">#REF!</definedName>
    <definedName name="Читинская_область">#REF!</definedName>
    <definedName name="Читинская_область_1" localSheetId="0">#REF!</definedName>
    <definedName name="Читинская_область_1" localSheetId="1">#REF!</definedName>
    <definedName name="Читинская_область_1" localSheetId="2">#REF!</definedName>
    <definedName name="Читинская_область_1" localSheetId="3">#REF!</definedName>
    <definedName name="Читинская_область_1" localSheetId="4">#REF!</definedName>
    <definedName name="Читинская_область_1" localSheetId="7">#REF!</definedName>
    <definedName name="Читинская_область_1">#REF!</definedName>
    <definedName name="чмтчмт" localSheetId="0">#REF!</definedName>
    <definedName name="чмтчмт" localSheetId="1">#REF!</definedName>
    <definedName name="чмтчмт" localSheetId="2">#REF!</definedName>
    <definedName name="чмтчмт" localSheetId="3">#REF!</definedName>
    <definedName name="чмтчмт" localSheetId="4">#REF!</definedName>
    <definedName name="чмтчмт" localSheetId="7">#REF!</definedName>
    <definedName name="чмтчмт">#REF!</definedName>
    <definedName name="чмтчт" localSheetId="0">#REF!</definedName>
    <definedName name="чмтчт" localSheetId="1">#REF!</definedName>
    <definedName name="чмтчт" localSheetId="2">#REF!</definedName>
    <definedName name="чмтчт" localSheetId="3">#REF!</definedName>
    <definedName name="чмтчт" localSheetId="4">#REF!</definedName>
    <definedName name="чмтчт" localSheetId="7">#REF!</definedName>
    <definedName name="чмтчт">#REF!</definedName>
    <definedName name="чс" localSheetId="0">#REF!</definedName>
    <definedName name="чс" localSheetId="1">#REF!</definedName>
    <definedName name="чс" localSheetId="2">#REF!</definedName>
    <definedName name="чс" localSheetId="3">#REF!</definedName>
    <definedName name="чс" localSheetId="4">#REF!</definedName>
    <definedName name="чс" localSheetId="7">#REF!</definedName>
    <definedName name="чс">#REF!</definedName>
    <definedName name="чсапр" localSheetId="0">#REF!</definedName>
    <definedName name="чсапр" localSheetId="1">#REF!</definedName>
    <definedName name="чсапр" localSheetId="2">#REF!</definedName>
    <definedName name="чсапр" localSheetId="3">#REF!</definedName>
    <definedName name="чсапр" localSheetId="4">#REF!</definedName>
    <definedName name="чсапр" localSheetId="7">#REF!</definedName>
    <definedName name="чсапр">#REF!</definedName>
    <definedName name="чсиь" localSheetId="0">#REF!</definedName>
    <definedName name="чсиь" localSheetId="1">#REF!</definedName>
    <definedName name="чсиь" localSheetId="2">#REF!</definedName>
    <definedName name="чсиь" localSheetId="3">#REF!</definedName>
    <definedName name="чсиь" localSheetId="4">#REF!</definedName>
    <definedName name="чсиь" localSheetId="7">#REF!</definedName>
    <definedName name="чсиь">#REF!</definedName>
    <definedName name="чсмт" localSheetId="0">#REF!</definedName>
    <definedName name="чсмт" localSheetId="1">#REF!</definedName>
    <definedName name="чсмт" localSheetId="2">#REF!</definedName>
    <definedName name="чсмт" localSheetId="3">#REF!</definedName>
    <definedName name="чсмт" localSheetId="4">#REF!</definedName>
    <definedName name="чсмт" localSheetId="7">#REF!</definedName>
    <definedName name="чсмт">#REF!</definedName>
    <definedName name="чстм" localSheetId="0">#REF!</definedName>
    <definedName name="чстм" localSheetId="1">#REF!</definedName>
    <definedName name="чстм" localSheetId="2">#REF!</definedName>
    <definedName name="чстм" localSheetId="3">#REF!</definedName>
    <definedName name="чстм" localSheetId="4">#REF!</definedName>
    <definedName name="чстм" localSheetId="7">#REF!</definedName>
    <definedName name="чстм">#REF!</definedName>
    <definedName name="чт" localSheetId="0">#REF!</definedName>
    <definedName name="чт" localSheetId="1">#REF!</definedName>
    <definedName name="чт" localSheetId="2">#REF!</definedName>
    <definedName name="чт" localSheetId="3">#REF!</definedName>
    <definedName name="чт" localSheetId="4">#REF!</definedName>
    <definedName name="чт" localSheetId="7">#REF!</definedName>
    <definedName name="чт">#REF!</definedName>
    <definedName name="чтм" localSheetId="0">#REF!</definedName>
    <definedName name="чтм" localSheetId="1">#REF!</definedName>
    <definedName name="чтм" localSheetId="2">#REF!</definedName>
    <definedName name="чтм" localSheetId="3">#REF!</definedName>
    <definedName name="чтм" localSheetId="4">#REF!</definedName>
    <definedName name="чтм" localSheetId="7">#REF!</definedName>
    <definedName name="чтм">#REF!</definedName>
    <definedName name="чть" localSheetId="0">#REF!</definedName>
    <definedName name="чть" localSheetId="1">#REF!</definedName>
    <definedName name="чть" localSheetId="2">#REF!</definedName>
    <definedName name="чть" localSheetId="3">#REF!</definedName>
    <definedName name="чть" localSheetId="4">#REF!</definedName>
    <definedName name="чть" localSheetId="7">#REF!</definedName>
    <definedName name="чть">#REF!</definedName>
    <definedName name="Чувашская_Республика___Чувашия" localSheetId="0">#REF!</definedName>
    <definedName name="Чувашская_Республика___Чувашия" localSheetId="1">#REF!</definedName>
    <definedName name="Чувашская_Республика___Чувашия" localSheetId="2">#REF!</definedName>
    <definedName name="Чувашская_Республика___Чувашия" localSheetId="3">#REF!</definedName>
    <definedName name="Чувашская_Республика___Чувашия" localSheetId="4">#REF!</definedName>
    <definedName name="Чувашская_Республика___Чувашия" localSheetId="7">#REF!</definedName>
    <definedName name="Чувашская_Республика___Чувашия">#REF!</definedName>
    <definedName name="Чукотский_автономный_округ" localSheetId="0">#REF!</definedName>
    <definedName name="Чукотский_автономный_округ" localSheetId="1">#REF!</definedName>
    <definedName name="Чукотский_автономный_округ" localSheetId="2">#REF!</definedName>
    <definedName name="Чукотский_автономный_округ" localSheetId="3">#REF!</definedName>
    <definedName name="Чукотский_автономный_округ" localSheetId="4">#REF!</definedName>
    <definedName name="Чукотский_автономный_округ" localSheetId="7">#REF!</definedName>
    <definedName name="Чукотский_автономный_округ">#REF!</definedName>
    <definedName name="Чукотский_автономный_округ_1" localSheetId="0">#REF!</definedName>
    <definedName name="Чукотский_автономный_округ_1" localSheetId="1">#REF!</definedName>
    <definedName name="Чукотский_автономный_округ_1" localSheetId="2">#REF!</definedName>
    <definedName name="Чукотский_автономный_округ_1" localSheetId="3">#REF!</definedName>
    <definedName name="Чукотский_автономный_округ_1" localSheetId="4">#REF!</definedName>
    <definedName name="Чукотский_автономный_округ_1" localSheetId="7">#REF!</definedName>
    <definedName name="Чукотский_автономный_округ_1">#REF!</definedName>
    <definedName name="ш" localSheetId="0">#REF!</definedName>
    <definedName name="ш" localSheetId="1">#REF!</definedName>
    <definedName name="ш" localSheetId="2">#REF!</definedName>
    <definedName name="ш" localSheetId="3">#REF!</definedName>
    <definedName name="ш" localSheetId="4">#REF!</definedName>
    <definedName name="ш" localSheetId="7">#REF!</definedName>
    <definedName name="ш">#REF!</definedName>
    <definedName name="Шапка" localSheetId="0">#REF!</definedName>
    <definedName name="Шапка" localSheetId="1">#REF!</definedName>
    <definedName name="Шапка" localSheetId="2">#REF!</definedName>
    <definedName name="Шапка" localSheetId="3">#REF!</definedName>
    <definedName name="Шапка" localSheetId="4">#REF!</definedName>
    <definedName name="Шапка" localSheetId="7">#REF!</definedName>
    <definedName name="Шапка">#REF!</definedName>
    <definedName name="Шапка2" localSheetId="0">#REF!</definedName>
    <definedName name="Шапка2" localSheetId="1">#REF!</definedName>
    <definedName name="Шапка2" localSheetId="2">#REF!</definedName>
    <definedName name="Шапка2" localSheetId="3">#REF!</definedName>
    <definedName name="Шапка2" localSheetId="4">#REF!</definedName>
    <definedName name="Шапка2" localSheetId="7">#REF!</definedName>
    <definedName name="Шапка2">#REF!</definedName>
    <definedName name="шгд" localSheetId="0">#REF!</definedName>
    <definedName name="шгд" localSheetId="1">#REF!</definedName>
    <definedName name="шгд" localSheetId="2">#REF!</definedName>
    <definedName name="шгд" localSheetId="3">#REF!</definedName>
    <definedName name="шгд" localSheetId="4">#REF!</definedName>
    <definedName name="шгд" localSheetId="7">#REF!</definedName>
    <definedName name="шгд">#REF!</definedName>
    <definedName name="шдгшж" localSheetId="0">#REF!</definedName>
    <definedName name="шдгшж" localSheetId="1">#REF!</definedName>
    <definedName name="шдгшж" localSheetId="2">#REF!</definedName>
    <definedName name="шдгшж" localSheetId="3">#REF!</definedName>
    <definedName name="шдгшж" localSheetId="4">#REF!</definedName>
    <definedName name="шдгшж" localSheetId="7">#REF!</definedName>
    <definedName name="шдгшж">#REF!</definedName>
    <definedName name="шестой" localSheetId="0">#REF!</definedName>
    <definedName name="шестой" localSheetId="1">#REF!</definedName>
    <definedName name="шестой" localSheetId="2">#REF!</definedName>
    <definedName name="шестой" localSheetId="3">#REF!</definedName>
    <definedName name="шестой" localSheetId="4">#REF!</definedName>
    <definedName name="шестой" localSheetId="7">#REF!</definedName>
    <definedName name="шестой">#REF!</definedName>
    <definedName name="Шесть" localSheetId="0">#REF!</definedName>
    <definedName name="Шесть" localSheetId="1">#REF!</definedName>
    <definedName name="Шесть" localSheetId="2">#REF!</definedName>
    <definedName name="Шесть" localSheetId="3">#REF!</definedName>
    <definedName name="Шесть" localSheetId="4">#REF!</definedName>
    <definedName name="Шесть" localSheetId="7">#REF!</definedName>
    <definedName name="Шесть">#REF!</definedName>
    <definedName name="Шкафы_ТМ" localSheetId="0">#REF!</definedName>
    <definedName name="Шкафы_ТМ" localSheetId="1">#REF!</definedName>
    <definedName name="Шкафы_ТМ" localSheetId="2">#REF!</definedName>
    <definedName name="Шкафы_ТМ" localSheetId="3">#REF!</definedName>
    <definedName name="Шкафы_ТМ" localSheetId="4">#REF!</definedName>
    <definedName name="Шкафы_ТМ" localSheetId="5">#REF!</definedName>
    <definedName name="Шкафы_ТМ" localSheetId="7">#REF!</definedName>
    <definedName name="Шкафы_ТМ">#REF!</definedName>
    <definedName name="шоссе" localSheetId="0">#REF!</definedName>
    <definedName name="шоссе" localSheetId="1">#REF!</definedName>
    <definedName name="шоссе" localSheetId="2">#REF!</definedName>
    <definedName name="шоссе" localSheetId="3">#REF!</definedName>
    <definedName name="шоссе" localSheetId="4">#REF!</definedName>
    <definedName name="шоссе" localSheetId="7">#REF!</definedName>
    <definedName name="шоссе">#REF!</definedName>
    <definedName name="шплю" localSheetId="0">#REF!</definedName>
    <definedName name="шплю" localSheetId="1">#REF!</definedName>
    <definedName name="шплю" localSheetId="2">#REF!</definedName>
    <definedName name="шплю" localSheetId="3">#REF!</definedName>
    <definedName name="шплю" localSheetId="4">#REF!</definedName>
    <definedName name="шплю" localSheetId="7">#REF!</definedName>
    <definedName name="шплю">#REF!</definedName>
    <definedName name="шпр" localSheetId="0">#REF!</definedName>
    <definedName name="шпр" localSheetId="1">#REF!</definedName>
    <definedName name="шпр" localSheetId="2">#REF!</definedName>
    <definedName name="шпр" localSheetId="3">#REF!</definedName>
    <definedName name="шпр" localSheetId="4">#REF!</definedName>
    <definedName name="шпр" localSheetId="7">#REF!</definedName>
    <definedName name="шпр">#REF!</definedName>
    <definedName name="шш" localSheetId="0">#REF!</definedName>
    <definedName name="шш" localSheetId="1">#REF!</definedName>
    <definedName name="шш" localSheetId="2">#REF!</definedName>
    <definedName name="шш" localSheetId="13">#REF!</definedName>
    <definedName name="шш" localSheetId="14">#REF!</definedName>
    <definedName name="шш" localSheetId="3">#REF!</definedName>
    <definedName name="шш" localSheetId="4">#REF!</definedName>
    <definedName name="шш" localSheetId="7">#REF!</definedName>
    <definedName name="шш" localSheetId="11">#REF!</definedName>
    <definedName name="шш">#REF!</definedName>
    <definedName name="шшш" localSheetId="0">#REF!</definedName>
    <definedName name="шшш" localSheetId="1">#REF!</definedName>
    <definedName name="шшш" localSheetId="2">#REF!</definedName>
    <definedName name="шшш" localSheetId="3">#REF!</definedName>
    <definedName name="шшш" localSheetId="4">#REF!</definedName>
    <definedName name="шшш" localSheetId="7">#REF!</definedName>
    <definedName name="шшш">#REF!</definedName>
    <definedName name="шщгщ9шщллщ" localSheetId="0">#REF!</definedName>
    <definedName name="шщгщ9шщллщ" localSheetId="1">#REF!</definedName>
    <definedName name="шщгщ9шщллщ" localSheetId="2">#REF!</definedName>
    <definedName name="шщгщ9шщллщ" localSheetId="3">#REF!</definedName>
    <definedName name="шщгщ9шщллщ" localSheetId="4">#REF!</definedName>
    <definedName name="шщгщ9шщллщ" localSheetId="7">#REF!</definedName>
    <definedName name="шщгщ9шщллщ">#REF!</definedName>
    <definedName name="щжэдж" localSheetId="0">#REF!</definedName>
    <definedName name="щжэдж" localSheetId="1">#REF!</definedName>
    <definedName name="щжэдж" localSheetId="2">#REF!</definedName>
    <definedName name="щжэдж" localSheetId="3">#REF!</definedName>
    <definedName name="щжэдж" localSheetId="4">#REF!</definedName>
    <definedName name="щжэдж" localSheetId="7">#REF!</definedName>
    <definedName name="щжэдж">#REF!</definedName>
    <definedName name="щшшщрг" localSheetId="0">#REF!</definedName>
    <definedName name="щшшщрг" localSheetId="1">#REF!</definedName>
    <definedName name="щшшщрг" localSheetId="2">#REF!</definedName>
    <definedName name="щшшщрг" localSheetId="3">#REF!</definedName>
    <definedName name="щшшщрг" localSheetId="4">#REF!</definedName>
    <definedName name="щшшщрг" localSheetId="7">#REF!</definedName>
    <definedName name="щшшщрг">#REF!</definedName>
    <definedName name="щщ" localSheetId="0">#REF!</definedName>
    <definedName name="щщ" localSheetId="1">#REF!</definedName>
    <definedName name="щщ" localSheetId="2">#REF!</definedName>
    <definedName name="щщ" localSheetId="13">#REF!</definedName>
    <definedName name="щщ" localSheetId="14">#REF!</definedName>
    <definedName name="щщ" localSheetId="3">#REF!</definedName>
    <definedName name="щщ" localSheetId="4">#REF!</definedName>
    <definedName name="щщ" localSheetId="7">#REF!</definedName>
    <definedName name="щщ" localSheetId="11">#REF!</definedName>
    <definedName name="щщ">#REF!</definedName>
    <definedName name="ъхз" localSheetId="0">#REF!</definedName>
    <definedName name="ъхз" localSheetId="1">#REF!</definedName>
    <definedName name="ъхз" localSheetId="2">#REF!</definedName>
    <definedName name="ъхз" localSheetId="3">#REF!</definedName>
    <definedName name="ъхз" localSheetId="4">#REF!</definedName>
    <definedName name="ъхз" localSheetId="7">#REF!</definedName>
    <definedName name="ъхз">#REF!</definedName>
    <definedName name="ыа" localSheetId="0">#REF!</definedName>
    <definedName name="ыа" localSheetId="1">#REF!</definedName>
    <definedName name="ыа" localSheetId="2">#REF!</definedName>
    <definedName name="ыа" localSheetId="3">#REF!</definedName>
    <definedName name="ыа" localSheetId="4">#REF!</definedName>
    <definedName name="ыа" localSheetId="5">#REF!</definedName>
    <definedName name="ыа" localSheetId="7">#REF!</definedName>
    <definedName name="ыа">#REF!</definedName>
    <definedName name="ыаоаы" localSheetId="0">#REF!</definedName>
    <definedName name="ыаоаы" localSheetId="1">#REF!</definedName>
    <definedName name="ыаоаы" localSheetId="2">#REF!</definedName>
    <definedName name="ыаоаы" localSheetId="3">#REF!</definedName>
    <definedName name="ыаоаы" localSheetId="4">#REF!</definedName>
    <definedName name="ыаоаы" localSheetId="7">#REF!</definedName>
    <definedName name="ыаоаы">#REF!</definedName>
    <definedName name="ыаоаыо" localSheetId="0">#REF!</definedName>
    <definedName name="ыаоаыо" localSheetId="1">#REF!</definedName>
    <definedName name="ыаоаыо" localSheetId="2">#REF!</definedName>
    <definedName name="ыаоаыо" localSheetId="3">#REF!</definedName>
    <definedName name="ыаоаыо" localSheetId="4">#REF!</definedName>
    <definedName name="ыаоаыо" localSheetId="7">#REF!</definedName>
    <definedName name="ыаоаыо">#REF!</definedName>
    <definedName name="ыаоаып" localSheetId="0">#REF!</definedName>
    <definedName name="ыаоаып" localSheetId="1">#REF!</definedName>
    <definedName name="ыаоаып" localSheetId="2">#REF!</definedName>
    <definedName name="ыаоаып" localSheetId="3">#REF!</definedName>
    <definedName name="ыаоаып" localSheetId="4">#REF!</definedName>
    <definedName name="ыаоаып" localSheetId="7">#REF!</definedName>
    <definedName name="ыаоаып">#REF!</definedName>
    <definedName name="ыаоп" localSheetId="0">#REF!</definedName>
    <definedName name="ыаоп" localSheetId="1">#REF!</definedName>
    <definedName name="ыаоп" localSheetId="2">#REF!</definedName>
    <definedName name="ыаоп" localSheetId="3">#REF!</definedName>
    <definedName name="ыаоп" localSheetId="4">#REF!</definedName>
    <definedName name="ыаоп" localSheetId="7">#REF!</definedName>
    <definedName name="ыаоп">#REF!</definedName>
    <definedName name="ыапо" localSheetId="0">#REF!</definedName>
    <definedName name="ыапо" localSheetId="1">#REF!</definedName>
    <definedName name="ыапо" localSheetId="2">#REF!</definedName>
    <definedName name="ыапо" localSheetId="3">#REF!</definedName>
    <definedName name="ыапо" localSheetId="4">#REF!</definedName>
    <definedName name="ыапо" localSheetId="7">#REF!</definedName>
    <definedName name="ыапо">#REF!</definedName>
    <definedName name="ыапоапоао" localSheetId="0">#REF!</definedName>
    <definedName name="ыапоапоао" localSheetId="1">#REF!</definedName>
    <definedName name="ыапоапоао" localSheetId="2">#REF!</definedName>
    <definedName name="ыапоапоао" localSheetId="3">#REF!</definedName>
    <definedName name="ыапоапоао" localSheetId="4">#REF!</definedName>
    <definedName name="ыапоапоао" localSheetId="7">#REF!</definedName>
    <definedName name="ыапоапоао">#REF!</definedName>
    <definedName name="ыапоаыо" localSheetId="0">#REF!</definedName>
    <definedName name="ыапоаыо" localSheetId="1">#REF!</definedName>
    <definedName name="ыапоаыо" localSheetId="2">#REF!</definedName>
    <definedName name="ыапоаыо" localSheetId="3">#REF!</definedName>
    <definedName name="ыапоаыо" localSheetId="4">#REF!</definedName>
    <definedName name="ыапоаыо" localSheetId="7">#REF!</definedName>
    <definedName name="ыапоаыо">#REF!</definedName>
    <definedName name="ыапоы" localSheetId="0">#REF!</definedName>
    <definedName name="ыапоы" localSheetId="1">#REF!</definedName>
    <definedName name="ыапоы" localSheetId="2">#REF!</definedName>
    <definedName name="ыапоы" localSheetId="3">#REF!</definedName>
    <definedName name="ыапоы" localSheetId="4">#REF!</definedName>
    <definedName name="ыапоы" localSheetId="7">#REF!</definedName>
    <definedName name="ыапоы">#REF!</definedName>
    <definedName name="ыапоыа" localSheetId="0">#REF!</definedName>
    <definedName name="ыапоыа" localSheetId="1">#REF!</definedName>
    <definedName name="ыапоыа" localSheetId="2">#REF!</definedName>
    <definedName name="ыапоыа" localSheetId="3">#REF!</definedName>
    <definedName name="ыапоыа" localSheetId="4">#REF!</definedName>
    <definedName name="ыапоыа" localSheetId="7">#REF!</definedName>
    <definedName name="ыапоыа">#REF!</definedName>
    <definedName name="ыапраыр" localSheetId="0">#REF!</definedName>
    <definedName name="ыапраыр" localSheetId="1">#REF!</definedName>
    <definedName name="ыапраыр" localSheetId="2">#REF!</definedName>
    <definedName name="ыапраыр" localSheetId="3">#REF!</definedName>
    <definedName name="ыапраыр" localSheetId="4">#REF!</definedName>
    <definedName name="ыапраыр" localSheetId="5">#REF!</definedName>
    <definedName name="ыапраыр" localSheetId="7">#REF!</definedName>
    <definedName name="ыапраыр">#REF!</definedName>
    <definedName name="ыаыаы" localSheetId="0">#REF!</definedName>
    <definedName name="ыаыаы" localSheetId="1">#REF!</definedName>
    <definedName name="ыаыаы" localSheetId="2">#REF!</definedName>
    <definedName name="ыаыаы" localSheetId="3">#REF!</definedName>
    <definedName name="ыаыаы" localSheetId="4">#REF!</definedName>
    <definedName name="ыаыаы" localSheetId="7">#REF!</definedName>
    <definedName name="ыаыаы">#REF!</definedName>
    <definedName name="ЫВGGGGGGGGGGGGGGG" localSheetId="0">#REF!</definedName>
    <definedName name="ЫВGGGGGGGGGGGGGGG" localSheetId="1">#REF!</definedName>
    <definedName name="ЫВGGGGGGGGGGGGGGG" localSheetId="2">#REF!</definedName>
    <definedName name="ЫВGGGGGGGGGGGGGGG" localSheetId="3">#REF!</definedName>
    <definedName name="ЫВGGGGGGGGGGGGGGG" localSheetId="4">#REF!</definedName>
    <definedName name="ЫВGGGGGGGGGGGGGGG" localSheetId="5">#REF!</definedName>
    <definedName name="ЫВGGGGGGGGGGGGGGG" localSheetId="7">#REF!</definedName>
    <definedName name="ЫВGGGGGGGGGGGGGGG">#REF!</definedName>
    <definedName name="ыва" localSheetId="0">#REF!</definedName>
    <definedName name="ыва" localSheetId="1">#REF!</definedName>
    <definedName name="ыва" localSheetId="2">#REF!</definedName>
    <definedName name="ыва" localSheetId="3">#REF!</definedName>
    <definedName name="ыва" localSheetId="4">#REF!</definedName>
    <definedName name="ыва" localSheetId="7">#REF!</definedName>
    <definedName name="ыва">#REF!</definedName>
    <definedName name="ываф" localSheetId="0">#REF!</definedName>
    <definedName name="ываф" localSheetId="1">#REF!</definedName>
    <definedName name="ываф" localSheetId="2">#REF!</definedName>
    <definedName name="ываф" localSheetId="3">#REF!</definedName>
    <definedName name="ываф" localSheetId="4">#REF!</definedName>
    <definedName name="ываф" localSheetId="5">#REF!</definedName>
    <definedName name="ываф" localSheetId="7">#REF!</definedName>
    <definedName name="ываф">#REF!</definedName>
    <definedName name="Ываы" localSheetId="0">#REF!</definedName>
    <definedName name="Ываы" localSheetId="1">#REF!</definedName>
    <definedName name="Ываы" localSheetId="2">#REF!</definedName>
    <definedName name="Ываы" localSheetId="3">#REF!</definedName>
    <definedName name="Ываы" localSheetId="4">#REF!</definedName>
    <definedName name="Ываы" localSheetId="7">#REF!</definedName>
    <definedName name="Ываы">#REF!</definedName>
    <definedName name="ЫВаЫа" localSheetId="0">#REF!</definedName>
    <definedName name="ЫВаЫа" localSheetId="1">#REF!</definedName>
    <definedName name="ЫВаЫа" localSheetId="2">#REF!</definedName>
    <definedName name="ЫВаЫа" localSheetId="3">#REF!</definedName>
    <definedName name="ЫВаЫа" localSheetId="4">#REF!</definedName>
    <definedName name="ЫВаЫа" localSheetId="7">#REF!</definedName>
    <definedName name="ЫВаЫа">#REF!</definedName>
    <definedName name="ЫВаЫваав" localSheetId="0">#REF!</definedName>
    <definedName name="ЫВаЫваав" localSheetId="1">#REF!</definedName>
    <definedName name="ЫВаЫваав" localSheetId="2">#REF!</definedName>
    <definedName name="ЫВаЫваав" localSheetId="3">#REF!</definedName>
    <definedName name="ЫВаЫваав" localSheetId="4">#REF!</definedName>
    <definedName name="ЫВаЫваав" localSheetId="7">#REF!</definedName>
    <definedName name="ЫВаЫваав">#REF!</definedName>
    <definedName name="ывпавар" localSheetId="0">#REF!</definedName>
    <definedName name="ывпавар" localSheetId="1">#REF!</definedName>
    <definedName name="ывпавар" localSheetId="2">#REF!</definedName>
    <definedName name="ывпавар" localSheetId="3">#REF!</definedName>
    <definedName name="ывпавар" localSheetId="4">#REF!</definedName>
    <definedName name="ывпавар" localSheetId="7">#REF!</definedName>
    <definedName name="ывпавар">#REF!</definedName>
    <definedName name="ыВПВП" localSheetId="0">#REF!</definedName>
    <definedName name="ыВПВП" localSheetId="1">#REF!</definedName>
    <definedName name="ыВПВП" localSheetId="2">#REF!</definedName>
    <definedName name="ыВПВП" localSheetId="3">#REF!</definedName>
    <definedName name="ыВПВП" localSheetId="4">#REF!</definedName>
    <definedName name="ыВПВП" localSheetId="5">#REF!</definedName>
    <definedName name="ыВПВП" localSheetId="7">#REF!</definedName>
    <definedName name="ыВПВП">#REF!</definedName>
    <definedName name="ывпыпвфкпа" localSheetId="3">#REF!</definedName>
    <definedName name="ывпыпвфкпа" localSheetId="4">#REF!</definedName>
    <definedName name="ывпыпвфкпа">#REF!</definedName>
    <definedName name="ыкен" localSheetId="0">#REF!</definedName>
    <definedName name="ыкен" localSheetId="1">#REF!</definedName>
    <definedName name="ыкен" localSheetId="2">#REF!</definedName>
    <definedName name="ыкен" localSheetId="3">#REF!</definedName>
    <definedName name="ыкен" localSheetId="4">#REF!</definedName>
    <definedName name="ыкен" localSheetId="7">#REF!</definedName>
    <definedName name="ыкен">#REF!</definedName>
    <definedName name="ыопвпо" localSheetId="0">#REF!</definedName>
    <definedName name="ыопвпо" localSheetId="1">#REF!</definedName>
    <definedName name="ыопвпо" localSheetId="2">#REF!</definedName>
    <definedName name="ыопвпо" localSheetId="3">#REF!</definedName>
    <definedName name="ыопвпо" localSheetId="4">#REF!</definedName>
    <definedName name="ыопвпо" localSheetId="7">#REF!</definedName>
    <definedName name="ыопвпо">#REF!</definedName>
    <definedName name="ып" localSheetId="0">#REF!</definedName>
    <definedName name="ып" localSheetId="1">#REF!</definedName>
    <definedName name="ып" localSheetId="2">#REF!</definedName>
    <definedName name="ып" localSheetId="3">#REF!</definedName>
    <definedName name="ып" localSheetId="4">#REF!</definedName>
    <definedName name="ып" localSheetId="7">#REF!</definedName>
    <definedName name="ып">#REF!</definedName>
    <definedName name="ыпаота" localSheetId="0">#REF!</definedName>
    <definedName name="ыпаота" localSheetId="1">#REF!</definedName>
    <definedName name="ыпаота" localSheetId="2">#REF!</definedName>
    <definedName name="ыпаота" localSheetId="3">#REF!</definedName>
    <definedName name="ыпаота" localSheetId="4">#REF!</definedName>
    <definedName name="ыпаота" localSheetId="7">#REF!</definedName>
    <definedName name="ыпаота">#REF!</definedName>
    <definedName name="ыпартап" localSheetId="0">#REF!</definedName>
    <definedName name="ыпартап" localSheetId="1">#REF!</definedName>
    <definedName name="ыпартап" localSheetId="2">#REF!</definedName>
    <definedName name="ыпартап" localSheetId="3">#REF!</definedName>
    <definedName name="ыпартап" localSheetId="4">#REF!</definedName>
    <definedName name="ыпартап" localSheetId="7">#REF!</definedName>
    <definedName name="ыпартап">#REF!</definedName>
    <definedName name="ыпатапт" localSheetId="0">#REF!</definedName>
    <definedName name="ыпатапт" localSheetId="1">#REF!</definedName>
    <definedName name="ыпатапт" localSheetId="2">#REF!</definedName>
    <definedName name="ыпатапт" localSheetId="3">#REF!</definedName>
    <definedName name="ыпатапт" localSheetId="4">#REF!</definedName>
    <definedName name="ыпатапт" localSheetId="7">#REF!</definedName>
    <definedName name="ыпатапт">#REF!</definedName>
    <definedName name="ыпми" localSheetId="0">#REF!</definedName>
    <definedName name="ыпми" localSheetId="1">#REF!</definedName>
    <definedName name="ыпми" localSheetId="2">#REF!</definedName>
    <definedName name="ыпми" localSheetId="3">#REF!</definedName>
    <definedName name="ыпми" localSheetId="4">#REF!</definedName>
    <definedName name="ыпми" localSheetId="7">#REF!</definedName>
    <definedName name="ыпми">#REF!</definedName>
    <definedName name="ыпо" localSheetId="0">#REF!</definedName>
    <definedName name="ыпо" localSheetId="1">#REF!</definedName>
    <definedName name="ыпо" localSheetId="2">#REF!</definedName>
    <definedName name="ыпо" localSheetId="3">#REF!</definedName>
    <definedName name="ыпо" localSheetId="4">#REF!</definedName>
    <definedName name="ыпо" localSheetId="7">#REF!</definedName>
    <definedName name="ыпо">#REF!</definedName>
    <definedName name="ыпоыа" localSheetId="0">#REF!</definedName>
    <definedName name="ыпоыа" localSheetId="1">#REF!</definedName>
    <definedName name="ыпоыа" localSheetId="2">#REF!</definedName>
    <definedName name="ыпоыа" localSheetId="3">#REF!</definedName>
    <definedName name="ыпоыа" localSheetId="4">#REF!</definedName>
    <definedName name="ыпоыа" localSheetId="7">#REF!</definedName>
    <definedName name="ыпоыа">#REF!</definedName>
    <definedName name="ыпоыапо" localSheetId="0">#REF!</definedName>
    <definedName name="ыпоыапо" localSheetId="1">#REF!</definedName>
    <definedName name="ыпоыапо" localSheetId="2">#REF!</definedName>
    <definedName name="ыпоыапо" localSheetId="3">#REF!</definedName>
    <definedName name="ыпоыапо" localSheetId="4">#REF!</definedName>
    <definedName name="ыпоыапо" localSheetId="7">#REF!</definedName>
    <definedName name="ыпоыапо">#REF!</definedName>
    <definedName name="ыпр" localSheetId="0">#REF!</definedName>
    <definedName name="ыпр" localSheetId="1">#REF!</definedName>
    <definedName name="ыпр" localSheetId="2">#REF!</definedName>
    <definedName name="ыпр" localSheetId="3">#REF!</definedName>
    <definedName name="ыпр" localSheetId="4">#REF!</definedName>
    <definedName name="ыпр" localSheetId="7">#REF!</definedName>
    <definedName name="ыпр">#REF!</definedName>
    <definedName name="ыпрапр" localSheetId="0">#REF!</definedName>
    <definedName name="ыпрапр" localSheetId="1">#REF!</definedName>
    <definedName name="ыпрапр" localSheetId="2">#REF!</definedName>
    <definedName name="ыпрапр" localSheetId="3">#REF!</definedName>
    <definedName name="ыпрапр" localSheetId="4">#REF!</definedName>
    <definedName name="ыпрапр" localSheetId="7">#REF!</definedName>
    <definedName name="ыпрапр">#REF!</definedName>
    <definedName name="ыпры" localSheetId="0">#REF!</definedName>
    <definedName name="ыпры" localSheetId="1">#REF!</definedName>
    <definedName name="ыпры" localSheetId="2">#REF!</definedName>
    <definedName name="ыпры" localSheetId="3">#REF!</definedName>
    <definedName name="ыпры" localSheetId="4">#REF!</definedName>
    <definedName name="ыпры" localSheetId="5">#REF!</definedName>
    <definedName name="ыпры" localSheetId="7">#REF!</definedName>
    <definedName name="ыпры">#REF!</definedName>
    <definedName name="ырипыр" localSheetId="0">#REF!</definedName>
    <definedName name="ырипыр" localSheetId="1">#REF!</definedName>
    <definedName name="ырипыр" localSheetId="2">#REF!</definedName>
    <definedName name="ырипыр" localSheetId="3">#REF!</definedName>
    <definedName name="ырипыр" localSheetId="4">#REF!</definedName>
    <definedName name="ырипыр" localSheetId="7">#REF!</definedName>
    <definedName name="ырипыр">#REF!</definedName>
    <definedName name="ырп" localSheetId="0">#REF!</definedName>
    <definedName name="ырп" localSheetId="1">#REF!</definedName>
    <definedName name="ырп" localSheetId="2">#REF!</definedName>
    <definedName name="ырп" localSheetId="3">#REF!</definedName>
    <definedName name="ырп" localSheetId="4">#REF!</definedName>
    <definedName name="ырп" localSheetId="7">#REF!</definedName>
    <definedName name="ырп">#REF!</definedName>
    <definedName name="ыукнр" localSheetId="0">#REF!</definedName>
    <definedName name="ыукнр" localSheetId="1">#REF!</definedName>
    <definedName name="ыукнр" localSheetId="2">#REF!</definedName>
    <definedName name="ыукнр" localSheetId="3">#REF!</definedName>
    <definedName name="ыукнр" localSheetId="4">#REF!</definedName>
    <definedName name="ыукнр" localSheetId="7">#REF!</definedName>
    <definedName name="ыукнр">#REF!</definedName>
    <definedName name="ыыы" localSheetId="0">#REF!</definedName>
    <definedName name="ыыы" localSheetId="1">#REF!</definedName>
    <definedName name="ыыы" localSheetId="2">#REF!</definedName>
    <definedName name="ыыы" localSheetId="3">#REF!</definedName>
    <definedName name="ыыы" localSheetId="4">#REF!</definedName>
    <definedName name="ыыы" localSheetId="7">#REF!</definedName>
    <definedName name="ыыы">#REF!</definedName>
    <definedName name="ыыыы" localSheetId="0">#REF!</definedName>
    <definedName name="ыыыы" localSheetId="1">#REF!</definedName>
    <definedName name="ыыыы" localSheetId="2">#REF!</definedName>
    <definedName name="ыыыы" localSheetId="3">#REF!</definedName>
    <definedName name="ыыыы" localSheetId="4">#REF!</definedName>
    <definedName name="ыыыы" localSheetId="7">#REF!</definedName>
    <definedName name="ыыыы">#REF!</definedName>
    <definedName name="ьбюбб" localSheetId="0">#REF!</definedName>
    <definedName name="ьбюбб" localSheetId="1">#REF!</definedName>
    <definedName name="ьбюбб" localSheetId="2">#REF!</definedName>
    <definedName name="ьбюбб" localSheetId="3">#REF!</definedName>
    <definedName name="ьбюбб" localSheetId="4">#REF!</definedName>
    <definedName name="ьбюбб" localSheetId="5">#REF!</definedName>
    <definedName name="ьбюбб" localSheetId="7">#REF!</definedName>
    <definedName name="ьбюбб">#REF!</definedName>
    <definedName name="ьбют" localSheetId="0">#REF!</definedName>
    <definedName name="ьбют" localSheetId="1">#REF!</definedName>
    <definedName name="ьбют" localSheetId="2">#REF!</definedName>
    <definedName name="ьбют" localSheetId="3">#REF!</definedName>
    <definedName name="ьбют" localSheetId="4">#REF!</definedName>
    <definedName name="ьбют" localSheetId="7">#REF!</definedName>
    <definedName name="ьбют">#REF!</definedName>
    <definedName name="ьвпрьрп" localSheetId="0">#REF!</definedName>
    <definedName name="ьвпрьрп" localSheetId="1">#REF!</definedName>
    <definedName name="ьвпрьрп" localSheetId="2">#REF!</definedName>
    <definedName name="ьвпрьрп" localSheetId="3">#REF!</definedName>
    <definedName name="ьвпрьрп" localSheetId="4">#REF!</definedName>
    <definedName name="ьвпрьрп" localSheetId="7">#REF!</definedName>
    <definedName name="ьвпрьрп">#REF!</definedName>
    <definedName name="ьврп" localSheetId="0">#REF!</definedName>
    <definedName name="ьврп" localSheetId="1">#REF!</definedName>
    <definedName name="ьврп" localSheetId="2">#REF!</definedName>
    <definedName name="ьврп" localSheetId="3">#REF!</definedName>
    <definedName name="ьврп" localSheetId="4">#REF!</definedName>
    <definedName name="ьврп" localSheetId="7">#REF!</definedName>
    <definedName name="ьврп">#REF!</definedName>
    <definedName name="ьдолдлю" localSheetId="0">#REF!</definedName>
    <definedName name="ьдолдлю" localSheetId="1">#REF!</definedName>
    <definedName name="ьдолдлю" localSheetId="2">#REF!</definedName>
    <definedName name="ьдолдлю" localSheetId="3">#REF!</definedName>
    <definedName name="ьдолдлю" localSheetId="4">#REF!</definedName>
    <definedName name="ьдолдлю" localSheetId="7">#REF!</definedName>
    <definedName name="ьдолдлю">#REF!</definedName>
    <definedName name="ьорл" localSheetId="0">#REF!</definedName>
    <definedName name="ьорл" localSheetId="1">#REF!</definedName>
    <definedName name="ьорл" localSheetId="2">#REF!</definedName>
    <definedName name="ьорл" localSheetId="3">#REF!</definedName>
    <definedName name="ьорл" localSheetId="4">#REF!</definedName>
    <definedName name="ьорл" localSheetId="7">#REF!</definedName>
    <definedName name="ьорл">#REF!</definedName>
    <definedName name="ьпрьп" localSheetId="0">#REF!</definedName>
    <definedName name="ьпрьп" localSheetId="1">#REF!</definedName>
    <definedName name="ьпрьп" localSheetId="2">#REF!</definedName>
    <definedName name="ьпрьп" localSheetId="3">#REF!</definedName>
    <definedName name="ьпрьп" localSheetId="4">#REF!</definedName>
    <definedName name="ьпрьп" localSheetId="7">#REF!</definedName>
    <definedName name="ьпрьп">#REF!</definedName>
    <definedName name="ььь" localSheetId="0">#REF!</definedName>
    <definedName name="ььь" localSheetId="1">#REF!</definedName>
    <definedName name="ььь" localSheetId="2">#REF!</definedName>
    <definedName name="ььь" localSheetId="13">#REF!</definedName>
    <definedName name="ььь" localSheetId="14">#REF!</definedName>
    <definedName name="ььь" localSheetId="3">#REF!</definedName>
    <definedName name="ььь" localSheetId="4">#REF!</definedName>
    <definedName name="ььь" localSheetId="7">#REF!</definedName>
    <definedName name="ььь" localSheetId="11">#REF!</definedName>
    <definedName name="ььь">#REF!</definedName>
    <definedName name="э" localSheetId="0">#REF!</definedName>
    <definedName name="э" localSheetId="1">#REF!</definedName>
    <definedName name="э" localSheetId="2">#REF!</definedName>
    <definedName name="э" localSheetId="13">#REF!</definedName>
    <definedName name="э" localSheetId="14">#REF!</definedName>
    <definedName name="э" localSheetId="3">#REF!</definedName>
    <definedName name="э" localSheetId="4">#REF!</definedName>
    <definedName name="э" localSheetId="7">#REF!</definedName>
    <definedName name="э" localSheetId="11">#REF!</definedName>
    <definedName name="э">#REF!</definedName>
    <definedName name="эк" localSheetId="0">#REF!</definedName>
    <definedName name="эк" localSheetId="1">#REF!</definedName>
    <definedName name="эк" localSheetId="2">#REF!</definedName>
    <definedName name="эк" localSheetId="3">#REF!</definedName>
    <definedName name="эк" localSheetId="4">#REF!</definedName>
    <definedName name="эк" localSheetId="7">#REF!</definedName>
    <definedName name="эк">#REF!</definedName>
    <definedName name="эк1" localSheetId="0">#REF!</definedName>
    <definedName name="эк1" localSheetId="1">#REF!</definedName>
    <definedName name="эк1" localSheetId="2">#REF!</definedName>
    <definedName name="эк1" localSheetId="3">#REF!</definedName>
    <definedName name="эк1" localSheetId="4">#REF!</definedName>
    <definedName name="эк1" localSheetId="7">#REF!</definedName>
    <definedName name="эк1">#REF!</definedName>
    <definedName name="эко" localSheetId="0">#REF!</definedName>
    <definedName name="эко" localSheetId="1">#REF!</definedName>
    <definedName name="эко" localSheetId="2">#REF!</definedName>
    <definedName name="эко" localSheetId="3">#REF!</definedName>
    <definedName name="эко" localSheetId="4">#REF!</definedName>
    <definedName name="эко" localSheetId="7">#REF!</definedName>
    <definedName name="эко">#REF!</definedName>
    <definedName name="эко1" localSheetId="0">#REF!</definedName>
    <definedName name="эко1" localSheetId="1">#REF!</definedName>
    <definedName name="эко1" localSheetId="2">#REF!</definedName>
    <definedName name="эко1" localSheetId="3">#REF!</definedName>
    <definedName name="эко1" localSheetId="4">#REF!</definedName>
    <definedName name="эко1" localSheetId="7">#REF!</definedName>
    <definedName name="эко1">#REF!</definedName>
    <definedName name="экол1" localSheetId="0">#REF!</definedName>
    <definedName name="экол1" localSheetId="1">#REF!</definedName>
    <definedName name="экол1" localSheetId="2">#REF!</definedName>
    <definedName name="экол1" localSheetId="3">#REF!</definedName>
    <definedName name="экол1" localSheetId="4">#REF!</definedName>
    <definedName name="экол1" localSheetId="5">#REF!</definedName>
    <definedName name="экол1" localSheetId="7">#REF!</definedName>
    <definedName name="экол1">#REF!</definedName>
    <definedName name="экол2" localSheetId="0">#REF!</definedName>
    <definedName name="экол2" localSheetId="1">#REF!</definedName>
    <definedName name="экол2" localSheetId="2">#REF!</definedName>
    <definedName name="экол2" localSheetId="3">#REF!</definedName>
    <definedName name="экол2" localSheetId="4">#REF!</definedName>
    <definedName name="экол2" localSheetId="7">#REF!</definedName>
    <definedName name="экол2">#REF!</definedName>
    <definedName name="Экол3" localSheetId="0">#REF!</definedName>
    <definedName name="Экол3" localSheetId="1">#REF!</definedName>
    <definedName name="Экол3" localSheetId="2">#REF!</definedName>
    <definedName name="Экол3" localSheetId="3">#REF!</definedName>
    <definedName name="Экол3" localSheetId="4">#REF!</definedName>
    <definedName name="Экол3" localSheetId="7">#REF!</definedName>
    <definedName name="Экол3">#REF!</definedName>
    <definedName name="эколог" localSheetId="0">#REF!</definedName>
    <definedName name="эколог" localSheetId="1">#REF!</definedName>
    <definedName name="эколог" localSheetId="2">#REF!</definedName>
    <definedName name="эколог" localSheetId="3">#REF!</definedName>
    <definedName name="эколог" localSheetId="4">#REF!</definedName>
    <definedName name="эколог" localSheetId="7">#REF!</definedName>
    <definedName name="эколог">#REF!</definedName>
    <definedName name="экология">NA()</definedName>
    <definedName name="ЭКСПО" localSheetId="0">граж</definedName>
    <definedName name="ЭКСПО" localSheetId="1">граж</definedName>
    <definedName name="ЭКСПО" localSheetId="2">граж</definedName>
    <definedName name="ЭКСПО" localSheetId="12">граж</definedName>
    <definedName name="ЭКСПО" localSheetId="14">граж</definedName>
    <definedName name="ЭКСПО" localSheetId="3">граж</definedName>
    <definedName name="ЭКСПО" localSheetId="10">граж</definedName>
    <definedName name="ЭКСПО" localSheetId="4">граж</definedName>
    <definedName name="ЭКСПО" localSheetId="5">граж</definedName>
    <definedName name="ЭКСПО" localSheetId="6">граж</definedName>
    <definedName name="ЭКСПО" localSheetId="7">граж</definedName>
    <definedName name="ЭКСПО" localSheetId="11">граж</definedName>
    <definedName name="ЭКСПО">#REF!</definedName>
    <definedName name="ЭКСПОФОРУМ" localSheetId="0">граж</definedName>
    <definedName name="ЭКСПОФОРУМ" localSheetId="1">граж</definedName>
    <definedName name="ЭКСПОФОРУМ" localSheetId="2">граж</definedName>
    <definedName name="ЭКСПОФОРУМ" localSheetId="12">граж</definedName>
    <definedName name="ЭКСПОФОРУМ" localSheetId="14">граж</definedName>
    <definedName name="ЭКСПОФОРУМ" localSheetId="3">граж</definedName>
    <definedName name="ЭКСПОФОРУМ" localSheetId="10">граж</definedName>
    <definedName name="ЭКСПОФОРУМ" localSheetId="4">граж</definedName>
    <definedName name="ЭКСПОФОРУМ" localSheetId="5">граж</definedName>
    <definedName name="ЭКСПОФОРУМ" localSheetId="6">граж</definedName>
    <definedName name="ЭКСПОФОРУМ" localSheetId="7">граж</definedName>
    <definedName name="ЭКСПОФОРУМ" localSheetId="11">граж</definedName>
    <definedName name="ЭКСПОФОРУМ">#REF!</definedName>
    <definedName name="экт" localSheetId="0">#REF!</definedName>
    <definedName name="экт" localSheetId="1">#REF!</definedName>
    <definedName name="экт" localSheetId="2">#REF!</definedName>
    <definedName name="экт" localSheetId="3">#REF!</definedName>
    <definedName name="экт" localSheetId="4">#REF!</definedName>
    <definedName name="экт" localSheetId="5">#REF!</definedName>
    <definedName name="экт" localSheetId="7">#REF!</definedName>
    <definedName name="экт">#REF!</definedName>
    <definedName name="электроэнер" localSheetId="3">#REF!</definedName>
    <definedName name="электроэнер" localSheetId="4">#REF!</definedName>
    <definedName name="электроэнер">#REF!</definedName>
    <definedName name="электроэнергия" localSheetId="3">#REF!</definedName>
    <definedName name="электроэнергия" localSheetId="4">#REF!</definedName>
    <definedName name="электроэнергия">#REF!</definedName>
    <definedName name="ЭлеСи_1" localSheetId="0">#REF!</definedName>
    <definedName name="ЭлеСи_1" localSheetId="1">#REF!</definedName>
    <definedName name="ЭлеСи_1" localSheetId="2">#REF!</definedName>
    <definedName name="ЭлеСи_1" localSheetId="3">#REF!</definedName>
    <definedName name="ЭлеСи_1" localSheetId="4">#REF!</definedName>
    <definedName name="ЭлеСи_1" localSheetId="5">#REF!</definedName>
    <definedName name="ЭлеСи_1" localSheetId="7">#REF!</definedName>
    <definedName name="ЭлеСи_1">#REF!</definedName>
    <definedName name="элрасч" localSheetId="0">#REF!</definedName>
    <definedName name="элрасч" localSheetId="1">#REF!</definedName>
    <definedName name="элрасч" localSheetId="2">#REF!</definedName>
    <definedName name="элрасч" localSheetId="3">#REF!</definedName>
    <definedName name="элрасч" localSheetId="4">#REF!</definedName>
    <definedName name="элрасч" localSheetId="7">#REF!</definedName>
    <definedName name="элрасч">#REF!</definedName>
    <definedName name="ЭЛСИ_Т" localSheetId="0">#REF!</definedName>
    <definedName name="ЭЛСИ_Т" localSheetId="1">#REF!</definedName>
    <definedName name="ЭЛСИ_Т" localSheetId="2">#REF!</definedName>
    <definedName name="ЭЛСИ_Т" localSheetId="3">#REF!</definedName>
    <definedName name="ЭЛСИ_Т" localSheetId="4">#REF!</definedName>
    <definedName name="ЭЛСИ_Т" localSheetId="7">#REF!</definedName>
    <definedName name="ЭЛСИ_Т">#REF!</definedName>
    <definedName name="юдшншджгп" localSheetId="0">#REF!</definedName>
    <definedName name="юдшншджгп" localSheetId="1">#REF!</definedName>
    <definedName name="юдшншджгп" localSheetId="2">#REF!</definedName>
    <definedName name="юдшншджгп" localSheetId="3">#REF!</definedName>
    <definedName name="юдшншджгп" localSheetId="4">#REF!</definedName>
    <definedName name="юдшншджгп" localSheetId="5">#REF!</definedName>
    <definedName name="юдшншджгп" localSheetId="7">#REF!</definedName>
    <definedName name="юдшншджгп">#REF!</definedName>
    <definedName name="ЮФУ" localSheetId="0">#REF!</definedName>
    <definedName name="ЮФУ" localSheetId="1">#REF!</definedName>
    <definedName name="ЮФУ" localSheetId="2">#REF!</definedName>
    <definedName name="ЮФУ" localSheetId="3">#REF!</definedName>
    <definedName name="ЮФУ" localSheetId="4">#REF!</definedName>
    <definedName name="ЮФУ" localSheetId="7">#REF!</definedName>
    <definedName name="ЮФУ">#REF!</definedName>
    <definedName name="ЮФУ2" localSheetId="0">#REF!</definedName>
    <definedName name="ЮФУ2" localSheetId="1">#REF!</definedName>
    <definedName name="ЮФУ2" localSheetId="2">#REF!</definedName>
    <definedName name="ЮФУ2" localSheetId="3">#REF!</definedName>
    <definedName name="ЮФУ2" localSheetId="4">#REF!</definedName>
    <definedName name="ЮФУ2" localSheetId="7">#REF!</definedName>
    <definedName name="ЮФУ2">#REF!</definedName>
    <definedName name="юююю" localSheetId="0">#REF!</definedName>
    <definedName name="юююю" localSheetId="1">#REF!</definedName>
    <definedName name="юююю" localSheetId="2">#REF!</definedName>
    <definedName name="юююю" localSheetId="13">#REF!</definedName>
    <definedName name="юююю" localSheetId="14">#REF!</definedName>
    <definedName name="юююю" localSheetId="3">#REF!</definedName>
    <definedName name="юююю" localSheetId="4">#REF!</definedName>
    <definedName name="юююю" localSheetId="7">#REF!</definedName>
    <definedName name="юююю" localSheetId="11">#REF!</definedName>
    <definedName name="юююю">#REF!</definedName>
    <definedName name="яапт" localSheetId="0">#REF!</definedName>
    <definedName name="яапт" localSheetId="1">#REF!</definedName>
    <definedName name="яапт" localSheetId="2">#REF!</definedName>
    <definedName name="яапт" localSheetId="3">#REF!</definedName>
    <definedName name="яапт" localSheetId="4">#REF!</definedName>
    <definedName name="яапт" localSheetId="5">#REF!</definedName>
    <definedName name="яапт" localSheetId="7">#REF!</definedName>
    <definedName name="яапт">#REF!</definedName>
    <definedName name="яапяяяя" localSheetId="0">#REF!</definedName>
    <definedName name="яапяяяя" localSheetId="1">#REF!</definedName>
    <definedName name="яапяяяя" localSheetId="2">#REF!</definedName>
    <definedName name="яапяяяя" localSheetId="3">#REF!</definedName>
    <definedName name="яапяяяя" localSheetId="4">#REF!</definedName>
    <definedName name="яапяяяя" localSheetId="7">#REF!</definedName>
    <definedName name="яапяяяя">#REF!</definedName>
    <definedName name="явапяап" localSheetId="0">#REF!</definedName>
    <definedName name="явапяап" localSheetId="1">#REF!</definedName>
    <definedName name="явапяап" localSheetId="2">#REF!</definedName>
    <definedName name="явапяап" localSheetId="3">#REF!</definedName>
    <definedName name="явапяап" localSheetId="4">#REF!</definedName>
    <definedName name="явапяап" localSheetId="7">#REF!</definedName>
    <definedName name="явапяап">#REF!</definedName>
    <definedName name="явапявп" localSheetId="0">#REF!</definedName>
    <definedName name="явапявп" localSheetId="1">#REF!</definedName>
    <definedName name="явапявп" localSheetId="2">#REF!</definedName>
    <definedName name="явапявп" localSheetId="3">#REF!</definedName>
    <definedName name="явапявп" localSheetId="4">#REF!</definedName>
    <definedName name="явапявп" localSheetId="7">#REF!</definedName>
    <definedName name="явапявп">#REF!</definedName>
    <definedName name="явар" localSheetId="0">#REF!</definedName>
    <definedName name="явар" localSheetId="1">#REF!</definedName>
    <definedName name="явар" localSheetId="2">#REF!</definedName>
    <definedName name="явар" localSheetId="3">#REF!</definedName>
    <definedName name="явар" localSheetId="4">#REF!</definedName>
    <definedName name="явар" localSheetId="7">#REF!</definedName>
    <definedName name="явар">#REF!</definedName>
    <definedName name="яваряра" localSheetId="0">#REF!</definedName>
    <definedName name="яваряра" localSheetId="1">#REF!</definedName>
    <definedName name="яваряра" localSheetId="2">#REF!</definedName>
    <definedName name="яваряра" localSheetId="3">#REF!</definedName>
    <definedName name="яваряра" localSheetId="4">#REF!</definedName>
    <definedName name="яваряра" localSheetId="7">#REF!</definedName>
    <definedName name="яваряра">#REF!</definedName>
    <definedName name="ярая" localSheetId="0">#REF!</definedName>
    <definedName name="ярая" localSheetId="1">#REF!</definedName>
    <definedName name="ярая" localSheetId="2">#REF!</definedName>
    <definedName name="ярая" localSheetId="3">#REF!</definedName>
    <definedName name="ярая" localSheetId="4">#REF!</definedName>
    <definedName name="ярая" localSheetId="7">#REF!</definedName>
    <definedName name="ярая">#REF!</definedName>
    <definedName name="яраяраря" localSheetId="0">#REF!</definedName>
    <definedName name="яраяраря" localSheetId="1">#REF!</definedName>
    <definedName name="яраяраря" localSheetId="2">#REF!</definedName>
    <definedName name="яраяраря" localSheetId="3">#REF!</definedName>
    <definedName name="яраяраря" localSheetId="4">#REF!</definedName>
    <definedName name="яраяраря" localSheetId="7">#REF!</definedName>
    <definedName name="яраяраря">#REF!</definedName>
    <definedName name="яроптап" localSheetId="0">#REF!</definedName>
    <definedName name="яроптап" localSheetId="1">#REF!</definedName>
    <definedName name="яроптап" localSheetId="2">#REF!</definedName>
    <definedName name="яроптап" localSheetId="3">#REF!</definedName>
    <definedName name="яроптап" localSheetId="4">#REF!</definedName>
    <definedName name="яроптап" localSheetId="7">#REF!</definedName>
    <definedName name="яроптап">#REF!</definedName>
    <definedName name="Ярославская_область" localSheetId="0">#REF!</definedName>
    <definedName name="Ярославская_область" localSheetId="1">#REF!</definedName>
    <definedName name="Ярославская_область" localSheetId="2">#REF!</definedName>
    <definedName name="Ярославская_область" localSheetId="3">#REF!</definedName>
    <definedName name="Ярославская_область" localSheetId="4">#REF!</definedName>
    <definedName name="Ярославская_область" localSheetId="7">#REF!</definedName>
    <definedName name="Ярославская_область">#REF!</definedName>
  </definedNames>
  <calcPr calcId="191029"/>
  <fileRecoveryPr repairLoad="1"/>
</workbook>
</file>

<file path=xl/calcChain.xml><?xml version="1.0" encoding="utf-8"?>
<calcChain xmlns="http://schemas.openxmlformats.org/spreadsheetml/2006/main">
  <c r="R23" i="15" l="1"/>
  <c r="Q23" i="15"/>
  <c r="P23" i="15"/>
  <c r="O23" i="15"/>
  <c r="N23" i="15"/>
  <c r="P22" i="15"/>
  <c r="O22" i="15"/>
  <c r="N22" i="15"/>
  <c r="H22" i="15"/>
  <c r="G22" i="15"/>
  <c r="F22" i="15"/>
  <c r="R21" i="15"/>
  <c r="P21" i="15"/>
  <c r="O21" i="15"/>
  <c r="N21" i="15"/>
  <c r="M21" i="15"/>
  <c r="L21" i="15"/>
  <c r="K21" i="15"/>
  <c r="J21" i="15"/>
  <c r="I21" i="15"/>
  <c r="H21" i="15"/>
  <c r="G21" i="15"/>
  <c r="F21" i="15"/>
  <c r="P20" i="15"/>
  <c r="O20" i="15"/>
  <c r="N20" i="15"/>
  <c r="R19" i="15"/>
  <c r="P19" i="15"/>
  <c r="O19" i="15"/>
  <c r="N19" i="15"/>
  <c r="P18" i="15"/>
  <c r="O18" i="15"/>
  <c r="N18" i="15"/>
  <c r="F18" i="15"/>
  <c r="R17" i="15"/>
  <c r="P17" i="15"/>
  <c r="O17" i="15"/>
  <c r="N17" i="15"/>
  <c r="M17" i="15"/>
  <c r="L17" i="15"/>
  <c r="K17" i="15"/>
  <c r="I17" i="15"/>
  <c r="H17" i="15"/>
  <c r="G17" i="15"/>
  <c r="F17" i="15"/>
  <c r="P16" i="15"/>
  <c r="O16" i="15"/>
  <c r="N16" i="15"/>
  <c r="R15" i="15"/>
  <c r="P15" i="15"/>
  <c r="O15" i="15"/>
  <c r="N15" i="15"/>
  <c r="P14" i="15"/>
  <c r="O14" i="15"/>
  <c r="N14" i="15"/>
  <c r="F14" i="15"/>
  <c r="R13" i="15"/>
  <c r="P13" i="15"/>
  <c r="O13" i="15"/>
  <c r="N13" i="15"/>
  <c r="M13" i="15"/>
  <c r="L13" i="15"/>
  <c r="K13" i="15"/>
  <c r="I13" i="15"/>
  <c r="H13" i="15"/>
  <c r="G13" i="15"/>
  <c r="F13" i="15"/>
  <c r="P12" i="15"/>
  <c r="O12" i="15"/>
  <c r="N12" i="15"/>
  <c r="F12" i="15"/>
  <c r="R11" i="15"/>
  <c r="P11" i="15"/>
  <c r="O11" i="15"/>
  <c r="N11" i="15"/>
  <c r="M11" i="15"/>
  <c r="L11" i="15"/>
  <c r="K11" i="15"/>
  <c r="I11" i="15"/>
  <c r="H11" i="15"/>
  <c r="G11" i="15"/>
  <c r="F11" i="15"/>
  <c r="P10" i="15"/>
  <c r="O10" i="15"/>
  <c r="N10" i="15"/>
  <c r="M10" i="15"/>
  <c r="K10" i="15"/>
  <c r="I10" i="15"/>
  <c r="H10" i="15"/>
  <c r="G10" i="15"/>
  <c r="F10" i="15"/>
  <c r="R9" i="15"/>
  <c r="P9" i="15"/>
  <c r="O9" i="15"/>
  <c r="N9" i="15"/>
  <c r="M9" i="15"/>
  <c r="K9" i="15"/>
  <c r="I9" i="15"/>
  <c r="H9" i="15"/>
  <c r="G9" i="15"/>
  <c r="F9" i="15"/>
  <c r="O16" i="14"/>
  <c r="O15" i="14"/>
  <c r="N15" i="14"/>
  <c r="M15" i="14"/>
  <c r="L15" i="14"/>
  <c r="K15" i="14"/>
  <c r="J15" i="14"/>
  <c r="D15" i="14"/>
  <c r="O14" i="14"/>
  <c r="N14" i="14"/>
  <c r="M14" i="14"/>
  <c r="L14" i="14"/>
  <c r="K14" i="14"/>
  <c r="J14" i="14"/>
  <c r="H14" i="14"/>
  <c r="D14" i="14"/>
  <c r="O13" i="14"/>
  <c r="N13" i="14"/>
  <c r="M13" i="14"/>
  <c r="L13" i="14"/>
  <c r="K13" i="14"/>
  <c r="J13" i="14"/>
  <c r="D13" i="14"/>
  <c r="O12" i="14"/>
  <c r="J12" i="14"/>
  <c r="D12" i="14"/>
  <c r="O11" i="14"/>
  <c r="N11" i="14"/>
  <c r="M11" i="14"/>
  <c r="L11" i="14"/>
  <c r="K11" i="14"/>
  <c r="J11" i="14"/>
  <c r="D11" i="14"/>
  <c r="O10" i="14"/>
  <c r="N10" i="14"/>
  <c r="M10" i="14"/>
  <c r="L10" i="14"/>
  <c r="K10" i="14"/>
  <c r="J10" i="14"/>
  <c r="I10" i="14"/>
  <c r="H10" i="14"/>
  <c r="F10" i="14"/>
  <c r="E10" i="14"/>
  <c r="D10" i="14"/>
  <c r="O9" i="14"/>
  <c r="N9" i="14"/>
  <c r="M9" i="14"/>
  <c r="L9" i="14"/>
  <c r="K9" i="14"/>
  <c r="J9" i="14"/>
  <c r="H9" i="14"/>
  <c r="F9" i="14"/>
  <c r="E9" i="14"/>
  <c r="D9" i="14"/>
  <c r="I21" i="13"/>
  <c r="I20" i="13"/>
  <c r="H20" i="13"/>
  <c r="G20" i="13"/>
  <c r="E20" i="13"/>
  <c r="I19" i="13"/>
  <c r="H19" i="13"/>
  <c r="G19" i="13"/>
  <c r="E19" i="13"/>
  <c r="I17" i="13"/>
  <c r="H17" i="13"/>
  <c r="I16" i="13"/>
  <c r="H16" i="13"/>
  <c r="J14" i="13"/>
  <c r="I14" i="13"/>
  <c r="H14" i="13"/>
  <c r="D14" i="13"/>
  <c r="I12" i="13"/>
  <c r="H12" i="13"/>
  <c r="I11" i="13"/>
  <c r="E11" i="13"/>
  <c r="I9" i="13"/>
  <c r="F9" i="13"/>
  <c r="E9" i="13"/>
  <c r="I8" i="13"/>
  <c r="G8" i="13"/>
  <c r="F8" i="13"/>
  <c r="E8" i="13"/>
  <c r="A3" i="13"/>
  <c r="E13" i="12"/>
  <c r="E8" i="12"/>
  <c r="C11" i="10"/>
  <c r="D5" i="10"/>
  <c r="G22" i="9"/>
  <c r="F19" i="9"/>
  <c r="E19" i="9"/>
  <c r="G19" i="9" s="1"/>
  <c r="D19" i="9"/>
  <c r="C19" i="9"/>
  <c r="B19" i="9"/>
  <c r="F18" i="9"/>
  <c r="E18" i="9"/>
  <c r="G18" i="9" s="1"/>
  <c r="D18" i="9"/>
  <c r="C18" i="9"/>
  <c r="B18" i="9"/>
  <c r="F17" i="9"/>
  <c r="E17" i="9"/>
  <c r="G17" i="9" s="1"/>
  <c r="D17" i="9"/>
  <c r="C17" i="9"/>
  <c r="B17" i="9"/>
  <c r="F16" i="9"/>
  <c r="E16" i="9"/>
  <c r="G16" i="9" s="1"/>
  <c r="D16" i="9"/>
  <c r="C16" i="9"/>
  <c r="B16" i="9"/>
  <c r="F15" i="9"/>
  <c r="E15" i="9"/>
  <c r="G15" i="9" s="1"/>
  <c r="D15" i="9"/>
  <c r="C15" i="9"/>
  <c r="B15" i="9"/>
  <c r="F14" i="9"/>
  <c r="E14" i="9"/>
  <c r="G14" i="9" s="1"/>
  <c r="D14" i="9"/>
  <c r="C14" i="9"/>
  <c r="B14" i="9"/>
  <c r="F13" i="9"/>
  <c r="E13" i="9"/>
  <c r="G13" i="9" s="1"/>
  <c r="D13" i="9"/>
  <c r="C13" i="9"/>
  <c r="B13" i="9"/>
  <c r="G12" i="9"/>
  <c r="F12" i="9"/>
  <c r="E12" i="9"/>
  <c r="D12" i="9"/>
  <c r="C12" i="9"/>
  <c r="B12" i="9"/>
  <c r="G11" i="9"/>
  <c r="F11" i="9"/>
  <c r="E11" i="9"/>
  <c r="D11" i="9"/>
  <c r="C11" i="9"/>
  <c r="B11" i="9"/>
  <c r="G10" i="9"/>
  <c r="F10" i="9"/>
  <c r="E10" i="9"/>
  <c r="D10" i="9"/>
  <c r="C10" i="9"/>
  <c r="B10" i="9"/>
  <c r="I351" i="8"/>
  <c r="J351" i="8" s="1"/>
  <c r="G351" i="8"/>
  <c r="I350" i="8"/>
  <c r="J350" i="8" s="1"/>
  <c r="G350" i="8"/>
  <c r="I349" i="8"/>
  <c r="J349" i="8" s="1"/>
  <c r="G349" i="8"/>
  <c r="I348" i="8"/>
  <c r="J348" i="8" s="1"/>
  <c r="G348" i="8"/>
  <c r="I347" i="8"/>
  <c r="J347" i="8" s="1"/>
  <c r="G347" i="8"/>
  <c r="I346" i="8"/>
  <c r="J346" i="8" s="1"/>
  <c r="G346" i="8"/>
  <c r="I345" i="8"/>
  <c r="J345" i="8" s="1"/>
  <c r="G345" i="8"/>
  <c r="I344" i="8"/>
  <c r="J344" i="8" s="1"/>
  <c r="G344" i="8"/>
  <c r="J343" i="8"/>
  <c r="I343" i="8"/>
  <c r="G343" i="8"/>
  <c r="I342" i="8"/>
  <c r="J342" i="8" s="1"/>
  <c r="G342" i="8"/>
  <c r="I341" i="8"/>
  <c r="J341" i="8" s="1"/>
  <c r="G341" i="8"/>
  <c r="J340" i="8"/>
  <c r="I340" i="8"/>
  <c r="G340" i="8"/>
  <c r="I339" i="8"/>
  <c r="J339" i="8" s="1"/>
  <c r="G339" i="8"/>
  <c r="I338" i="8"/>
  <c r="J338" i="8" s="1"/>
  <c r="G338" i="8"/>
  <c r="I337" i="8"/>
  <c r="J337" i="8" s="1"/>
  <c r="G337" i="8"/>
  <c r="I336" i="8"/>
  <c r="J336" i="8" s="1"/>
  <c r="G336" i="8"/>
  <c r="I335" i="8"/>
  <c r="J335" i="8" s="1"/>
  <c r="G335" i="8"/>
  <c r="J334" i="8"/>
  <c r="I334" i="8"/>
  <c r="G334" i="8"/>
  <c r="I333" i="8"/>
  <c r="J333" i="8" s="1"/>
  <c r="G333" i="8"/>
  <c r="I332" i="8"/>
  <c r="J332" i="8" s="1"/>
  <c r="G332" i="8"/>
  <c r="J331" i="8"/>
  <c r="I331" i="8"/>
  <c r="G331" i="8"/>
  <c r="I330" i="8"/>
  <c r="J330" i="8" s="1"/>
  <c r="G330" i="8"/>
  <c r="I329" i="8"/>
  <c r="J329" i="8" s="1"/>
  <c r="G329" i="8"/>
  <c r="I328" i="8"/>
  <c r="J328" i="8" s="1"/>
  <c r="G328" i="8"/>
  <c r="I327" i="8"/>
  <c r="J327" i="8" s="1"/>
  <c r="G327" i="8"/>
  <c r="I326" i="8"/>
  <c r="J326" i="8" s="1"/>
  <c r="G326" i="8"/>
  <c r="J325" i="8"/>
  <c r="I325" i="8"/>
  <c r="G325" i="8"/>
  <c r="I324" i="8"/>
  <c r="J324" i="8" s="1"/>
  <c r="G324" i="8"/>
  <c r="I323" i="8"/>
  <c r="J323" i="8" s="1"/>
  <c r="G323" i="8"/>
  <c r="J322" i="8"/>
  <c r="I322" i="8"/>
  <c r="G322" i="8"/>
  <c r="I321" i="8"/>
  <c r="J321" i="8" s="1"/>
  <c r="G321" i="8"/>
  <c r="I320" i="8"/>
  <c r="J320" i="8" s="1"/>
  <c r="G320" i="8"/>
  <c r="I319" i="8"/>
  <c r="J319" i="8" s="1"/>
  <c r="G319" i="8"/>
  <c r="I318" i="8"/>
  <c r="J318" i="8" s="1"/>
  <c r="G318" i="8"/>
  <c r="I317" i="8"/>
  <c r="J317" i="8" s="1"/>
  <c r="G317" i="8"/>
  <c r="J316" i="8"/>
  <c r="I316" i="8"/>
  <c r="G316" i="8"/>
  <c r="I315" i="8"/>
  <c r="J315" i="8" s="1"/>
  <c r="G315" i="8"/>
  <c r="I314" i="8"/>
  <c r="J314" i="8" s="1"/>
  <c r="G314" i="8"/>
  <c r="J313" i="8"/>
  <c r="I313" i="8"/>
  <c r="G313" i="8"/>
  <c r="I312" i="8"/>
  <c r="J312" i="8" s="1"/>
  <c r="G312" i="8"/>
  <c r="I311" i="8"/>
  <c r="J311" i="8" s="1"/>
  <c r="G311" i="8"/>
  <c r="I310" i="8"/>
  <c r="J310" i="8" s="1"/>
  <c r="G310" i="8"/>
  <c r="I309" i="8"/>
  <c r="J309" i="8" s="1"/>
  <c r="G309" i="8"/>
  <c r="I308" i="8"/>
  <c r="J308" i="8" s="1"/>
  <c r="G308" i="8"/>
  <c r="J307" i="8"/>
  <c r="I307" i="8"/>
  <c r="G307" i="8"/>
  <c r="I306" i="8"/>
  <c r="J306" i="8" s="1"/>
  <c r="G306" i="8"/>
  <c r="I305" i="8"/>
  <c r="J305" i="8" s="1"/>
  <c r="G305" i="8"/>
  <c r="J304" i="8"/>
  <c r="I304" i="8"/>
  <c r="G304" i="8"/>
  <c r="I303" i="8"/>
  <c r="J303" i="8" s="1"/>
  <c r="G303" i="8"/>
  <c r="I302" i="8"/>
  <c r="J302" i="8" s="1"/>
  <c r="G302" i="8"/>
  <c r="I301" i="8"/>
  <c r="J301" i="8" s="1"/>
  <c r="G301" i="8"/>
  <c r="I300" i="8"/>
  <c r="J300" i="8" s="1"/>
  <c r="G300" i="8"/>
  <c r="I299" i="8"/>
  <c r="J299" i="8" s="1"/>
  <c r="G299" i="8"/>
  <c r="J298" i="8"/>
  <c r="I298" i="8"/>
  <c r="G298" i="8"/>
  <c r="I297" i="8"/>
  <c r="J297" i="8" s="1"/>
  <c r="G297" i="8"/>
  <c r="I296" i="8"/>
  <c r="J296" i="8" s="1"/>
  <c r="G296" i="8"/>
  <c r="J295" i="8"/>
  <c r="I295" i="8"/>
  <c r="G295" i="8"/>
  <c r="I294" i="8"/>
  <c r="J294" i="8" s="1"/>
  <c r="G294" i="8"/>
  <c r="I293" i="8"/>
  <c r="J293" i="8" s="1"/>
  <c r="G293" i="8"/>
  <c r="I292" i="8"/>
  <c r="J292" i="8" s="1"/>
  <c r="G292" i="8"/>
  <c r="I291" i="8"/>
  <c r="J291" i="8" s="1"/>
  <c r="G291" i="8"/>
  <c r="I290" i="8"/>
  <c r="J290" i="8" s="1"/>
  <c r="G290" i="8"/>
  <c r="J289" i="8"/>
  <c r="I289" i="8"/>
  <c r="G289" i="8"/>
  <c r="I288" i="8"/>
  <c r="J288" i="8" s="1"/>
  <c r="G288" i="8"/>
  <c r="I287" i="8"/>
  <c r="J287" i="8" s="1"/>
  <c r="G287" i="8"/>
  <c r="J286" i="8"/>
  <c r="I286" i="8"/>
  <c r="G286" i="8"/>
  <c r="I285" i="8"/>
  <c r="J285" i="8" s="1"/>
  <c r="G285" i="8"/>
  <c r="I284" i="8"/>
  <c r="J284" i="8" s="1"/>
  <c r="G284" i="8"/>
  <c r="I283" i="8"/>
  <c r="J283" i="8" s="1"/>
  <c r="G283" i="8"/>
  <c r="J282" i="8"/>
  <c r="I282" i="8"/>
  <c r="G282" i="8"/>
  <c r="I281" i="8"/>
  <c r="J281" i="8" s="1"/>
  <c r="G281" i="8"/>
  <c r="J280" i="8"/>
  <c r="I280" i="8"/>
  <c r="G280" i="8"/>
  <c r="I279" i="8"/>
  <c r="J279" i="8" s="1"/>
  <c r="G279" i="8"/>
  <c r="I278" i="8"/>
  <c r="J278" i="8" s="1"/>
  <c r="G278" i="8"/>
  <c r="J277" i="8"/>
  <c r="I277" i="8"/>
  <c r="G277" i="8"/>
  <c r="I276" i="8"/>
  <c r="J276" i="8" s="1"/>
  <c r="G276" i="8"/>
  <c r="I275" i="8"/>
  <c r="J275" i="8" s="1"/>
  <c r="G275" i="8"/>
  <c r="I274" i="8"/>
  <c r="J274" i="8" s="1"/>
  <c r="G274" i="8"/>
  <c r="J273" i="8"/>
  <c r="I273" i="8"/>
  <c r="G273" i="8"/>
  <c r="I272" i="8"/>
  <c r="J272" i="8" s="1"/>
  <c r="G272" i="8"/>
  <c r="J271" i="8"/>
  <c r="I271" i="8"/>
  <c r="G271" i="8"/>
  <c r="I270" i="8"/>
  <c r="J270" i="8" s="1"/>
  <c r="G270" i="8"/>
  <c r="I269" i="8"/>
  <c r="J269" i="8" s="1"/>
  <c r="G269" i="8"/>
  <c r="J268" i="8"/>
  <c r="I268" i="8"/>
  <c r="G268" i="8"/>
  <c r="I267" i="8"/>
  <c r="J267" i="8" s="1"/>
  <c r="G267" i="8"/>
  <c r="I266" i="8"/>
  <c r="J266" i="8" s="1"/>
  <c r="G266" i="8"/>
  <c r="I265" i="8"/>
  <c r="J265" i="8" s="1"/>
  <c r="G265" i="8"/>
  <c r="J264" i="8"/>
  <c r="I264" i="8"/>
  <c r="G264" i="8"/>
  <c r="I263" i="8"/>
  <c r="J263" i="8" s="1"/>
  <c r="G263" i="8"/>
  <c r="J262" i="8"/>
  <c r="I262" i="8"/>
  <c r="G262" i="8"/>
  <c r="I261" i="8"/>
  <c r="J261" i="8" s="1"/>
  <c r="G261" i="8"/>
  <c r="I260" i="8"/>
  <c r="J260" i="8" s="1"/>
  <c r="G260" i="8"/>
  <c r="J259" i="8"/>
  <c r="I259" i="8"/>
  <c r="G259" i="8"/>
  <c r="I258" i="8"/>
  <c r="J258" i="8" s="1"/>
  <c r="G258" i="8"/>
  <c r="I257" i="8"/>
  <c r="J257" i="8" s="1"/>
  <c r="G257" i="8"/>
  <c r="I256" i="8"/>
  <c r="J256" i="8" s="1"/>
  <c r="G256" i="8"/>
  <c r="J255" i="8"/>
  <c r="I255" i="8"/>
  <c r="G255" i="8"/>
  <c r="I254" i="8"/>
  <c r="J254" i="8" s="1"/>
  <c r="G254" i="8"/>
  <c r="I253" i="8"/>
  <c r="J253" i="8" s="1"/>
  <c r="G253" i="8"/>
  <c r="J252" i="8"/>
  <c r="I252" i="8"/>
  <c r="G252" i="8"/>
  <c r="I251" i="8"/>
  <c r="J251" i="8" s="1"/>
  <c r="G251" i="8"/>
  <c r="I250" i="8"/>
  <c r="J250" i="8" s="1"/>
  <c r="G250" i="8"/>
  <c r="J249" i="8"/>
  <c r="I249" i="8"/>
  <c r="G249" i="8"/>
  <c r="I248" i="8"/>
  <c r="J248" i="8" s="1"/>
  <c r="G248" i="8"/>
  <c r="I247" i="8"/>
  <c r="J247" i="8" s="1"/>
  <c r="G247" i="8"/>
  <c r="I246" i="8"/>
  <c r="J246" i="8" s="1"/>
  <c r="G246" i="8"/>
  <c r="I245" i="8"/>
  <c r="J245" i="8" s="1"/>
  <c r="G245" i="8"/>
  <c r="I244" i="8"/>
  <c r="J244" i="8" s="1"/>
  <c r="G244" i="8"/>
  <c r="I243" i="8"/>
  <c r="J243" i="8" s="1"/>
  <c r="G243" i="8"/>
  <c r="I242" i="8"/>
  <c r="J242" i="8" s="1"/>
  <c r="G242" i="8"/>
  <c r="I241" i="8"/>
  <c r="J241" i="8" s="1"/>
  <c r="G241" i="8"/>
  <c r="I240" i="8"/>
  <c r="J240" i="8" s="1"/>
  <c r="G240" i="8"/>
  <c r="I239" i="8"/>
  <c r="J239" i="8" s="1"/>
  <c r="G239" i="8"/>
  <c r="I238" i="8"/>
  <c r="J238" i="8" s="1"/>
  <c r="G238" i="8"/>
  <c r="J237" i="8"/>
  <c r="I237" i="8"/>
  <c r="G237" i="8"/>
  <c r="I236" i="8"/>
  <c r="J236" i="8" s="1"/>
  <c r="G236" i="8"/>
  <c r="I235" i="8"/>
  <c r="J235" i="8" s="1"/>
  <c r="G235" i="8"/>
  <c r="J234" i="8"/>
  <c r="I234" i="8"/>
  <c r="G234" i="8"/>
  <c r="I233" i="8"/>
  <c r="J233" i="8" s="1"/>
  <c r="G233" i="8"/>
  <c r="I232" i="8"/>
  <c r="J232" i="8" s="1"/>
  <c r="G232" i="8"/>
  <c r="I231" i="8"/>
  <c r="J231" i="8" s="1"/>
  <c r="G231" i="8"/>
  <c r="I230" i="8"/>
  <c r="J230" i="8" s="1"/>
  <c r="G230" i="8"/>
  <c r="I229" i="8"/>
  <c r="J229" i="8" s="1"/>
  <c r="G229" i="8"/>
  <c r="J228" i="8"/>
  <c r="I228" i="8"/>
  <c r="G228" i="8"/>
  <c r="I227" i="8"/>
  <c r="J227" i="8" s="1"/>
  <c r="G227" i="8"/>
  <c r="I226" i="8"/>
  <c r="J226" i="8" s="1"/>
  <c r="G226" i="8"/>
  <c r="I225" i="8"/>
  <c r="J225" i="8" s="1"/>
  <c r="G225" i="8"/>
  <c r="I224" i="8"/>
  <c r="J224" i="8" s="1"/>
  <c r="G224" i="8"/>
  <c r="I223" i="8"/>
  <c r="J223" i="8" s="1"/>
  <c r="G223" i="8"/>
  <c r="I222" i="8"/>
  <c r="J222" i="8" s="1"/>
  <c r="G222" i="8"/>
  <c r="I221" i="8"/>
  <c r="J221" i="8" s="1"/>
  <c r="G221" i="8"/>
  <c r="I220" i="8"/>
  <c r="J220" i="8" s="1"/>
  <c r="G220" i="8"/>
  <c r="J219" i="8"/>
  <c r="I219" i="8"/>
  <c r="G219" i="8"/>
  <c r="I218" i="8"/>
  <c r="J218" i="8" s="1"/>
  <c r="G218" i="8"/>
  <c r="I217" i="8"/>
  <c r="J217" i="8" s="1"/>
  <c r="G217" i="8"/>
  <c r="J216" i="8"/>
  <c r="I216" i="8"/>
  <c r="G216" i="8"/>
  <c r="I215" i="8"/>
  <c r="J215" i="8" s="1"/>
  <c r="G215" i="8"/>
  <c r="I214" i="8"/>
  <c r="J214" i="8" s="1"/>
  <c r="G214" i="8"/>
  <c r="I213" i="8"/>
  <c r="J213" i="8" s="1"/>
  <c r="G213" i="8"/>
  <c r="I212" i="8"/>
  <c r="J212" i="8" s="1"/>
  <c r="G212" i="8"/>
  <c r="I211" i="8"/>
  <c r="J211" i="8" s="1"/>
  <c r="G211" i="8"/>
  <c r="I210" i="8"/>
  <c r="J210" i="8" s="1"/>
  <c r="G210" i="8"/>
  <c r="I209" i="8"/>
  <c r="J209" i="8" s="1"/>
  <c r="G209" i="8"/>
  <c r="I208" i="8"/>
  <c r="J208" i="8" s="1"/>
  <c r="G208" i="8"/>
  <c r="I207" i="8"/>
  <c r="J207" i="8" s="1"/>
  <c r="G207" i="8"/>
  <c r="I206" i="8"/>
  <c r="J206" i="8" s="1"/>
  <c r="G206" i="8"/>
  <c r="I205" i="8"/>
  <c r="J205" i="8" s="1"/>
  <c r="G205" i="8"/>
  <c r="I204" i="8"/>
  <c r="J204" i="8" s="1"/>
  <c r="G204" i="8"/>
  <c r="I203" i="8"/>
  <c r="J203" i="8" s="1"/>
  <c r="G203" i="8"/>
  <c r="I202" i="8"/>
  <c r="J202" i="8" s="1"/>
  <c r="G202" i="8"/>
  <c r="I201" i="8"/>
  <c r="J201" i="8" s="1"/>
  <c r="G201" i="8"/>
  <c r="I200" i="8"/>
  <c r="J200" i="8" s="1"/>
  <c r="G200" i="8"/>
  <c r="I199" i="8"/>
  <c r="J199" i="8" s="1"/>
  <c r="G199" i="8"/>
  <c r="I198" i="8"/>
  <c r="J198" i="8" s="1"/>
  <c r="G198" i="8"/>
  <c r="I197" i="8"/>
  <c r="J197" i="8" s="1"/>
  <c r="G197" i="8"/>
  <c r="I196" i="8"/>
  <c r="J196" i="8" s="1"/>
  <c r="G196" i="8"/>
  <c r="I195" i="8"/>
  <c r="J195" i="8" s="1"/>
  <c r="G195" i="8"/>
  <c r="I194" i="8"/>
  <c r="J194" i="8" s="1"/>
  <c r="G194" i="8"/>
  <c r="I193" i="8"/>
  <c r="J193" i="8" s="1"/>
  <c r="G193" i="8"/>
  <c r="I192" i="8"/>
  <c r="J192" i="8" s="1"/>
  <c r="G192" i="8"/>
  <c r="I191" i="8"/>
  <c r="J191" i="8" s="1"/>
  <c r="G191" i="8"/>
  <c r="I190" i="8"/>
  <c r="J190" i="8" s="1"/>
  <c r="G190" i="8"/>
  <c r="I189" i="8"/>
  <c r="J189" i="8" s="1"/>
  <c r="G189" i="8"/>
  <c r="I188" i="8"/>
  <c r="J188" i="8" s="1"/>
  <c r="G188" i="8"/>
  <c r="I187" i="8"/>
  <c r="J187" i="8" s="1"/>
  <c r="G187" i="8"/>
  <c r="I186" i="8"/>
  <c r="J186" i="8" s="1"/>
  <c r="G186" i="8"/>
  <c r="I185" i="8"/>
  <c r="J185" i="8" s="1"/>
  <c r="G185" i="8"/>
  <c r="J184" i="8"/>
  <c r="I184" i="8"/>
  <c r="G184" i="8"/>
  <c r="I183" i="8"/>
  <c r="J183" i="8" s="1"/>
  <c r="G183" i="8"/>
  <c r="I182" i="8"/>
  <c r="J182" i="8" s="1"/>
  <c r="G182" i="8"/>
  <c r="I181" i="8"/>
  <c r="J181" i="8" s="1"/>
  <c r="G181" i="8"/>
  <c r="I180" i="8"/>
  <c r="J180" i="8" s="1"/>
  <c r="G180" i="8"/>
  <c r="I179" i="8"/>
  <c r="J179" i="8" s="1"/>
  <c r="G179" i="8"/>
  <c r="I178" i="8"/>
  <c r="J178" i="8" s="1"/>
  <c r="G178" i="8"/>
  <c r="I177" i="8"/>
  <c r="J177" i="8" s="1"/>
  <c r="G177" i="8"/>
  <c r="I176" i="8"/>
  <c r="J176" i="8" s="1"/>
  <c r="G176" i="8"/>
  <c r="I175" i="8"/>
  <c r="J175" i="8" s="1"/>
  <c r="G175" i="8"/>
  <c r="I174" i="8"/>
  <c r="J174" i="8" s="1"/>
  <c r="G174" i="8"/>
  <c r="I173" i="8"/>
  <c r="J173" i="8" s="1"/>
  <c r="G173" i="8"/>
  <c r="I172" i="8"/>
  <c r="J172" i="8" s="1"/>
  <c r="G172" i="8"/>
  <c r="I171" i="8"/>
  <c r="J171" i="8" s="1"/>
  <c r="G171" i="8"/>
  <c r="I170" i="8"/>
  <c r="J170" i="8" s="1"/>
  <c r="G170" i="8"/>
  <c r="I169" i="8"/>
  <c r="J169" i="8" s="1"/>
  <c r="G169" i="8"/>
  <c r="I168" i="8"/>
  <c r="J168" i="8" s="1"/>
  <c r="G168" i="8"/>
  <c r="I167" i="8"/>
  <c r="J167" i="8" s="1"/>
  <c r="G167" i="8"/>
  <c r="I166" i="8"/>
  <c r="J166" i="8" s="1"/>
  <c r="G166" i="8"/>
  <c r="I165" i="8"/>
  <c r="J165" i="8" s="1"/>
  <c r="G165" i="8"/>
  <c r="I164" i="8"/>
  <c r="J164" i="8" s="1"/>
  <c r="G164" i="8"/>
  <c r="I163" i="8"/>
  <c r="J163" i="8" s="1"/>
  <c r="G163" i="8"/>
  <c r="I162" i="8"/>
  <c r="J162" i="8" s="1"/>
  <c r="G162" i="8"/>
  <c r="I161" i="8"/>
  <c r="J161" i="8" s="1"/>
  <c r="G161" i="8"/>
  <c r="I160" i="8"/>
  <c r="J160" i="8" s="1"/>
  <c r="G160" i="8"/>
  <c r="I159" i="8"/>
  <c r="J159" i="8" s="1"/>
  <c r="G159" i="8"/>
  <c r="I158" i="8"/>
  <c r="J158" i="8" s="1"/>
  <c r="G158" i="8"/>
  <c r="I157" i="8"/>
  <c r="J157" i="8" s="1"/>
  <c r="G157" i="8"/>
  <c r="J156" i="8"/>
  <c r="I156" i="8"/>
  <c r="G156" i="8"/>
  <c r="J155" i="8"/>
  <c r="I155" i="8"/>
  <c r="G155" i="8"/>
  <c r="I154" i="8"/>
  <c r="J154" i="8" s="1"/>
  <c r="G154" i="8"/>
  <c r="I153" i="8"/>
  <c r="J153" i="8" s="1"/>
  <c r="G153" i="8"/>
  <c r="I152" i="8"/>
  <c r="J152" i="8" s="1"/>
  <c r="G152" i="8"/>
  <c r="I151" i="8"/>
  <c r="J151" i="8" s="1"/>
  <c r="G151" i="8"/>
  <c r="I150" i="8"/>
  <c r="J150" i="8" s="1"/>
  <c r="G150" i="8"/>
  <c r="I149" i="8"/>
  <c r="J149" i="8" s="1"/>
  <c r="G149" i="8"/>
  <c r="I148" i="8"/>
  <c r="J148" i="8" s="1"/>
  <c r="G148" i="8"/>
  <c r="J147" i="8"/>
  <c r="I147" i="8"/>
  <c r="G147" i="8"/>
  <c r="J146" i="8"/>
  <c r="I146" i="8"/>
  <c r="G146" i="8"/>
  <c r="I145" i="8"/>
  <c r="J145" i="8" s="1"/>
  <c r="G145" i="8"/>
  <c r="I144" i="8"/>
  <c r="J144" i="8" s="1"/>
  <c r="G144" i="8"/>
  <c r="I143" i="8"/>
  <c r="J143" i="8" s="1"/>
  <c r="G143" i="8"/>
  <c r="I142" i="8"/>
  <c r="J142" i="8" s="1"/>
  <c r="G142" i="8"/>
  <c r="I141" i="8"/>
  <c r="J141" i="8" s="1"/>
  <c r="G141" i="8"/>
  <c r="I140" i="8"/>
  <c r="J140" i="8" s="1"/>
  <c r="G140" i="8"/>
  <c r="I139" i="8"/>
  <c r="J139" i="8" s="1"/>
  <c r="G139" i="8"/>
  <c r="J138" i="8"/>
  <c r="I138" i="8"/>
  <c r="G138" i="8"/>
  <c r="J137" i="8"/>
  <c r="I137" i="8"/>
  <c r="G137" i="8"/>
  <c r="I136" i="8"/>
  <c r="J136" i="8" s="1"/>
  <c r="G136" i="8"/>
  <c r="I135" i="8"/>
  <c r="J135" i="8" s="1"/>
  <c r="G135" i="8"/>
  <c r="I134" i="8"/>
  <c r="J134" i="8" s="1"/>
  <c r="G134" i="8"/>
  <c r="I133" i="8"/>
  <c r="J133" i="8" s="1"/>
  <c r="G133" i="8"/>
  <c r="I132" i="8"/>
  <c r="J132" i="8" s="1"/>
  <c r="G132" i="8"/>
  <c r="G352" i="8" s="1"/>
  <c r="I131" i="8"/>
  <c r="J131" i="8" s="1"/>
  <c r="G131" i="8"/>
  <c r="I130" i="8"/>
  <c r="J130" i="8" s="1"/>
  <c r="G130" i="8"/>
  <c r="J128" i="8"/>
  <c r="I128" i="8"/>
  <c r="G128" i="8"/>
  <c r="I127" i="8"/>
  <c r="J127" i="8" s="1"/>
  <c r="G127" i="8"/>
  <c r="I126" i="8"/>
  <c r="J126" i="8" s="1"/>
  <c r="G126" i="8"/>
  <c r="I125" i="8"/>
  <c r="J125" i="8" s="1"/>
  <c r="G125" i="8"/>
  <c r="I124" i="8"/>
  <c r="J124" i="8" s="1"/>
  <c r="G124" i="8"/>
  <c r="I123" i="8"/>
  <c r="J123" i="8" s="1"/>
  <c r="G123" i="8"/>
  <c r="I122" i="8"/>
  <c r="J122" i="8" s="1"/>
  <c r="G122" i="8"/>
  <c r="I121" i="8"/>
  <c r="J121" i="8" s="1"/>
  <c r="G121" i="8"/>
  <c r="I120" i="8"/>
  <c r="J120" i="8" s="1"/>
  <c r="G120" i="8"/>
  <c r="J119" i="8"/>
  <c r="I119" i="8"/>
  <c r="G119" i="8"/>
  <c r="I118" i="8"/>
  <c r="J118" i="8" s="1"/>
  <c r="G118" i="8"/>
  <c r="I117" i="8"/>
  <c r="J117" i="8" s="1"/>
  <c r="G117" i="8"/>
  <c r="I116" i="8"/>
  <c r="J116" i="8" s="1"/>
  <c r="G116" i="8"/>
  <c r="I115" i="8"/>
  <c r="J115" i="8" s="1"/>
  <c r="G115" i="8"/>
  <c r="I114" i="8"/>
  <c r="J114" i="8" s="1"/>
  <c r="G114" i="8"/>
  <c r="I113" i="8"/>
  <c r="J113" i="8" s="1"/>
  <c r="G113" i="8"/>
  <c r="I112" i="8"/>
  <c r="J112" i="8" s="1"/>
  <c r="G112" i="8"/>
  <c r="I111" i="8"/>
  <c r="J111" i="8" s="1"/>
  <c r="G111" i="8"/>
  <c r="J110" i="8"/>
  <c r="I110" i="8"/>
  <c r="G110" i="8"/>
  <c r="I109" i="8"/>
  <c r="J109" i="8" s="1"/>
  <c r="G109" i="8"/>
  <c r="I108" i="8"/>
  <c r="J108" i="8" s="1"/>
  <c r="G108" i="8"/>
  <c r="I107" i="8"/>
  <c r="J107" i="8" s="1"/>
  <c r="G107" i="8"/>
  <c r="I106" i="8"/>
  <c r="J106" i="8" s="1"/>
  <c r="G106" i="8"/>
  <c r="I105" i="8"/>
  <c r="J105" i="8" s="1"/>
  <c r="G105" i="8"/>
  <c r="I104" i="8"/>
  <c r="J104" i="8" s="1"/>
  <c r="G104" i="8"/>
  <c r="I103" i="8"/>
  <c r="J103" i="8" s="1"/>
  <c r="G103" i="8"/>
  <c r="I102" i="8"/>
  <c r="J102" i="8" s="1"/>
  <c r="G102" i="8"/>
  <c r="J101" i="8"/>
  <c r="I101" i="8"/>
  <c r="G101" i="8"/>
  <c r="I100" i="8"/>
  <c r="J100" i="8" s="1"/>
  <c r="G100" i="8"/>
  <c r="I99" i="8"/>
  <c r="J99" i="8" s="1"/>
  <c r="G99" i="8"/>
  <c r="I98" i="8"/>
  <c r="J98" i="8" s="1"/>
  <c r="G98" i="8"/>
  <c r="I97" i="8"/>
  <c r="J97" i="8" s="1"/>
  <c r="G97" i="8"/>
  <c r="I96" i="8"/>
  <c r="J96" i="8" s="1"/>
  <c r="G96" i="8"/>
  <c r="I95" i="8"/>
  <c r="J95" i="8" s="1"/>
  <c r="G95" i="8"/>
  <c r="I94" i="8"/>
  <c r="J94" i="8" s="1"/>
  <c r="G94" i="8"/>
  <c r="I93" i="8"/>
  <c r="J93" i="8" s="1"/>
  <c r="G93" i="8"/>
  <c r="J92" i="8"/>
  <c r="I92" i="8"/>
  <c r="G92" i="8"/>
  <c r="I91" i="8"/>
  <c r="J91" i="8" s="1"/>
  <c r="G91" i="8"/>
  <c r="I90" i="8"/>
  <c r="J90" i="8" s="1"/>
  <c r="G90" i="8"/>
  <c r="I89" i="8"/>
  <c r="J89" i="8" s="1"/>
  <c r="G89" i="8"/>
  <c r="I88" i="8"/>
  <c r="J88" i="8" s="1"/>
  <c r="G88" i="8"/>
  <c r="I87" i="8"/>
  <c r="J87" i="8" s="1"/>
  <c r="G87" i="8"/>
  <c r="I86" i="8"/>
  <c r="J86" i="8" s="1"/>
  <c r="G86" i="8"/>
  <c r="I85" i="8"/>
  <c r="J85" i="8" s="1"/>
  <c r="G85" i="8"/>
  <c r="I84" i="8"/>
  <c r="J84" i="8" s="1"/>
  <c r="G84" i="8"/>
  <c r="G81" i="8"/>
  <c r="I78" i="8"/>
  <c r="J78" i="8" s="1"/>
  <c r="G78" i="8"/>
  <c r="I77" i="8"/>
  <c r="J77" i="8" s="1"/>
  <c r="G77" i="8"/>
  <c r="I76" i="8"/>
  <c r="J76" i="8" s="1"/>
  <c r="G76" i="8"/>
  <c r="I75" i="8"/>
  <c r="J75" i="8" s="1"/>
  <c r="G75" i="8"/>
  <c r="I74" i="8"/>
  <c r="J74" i="8" s="1"/>
  <c r="G74" i="8"/>
  <c r="I73" i="8"/>
  <c r="J73" i="8" s="1"/>
  <c r="G73" i="8"/>
  <c r="I72" i="8"/>
  <c r="J72" i="8" s="1"/>
  <c r="G72" i="8"/>
  <c r="J70" i="8"/>
  <c r="I70" i="8"/>
  <c r="G70" i="8"/>
  <c r="J69" i="8"/>
  <c r="I69" i="8"/>
  <c r="G69" i="8"/>
  <c r="I68" i="8"/>
  <c r="J68" i="8" s="1"/>
  <c r="J71" i="8" s="1"/>
  <c r="G68" i="8"/>
  <c r="I63" i="8"/>
  <c r="J63" i="8" s="1"/>
  <c r="G63" i="8"/>
  <c r="I62" i="8"/>
  <c r="J62" i="8" s="1"/>
  <c r="G62" i="8"/>
  <c r="I61" i="8"/>
  <c r="J61" i="8" s="1"/>
  <c r="G61" i="8"/>
  <c r="I60" i="8"/>
  <c r="J60" i="8" s="1"/>
  <c r="G60" i="8"/>
  <c r="I59" i="8"/>
  <c r="J59" i="8" s="1"/>
  <c r="G59" i="8"/>
  <c r="I58" i="8"/>
  <c r="J58" i="8" s="1"/>
  <c r="G58" i="8"/>
  <c r="I57" i="8"/>
  <c r="J57" i="8" s="1"/>
  <c r="G57" i="8"/>
  <c r="J56" i="8"/>
  <c r="I56" i="8"/>
  <c r="G56" i="8"/>
  <c r="I55" i="8"/>
  <c r="J55" i="8" s="1"/>
  <c r="G55" i="8"/>
  <c r="I54" i="8"/>
  <c r="J54" i="8" s="1"/>
  <c r="G54" i="8"/>
  <c r="I53" i="8"/>
  <c r="J53" i="8" s="1"/>
  <c r="G53" i="8"/>
  <c r="I52" i="8"/>
  <c r="J52" i="8" s="1"/>
  <c r="G52" i="8"/>
  <c r="I51" i="8"/>
  <c r="J51" i="8" s="1"/>
  <c r="G51" i="8"/>
  <c r="I50" i="8"/>
  <c r="J50" i="8" s="1"/>
  <c r="G50" i="8"/>
  <c r="I49" i="8"/>
  <c r="J49" i="8" s="1"/>
  <c r="G49" i="8"/>
  <c r="I48" i="8"/>
  <c r="J48" i="8" s="1"/>
  <c r="G48" i="8"/>
  <c r="J47" i="8"/>
  <c r="I47" i="8"/>
  <c r="G47" i="8"/>
  <c r="I46" i="8"/>
  <c r="J46" i="8" s="1"/>
  <c r="G46" i="8"/>
  <c r="I45" i="8"/>
  <c r="J45" i="8" s="1"/>
  <c r="G45" i="8"/>
  <c r="I44" i="8"/>
  <c r="J44" i="8" s="1"/>
  <c r="G44" i="8"/>
  <c r="I43" i="8"/>
  <c r="J43" i="8" s="1"/>
  <c r="G43" i="8"/>
  <c r="I42" i="8"/>
  <c r="J42" i="8" s="1"/>
  <c r="G42" i="8"/>
  <c r="I41" i="8"/>
  <c r="J41" i="8" s="1"/>
  <c r="G41" i="8"/>
  <c r="I40" i="8"/>
  <c r="J40" i="8" s="1"/>
  <c r="G40" i="8"/>
  <c r="I39" i="8"/>
  <c r="J39" i="8" s="1"/>
  <c r="G39" i="8"/>
  <c r="J38" i="8"/>
  <c r="I38" i="8"/>
  <c r="G38" i="8"/>
  <c r="I37" i="8"/>
  <c r="J37" i="8" s="1"/>
  <c r="G37" i="8"/>
  <c r="I36" i="8"/>
  <c r="J36" i="8" s="1"/>
  <c r="G36" i="8"/>
  <c r="I35" i="8"/>
  <c r="J35" i="8" s="1"/>
  <c r="G35" i="8"/>
  <c r="I34" i="8"/>
  <c r="J34" i="8" s="1"/>
  <c r="G34" i="8"/>
  <c r="I33" i="8"/>
  <c r="J33" i="8" s="1"/>
  <c r="G33" i="8"/>
  <c r="I32" i="8"/>
  <c r="J32" i="8" s="1"/>
  <c r="G32" i="8"/>
  <c r="I31" i="8"/>
  <c r="J31" i="8" s="1"/>
  <c r="G31" i="8"/>
  <c r="I30" i="8"/>
  <c r="J30" i="8" s="1"/>
  <c r="G30" i="8"/>
  <c r="J29" i="8"/>
  <c r="I29" i="8"/>
  <c r="G29" i="8"/>
  <c r="J27" i="8"/>
  <c r="I27" i="8"/>
  <c r="G27" i="8"/>
  <c r="J26" i="8"/>
  <c r="I26" i="8"/>
  <c r="G26" i="8"/>
  <c r="J25" i="8"/>
  <c r="I25" i="8"/>
  <c r="G25" i="8"/>
  <c r="J24" i="8"/>
  <c r="I24" i="8"/>
  <c r="G24" i="8"/>
  <c r="J23" i="8"/>
  <c r="I23" i="8"/>
  <c r="G23" i="8"/>
  <c r="J22" i="8"/>
  <c r="I22" i="8"/>
  <c r="G22" i="8"/>
  <c r="J21" i="8"/>
  <c r="I21" i="8"/>
  <c r="G21" i="8"/>
  <c r="J20" i="8"/>
  <c r="I20" i="8"/>
  <c r="G20" i="8"/>
  <c r="J19" i="8"/>
  <c r="I19" i="8"/>
  <c r="G19" i="8"/>
  <c r="G28" i="8" s="1"/>
  <c r="J16" i="8"/>
  <c r="C15" i="7" s="1"/>
  <c r="F16" i="8"/>
  <c r="I16" i="8" s="1"/>
  <c r="G14" i="8"/>
  <c r="E14" i="8"/>
  <c r="J13" i="8"/>
  <c r="J14" i="8" s="1"/>
  <c r="I13" i="8"/>
  <c r="E13" i="8"/>
  <c r="J362" i="6"/>
  <c r="H362" i="6"/>
  <c r="J361" i="6"/>
  <c r="H361" i="6"/>
  <c r="J360" i="6"/>
  <c r="H360" i="6"/>
  <c r="J359" i="6"/>
  <c r="H359" i="6"/>
  <c r="J358" i="6"/>
  <c r="H358" i="6"/>
  <c r="J357" i="6"/>
  <c r="H357" i="6"/>
  <c r="J356" i="6"/>
  <c r="H356" i="6"/>
  <c r="J355" i="6"/>
  <c r="H355" i="6"/>
  <c r="J354" i="6"/>
  <c r="H354" i="6"/>
  <c r="J353" i="6"/>
  <c r="H353" i="6"/>
  <c r="J352" i="6"/>
  <c r="H352" i="6"/>
  <c r="J351" i="6"/>
  <c r="H351" i="6"/>
  <c r="J350" i="6"/>
  <c r="H350" i="6"/>
  <c r="J349" i="6"/>
  <c r="H349" i="6"/>
  <c r="J348" i="6"/>
  <c r="H348" i="6"/>
  <c r="J347" i="6"/>
  <c r="H347" i="6"/>
  <c r="J346" i="6"/>
  <c r="H346" i="6"/>
  <c r="J345" i="6"/>
  <c r="H345" i="6"/>
  <c r="J344" i="6"/>
  <c r="H344" i="6"/>
  <c r="J343" i="6"/>
  <c r="H343" i="6"/>
  <c r="J342" i="6"/>
  <c r="H342" i="6"/>
  <c r="J341" i="6"/>
  <c r="H341" i="6"/>
  <c r="J340" i="6"/>
  <c r="H340" i="6"/>
  <c r="J339" i="6"/>
  <c r="H339" i="6"/>
  <c r="J338" i="6"/>
  <c r="H338" i="6"/>
  <c r="J337" i="6"/>
  <c r="H337" i="6"/>
  <c r="J336" i="6"/>
  <c r="H336" i="6"/>
  <c r="J335" i="6"/>
  <c r="H335" i="6"/>
  <c r="J334" i="6"/>
  <c r="H334" i="6"/>
  <c r="J333" i="6"/>
  <c r="H333" i="6"/>
  <c r="J332" i="6"/>
  <c r="H332" i="6"/>
  <c r="J331" i="6"/>
  <c r="H331" i="6"/>
  <c r="J330" i="6"/>
  <c r="H330" i="6"/>
  <c r="J329" i="6"/>
  <c r="H329" i="6"/>
  <c r="J328" i="6"/>
  <c r="H328" i="6"/>
  <c r="J327" i="6"/>
  <c r="H327" i="6"/>
  <c r="J326" i="6"/>
  <c r="H326" i="6"/>
  <c r="J325" i="6"/>
  <c r="H325" i="6"/>
  <c r="J324" i="6"/>
  <c r="H324" i="6"/>
  <c r="J323" i="6"/>
  <c r="H323" i="6"/>
  <c r="J322" i="6"/>
  <c r="H322" i="6"/>
  <c r="J321" i="6"/>
  <c r="H321" i="6"/>
  <c r="J320" i="6"/>
  <c r="H320" i="6"/>
  <c r="J319" i="6"/>
  <c r="H319" i="6"/>
  <c r="J318" i="6"/>
  <c r="H318" i="6"/>
  <c r="J317" i="6"/>
  <c r="H317" i="6"/>
  <c r="J316" i="6"/>
  <c r="H316" i="6"/>
  <c r="J315" i="6"/>
  <c r="H315" i="6"/>
  <c r="J314" i="6"/>
  <c r="H314" i="6"/>
  <c r="J313" i="6"/>
  <c r="H313" i="6"/>
  <c r="J312" i="6"/>
  <c r="H312" i="6"/>
  <c r="J311" i="6"/>
  <c r="H311" i="6"/>
  <c r="J310" i="6"/>
  <c r="H310" i="6"/>
  <c r="J309" i="6"/>
  <c r="H309" i="6"/>
  <c r="J308" i="6"/>
  <c r="H308" i="6"/>
  <c r="J307" i="6"/>
  <c r="H307" i="6"/>
  <c r="J306" i="6"/>
  <c r="H306" i="6"/>
  <c r="J305" i="6"/>
  <c r="H305" i="6"/>
  <c r="J304" i="6"/>
  <c r="H304" i="6"/>
  <c r="J303" i="6"/>
  <c r="H303" i="6"/>
  <c r="J302" i="6"/>
  <c r="H302" i="6"/>
  <c r="J301" i="6"/>
  <c r="H301" i="6"/>
  <c r="J300" i="6"/>
  <c r="H300" i="6"/>
  <c r="J299" i="6"/>
  <c r="H299" i="6"/>
  <c r="J298" i="6"/>
  <c r="H298" i="6"/>
  <c r="J297" i="6"/>
  <c r="H297" i="6"/>
  <c r="J296" i="6"/>
  <c r="H296" i="6"/>
  <c r="J295" i="6"/>
  <c r="H295" i="6"/>
  <c r="J294" i="6"/>
  <c r="H294" i="6"/>
  <c r="J293" i="6"/>
  <c r="H293" i="6"/>
  <c r="J292" i="6"/>
  <c r="H292" i="6"/>
  <c r="J291" i="6"/>
  <c r="H291" i="6"/>
  <c r="J290" i="6"/>
  <c r="H290" i="6"/>
  <c r="J289" i="6"/>
  <c r="H289" i="6"/>
  <c r="J288" i="6"/>
  <c r="H288" i="6"/>
  <c r="J287" i="6"/>
  <c r="H287" i="6"/>
  <c r="J286" i="6"/>
  <c r="H286" i="6"/>
  <c r="J285" i="6"/>
  <c r="H285" i="6"/>
  <c r="J284" i="6"/>
  <c r="H284" i="6"/>
  <c r="J283" i="6"/>
  <c r="H283" i="6"/>
  <c r="J282" i="6"/>
  <c r="H282" i="6"/>
  <c r="J281" i="6"/>
  <c r="H281" i="6"/>
  <c r="J280" i="6"/>
  <c r="H280" i="6"/>
  <c r="J279" i="6"/>
  <c r="H279" i="6"/>
  <c r="J278" i="6"/>
  <c r="H278" i="6"/>
  <c r="J277" i="6"/>
  <c r="H277" i="6"/>
  <c r="J276" i="6"/>
  <c r="H276" i="6"/>
  <c r="J275" i="6"/>
  <c r="H275" i="6"/>
  <c r="J274" i="6"/>
  <c r="H274" i="6"/>
  <c r="J273" i="6"/>
  <c r="H273" i="6"/>
  <c r="J272" i="6"/>
  <c r="H272" i="6"/>
  <c r="J271" i="6"/>
  <c r="H271" i="6"/>
  <c r="J270" i="6"/>
  <c r="H270" i="6"/>
  <c r="J269" i="6"/>
  <c r="H269" i="6"/>
  <c r="J268" i="6"/>
  <c r="H268" i="6"/>
  <c r="J267" i="6"/>
  <c r="H267" i="6"/>
  <c r="J266" i="6"/>
  <c r="H266" i="6"/>
  <c r="J265" i="6"/>
  <c r="H265" i="6"/>
  <c r="J264" i="6"/>
  <c r="H264" i="6"/>
  <c r="J263" i="6"/>
  <c r="H263" i="6"/>
  <c r="J262" i="6"/>
  <c r="H262" i="6"/>
  <c r="J261" i="6"/>
  <c r="H261" i="6"/>
  <c r="J260" i="6"/>
  <c r="H260" i="6"/>
  <c r="J259" i="6"/>
  <c r="H259" i="6"/>
  <c r="J258" i="6"/>
  <c r="H258" i="6"/>
  <c r="J257" i="6"/>
  <c r="H257" i="6"/>
  <c r="J256" i="6"/>
  <c r="H256" i="6"/>
  <c r="J255" i="6"/>
  <c r="H255" i="6"/>
  <c r="J254" i="6"/>
  <c r="H254" i="6"/>
  <c r="J253" i="6"/>
  <c r="H253" i="6"/>
  <c r="J252" i="6"/>
  <c r="H252" i="6"/>
  <c r="J251" i="6"/>
  <c r="H251" i="6"/>
  <c r="J250" i="6"/>
  <c r="H250" i="6"/>
  <c r="J249" i="6"/>
  <c r="H249" i="6"/>
  <c r="J248" i="6"/>
  <c r="H248" i="6"/>
  <c r="J247" i="6"/>
  <c r="H247" i="6"/>
  <c r="J246" i="6"/>
  <c r="H246" i="6"/>
  <c r="J245" i="6"/>
  <c r="H245" i="6"/>
  <c r="J244" i="6"/>
  <c r="H244" i="6"/>
  <c r="J243" i="6"/>
  <c r="H243" i="6"/>
  <c r="J242" i="6"/>
  <c r="H242" i="6"/>
  <c r="J241" i="6"/>
  <c r="H241" i="6"/>
  <c r="J240" i="6"/>
  <c r="H240" i="6"/>
  <c r="J239" i="6"/>
  <c r="H239" i="6"/>
  <c r="J238" i="6"/>
  <c r="H238" i="6"/>
  <c r="J237" i="6"/>
  <c r="H237" i="6"/>
  <c r="J236" i="6"/>
  <c r="H236" i="6"/>
  <c r="J235" i="6"/>
  <c r="H235" i="6"/>
  <c r="J234" i="6"/>
  <c r="H234" i="6"/>
  <c r="J233" i="6"/>
  <c r="H233" i="6"/>
  <c r="J232" i="6"/>
  <c r="H232" i="6"/>
  <c r="J231" i="6"/>
  <c r="H231" i="6"/>
  <c r="J230" i="6"/>
  <c r="H230" i="6"/>
  <c r="J229" i="6"/>
  <c r="H229" i="6"/>
  <c r="J228" i="6"/>
  <c r="H228" i="6"/>
  <c r="J227" i="6"/>
  <c r="H227" i="6"/>
  <c r="J226" i="6"/>
  <c r="H226" i="6"/>
  <c r="J225" i="6"/>
  <c r="H225" i="6"/>
  <c r="J224" i="6"/>
  <c r="H224" i="6"/>
  <c r="J223" i="6"/>
  <c r="H223" i="6"/>
  <c r="J222" i="6"/>
  <c r="H222" i="6"/>
  <c r="J221" i="6"/>
  <c r="H221" i="6"/>
  <c r="J220" i="6"/>
  <c r="H220" i="6"/>
  <c r="J219" i="6"/>
  <c r="H219" i="6"/>
  <c r="J218" i="6"/>
  <c r="H218" i="6"/>
  <c r="J217" i="6"/>
  <c r="H217" i="6"/>
  <c r="J216" i="6"/>
  <c r="H216" i="6"/>
  <c r="J215" i="6"/>
  <c r="H215" i="6"/>
  <c r="J214" i="6"/>
  <c r="H214" i="6"/>
  <c r="J213" i="6"/>
  <c r="H213" i="6"/>
  <c r="J212" i="6"/>
  <c r="H212" i="6"/>
  <c r="J211" i="6"/>
  <c r="H211" i="6"/>
  <c r="J210" i="6"/>
  <c r="H210" i="6"/>
  <c r="J209" i="6"/>
  <c r="H209" i="6"/>
  <c r="J208" i="6"/>
  <c r="H208" i="6"/>
  <c r="J207" i="6"/>
  <c r="H207" i="6"/>
  <c r="J206" i="6"/>
  <c r="H206" i="6"/>
  <c r="J205" i="6"/>
  <c r="H205" i="6"/>
  <c r="J204" i="6"/>
  <c r="H204" i="6"/>
  <c r="J203" i="6"/>
  <c r="H203" i="6"/>
  <c r="J202" i="6"/>
  <c r="H202" i="6"/>
  <c r="J201" i="6"/>
  <c r="H201" i="6"/>
  <c r="J200" i="6"/>
  <c r="H200" i="6"/>
  <c r="J199" i="6"/>
  <c r="H199" i="6"/>
  <c r="J198" i="6"/>
  <c r="H198" i="6"/>
  <c r="J197" i="6"/>
  <c r="H197" i="6"/>
  <c r="J196" i="6"/>
  <c r="H196" i="6"/>
  <c r="J195" i="6"/>
  <c r="H195" i="6"/>
  <c r="J194" i="6"/>
  <c r="H194" i="6"/>
  <c r="J193" i="6"/>
  <c r="H193" i="6"/>
  <c r="J192" i="6"/>
  <c r="H192" i="6"/>
  <c r="J191" i="6"/>
  <c r="H191" i="6"/>
  <c r="J190" i="6"/>
  <c r="H190" i="6"/>
  <c r="J189" i="6"/>
  <c r="H189" i="6"/>
  <c r="J188" i="6"/>
  <c r="H188" i="6"/>
  <c r="J187" i="6"/>
  <c r="H187" i="6"/>
  <c r="J186" i="6"/>
  <c r="H186" i="6"/>
  <c r="J185" i="6"/>
  <c r="H185" i="6"/>
  <c r="J184" i="6"/>
  <c r="H184" i="6"/>
  <c r="J183" i="6"/>
  <c r="H183" i="6"/>
  <c r="J182" i="6"/>
  <c r="H182" i="6"/>
  <c r="J181" i="6"/>
  <c r="H181" i="6"/>
  <c r="J180" i="6"/>
  <c r="H180" i="6"/>
  <c r="J179" i="6"/>
  <c r="H179" i="6"/>
  <c r="J178" i="6"/>
  <c r="H178" i="6"/>
  <c r="J177" i="6"/>
  <c r="H177" i="6"/>
  <c r="J176" i="6"/>
  <c r="H176" i="6"/>
  <c r="J175" i="6"/>
  <c r="H175" i="6"/>
  <c r="J174" i="6"/>
  <c r="H174" i="6"/>
  <c r="J173" i="6"/>
  <c r="H173" i="6"/>
  <c r="J172" i="6"/>
  <c r="H172" i="6"/>
  <c r="J171" i="6"/>
  <c r="H171" i="6"/>
  <c r="J170" i="6"/>
  <c r="H170" i="6"/>
  <c r="J169" i="6"/>
  <c r="H169" i="6"/>
  <c r="J168" i="6"/>
  <c r="H168" i="6"/>
  <c r="J167" i="6"/>
  <c r="H167" i="6"/>
  <c r="J166" i="6"/>
  <c r="H166" i="6"/>
  <c r="J165" i="6"/>
  <c r="H165" i="6"/>
  <c r="J164" i="6"/>
  <c r="H164" i="6"/>
  <c r="J163" i="6"/>
  <c r="H163" i="6"/>
  <c r="J162" i="6"/>
  <c r="H162" i="6"/>
  <c r="J161" i="6"/>
  <c r="H161" i="6"/>
  <c r="J160" i="6"/>
  <c r="H160" i="6"/>
  <c r="J159" i="6"/>
  <c r="H159" i="6"/>
  <c r="J158" i="6"/>
  <c r="H158" i="6"/>
  <c r="J157" i="6"/>
  <c r="H157" i="6"/>
  <c r="J156" i="6"/>
  <c r="H156" i="6"/>
  <c r="J155" i="6"/>
  <c r="H155" i="6"/>
  <c r="J154" i="6"/>
  <c r="H154" i="6"/>
  <c r="J153" i="6"/>
  <c r="H153" i="6"/>
  <c r="J152" i="6"/>
  <c r="H152" i="6"/>
  <c r="J151" i="6"/>
  <c r="H151" i="6"/>
  <c r="J150" i="6"/>
  <c r="H150" i="6"/>
  <c r="J149" i="6"/>
  <c r="H149" i="6"/>
  <c r="J148" i="6"/>
  <c r="H148" i="6"/>
  <c r="J147" i="6"/>
  <c r="H147" i="6"/>
  <c r="J146" i="6"/>
  <c r="H146" i="6"/>
  <c r="J145" i="6"/>
  <c r="H145" i="6"/>
  <c r="J144" i="6"/>
  <c r="H144" i="6"/>
  <c r="J143" i="6"/>
  <c r="H143" i="6"/>
  <c r="J142" i="6"/>
  <c r="H142" i="6"/>
  <c r="J141" i="6"/>
  <c r="H141" i="6"/>
  <c r="J140" i="6"/>
  <c r="H140" i="6"/>
  <c r="J139" i="6"/>
  <c r="H139" i="6"/>
  <c r="J138" i="6"/>
  <c r="H138" i="6"/>
  <c r="J137" i="6"/>
  <c r="H137" i="6"/>
  <c r="J136" i="6"/>
  <c r="H136" i="6"/>
  <c r="J135" i="6"/>
  <c r="H135" i="6"/>
  <c r="J134" i="6"/>
  <c r="H134" i="6"/>
  <c r="J133" i="6"/>
  <c r="H133" i="6"/>
  <c r="J132" i="6"/>
  <c r="H132" i="6"/>
  <c r="J131" i="6"/>
  <c r="H131" i="6"/>
  <c r="J130" i="6"/>
  <c r="H130" i="6"/>
  <c r="J129" i="6"/>
  <c r="H129" i="6"/>
  <c r="J128" i="6"/>
  <c r="H128" i="6"/>
  <c r="J127" i="6"/>
  <c r="H127" i="6"/>
  <c r="J126" i="6"/>
  <c r="H126" i="6"/>
  <c r="J125" i="6"/>
  <c r="H125" i="6"/>
  <c r="J124" i="6"/>
  <c r="H124" i="6"/>
  <c r="J123" i="6"/>
  <c r="H123" i="6"/>
  <c r="J122" i="6"/>
  <c r="H122" i="6"/>
  <c r="J121" i="6"/>
  <c r="H121" i="6"/>
  <c r="J120" i="6"/>
  <c r="H120" i="6"/>
  <c r="J119" i="6"/>
  <c r="H119" i="6"/>
  <c r="J118" i="6"/>
  <c r="H118" i="6"/>
  <c r="J117" i="6"/>
  <c r="H117" i="6"/>
  <c r="J116" i="6"/>
  <c r="H116" i="6"/>
  <c r="J115" i="6"/>
  <c r="H115" i="6"/>
  <c r="J114" i="6"/>
  <c r="H114" i="6"/>
  <c r="J113" i="6"/>
  <c r="H113" i="6"/>
  <c r="J112" i="6"/>
  <c r="H112" i="6"/>
  <c r="J111" i="6"/>
  <c r="H111" i="6"/>
  <c r="J110" i="6"/>
  <c r="H110" i="6"/>
  <c r="J109" i="6"/>
  <c r="H109" i="6"/>
  <c r="J108" i="6"/>
  <c r="H108" i="6"/>
  <c r="J107" i="6"/>
  <c r="H107" i="6"/>
  <c r="J106" i="6"/>
  <c r="H106" i="6"/>
  <c r="J105" i="6"/>
  <c r="H105" i="6"/>
  <c r="J104" i="6"/>
  <c r="H104" i="6"/>
  <c r="J103" i="6"/>
  <c r="H103" i="6"/>
  <c r="J102" i="6"/>
  <c r="H102" i="6"/>
  <c r="J101" i="6"/>
  <c r="H101" i="6"/>
  <c r="J100" i="6"/>
  <c r="H100" i="6"/>
  <c r="J99" i="6"/>
  <c r="H99" i="6"/>
  <c r="J98" i="6"/>
  <c r="H98" i="6"/>
  <c r="J97" i="6"/>
  <c r="H97" i="6"/>
  <c r="K96" i="6"/>
  <c r="J96" i="6"/>
  <c r="H96" i="6"/>
  <c r="H95" i="6"/>
  <c r="J94" i="6"/>
  <c r="H94" i="6"/>
  <c r="J93" i="6"/>
  <c r="H93" i="6"/>
  <c r="J92" i="6"/>
  <c r="H92" i="6"/>
  <c r="J91" i="6"/>
  <c r="H91" i="6"/>
  <c r="J90" i="6"/>
  <c r="H90" i="6"/>
  <c r="J89" i="6"/>
  <c r="H89" i="6"/>
  <c r="J88" i="6"/>
  <c r="H88" i="6"/>
  <c r="J87" i="6"/>
  <c r="H87" i="6"/>
  <c r="J86" i="6"/>
  <c r="H86" i="6"/>
  <c r="K85" i="6"/>
  <c r="J85" i="6"/>
  <c r="H85" i="6"/>
  <c r="H84" i="6"/>
  <c r="J83" i="6"/>
  <c r="H83" i="6"/>
  <c r="A83" i="6"/>
  <c r="J82" i="6"/>
  <c r="H82" i="6"/>
  <c r="A82" i="6"/>
  <c r="J81" i="6"/>
  <c r="H81" i="6"/>
  <c r="A81" i="6"/>
  <c r="J80" i="6"/>
  <c r="H80" i="6"/>
  <c r="A80" i="6"/>
  <c r="J79" i="6"/>
  <c r="H79" i="6"/>
  <c r="A79" i="6"/>
  <c r="J78" i="6"/>
  <c r="H78" i="6"/>
  <c r="A78" i="6"/>
  <c r="J77" i="6"/>
  <c r="H77" i="6"/>
  <c r="A77" i="6"/>
  <c r="J76" i="6"/>
  <c r="H76" i="6"/>
  <c r="A76" i="6"/>
  <c r="J75" i="6"/>
  <c r="H75" i="6"/>
  <c r="A75" i="6"/>
  <c r="J74" i="6"/>
  <c r="H74" i="6"/>
  <c r="A74" i="6"/>
  <c r="J73" i="6"/>
  <c r="H73" i="6"/>
  <c r="A73" i="6"/>
  <c r="J72" i="6"/>
  <c r="H72" i="6"/>
  <c r="A72" i="6"/>
  <c r="J71" i="6"/>
  <c r="H71" i="6"/>
  <c r="A71" i="6"/>
  <c r="J70" i="6"/>
  <c r="H70" i="6"/>
  <c r="A70" i="6"/>
  <c r="J69" i="6"/>
  <c r="H69" i="6"/>
  <c r="A69" i="6"/>
  <c r="J68" i="6"/>
  <c r="H68" i="6"/>
  <c r="A68" i="6"/>
  <c r="J67" i="6"/>
  <c r="H67" i="6"/>
  <c r="A67" i="6"/>
  <c r="J66" i="6"/>
  <c r="H66" i="6"/>
  <c r="A66" i="6"/>
  <c r="J65" i="6"/>
  <c r="H65" i="6"/>
  <c r="A65" i="6"/>
  <c r="J64" i="6"/>
  <c r="H64" i="6"/>
  <c r="A64" i="6"/>
  <c r="J63" i="6"/>
  <c r="H63" i="6"/>
  <c r="A63" i="6"/>
  <c r="J62" i="6"/>
  <c r="H62" i="6"/>
  <c r="A62" i="6"/>
  <c r="J61" i="6"/>
  <c r="H61" i="6"/>
  <c r="A61" i="6"/>
  <c r="J60" i="6"/>
  <c r="H60" i="6"/>
  <c r="A60" i="6"/>
  <c r="J59" i="6"/>
  <c r="H59" i="6"/>
  <c r="A59" i="6"/>
  <c r="J58" i="6"/>
  <c r="H58" i="6"/>
  <c r="A58" i="6"/>
  <c r="J57" i="6"/>
  <c r="H57" i="6"/>
  <c r="A57" i="6"/>
  <c r="J56" i="6"/>
  <c r="H56" i="6"/>
  <c r="A56" i="6"/>
  <c r="J55" i="6"/>
  <c r="H55" i="6"/>
  <c r="A55" i="6"/>
  <c r="J54" i="6"/>
  <c r="H54" i="6"/>
  <c r="A54" i="6"/>
  <c r="J53" i="6"/>
  <c r="H53" i="6"/>
  <c r="A53" i="6"/>
  <c r="J52" i="6"/>
  <c r="H52" i="6"/>
  <c r="A52" i="6"/>
  <c r="J51" i="6"/>
  <c r="H51" i="6"/>
  <c r="A51" i="6"/>
  <c r="J50" i="6"/>
  <c r="H50" i="6"/>
  <c r="A50" i="6"/>
  <c r="J49" i="6"/>
  <c r="H49" i="6"/>
  <c r="A49" i="6"/>
  <c r="J48" i="6"/>
  <c r="H48" i="6"/>
  <c r="A48" i="6"/>
  <c r="J47" i="6"/>
  <c r="H47" i="6"/>
  <c r="A47" i="6"/>
  <c r="J46" i="6"/>
  <c r="H46" i="6"/>
  <c r="A46" i="6"/>
  <c r="J45" i="6"/>
  <c r="H45" i="6"/>
  <c r="A45" i="6"/>
  <c r="J44" i="6"/>
  <c r="H44" i="6"/>
  <c r="A44" i="6"/>
  <c r="J43" i="6"/>
  <c r="H43" i="6"/>
  <c r="A43" i="6"/>
  <c r="J42" i="6"/>
  <c r="H42" i="6"/>
  <c r="A42" i="6"/>
  <c r="J41" i="6"/>
  <c r="H41" i="6"/>
  <c r="A41" i="6"/>
  <c r="K40" i="6"/>
  <c r="J40" i="6"/>
  <c r="H40" i="6"/>
  <c r="A40" i="6"/>
  <c r="H39" i="6"/>
  <c r="F38" i="6"/>
  <c r="H37" i="6"/>
  <c r="K36" i="6"/>
  <c r="H36" i="6"/>
  <c r="K35" i="6"/>
  <c r="H35" i="6"/>
  <c r="K34" i="6"/>
  <c r="H34" i="6"/>
  <c r="K33" i="6"/>
  <c r="H33" i="6"/>
  <c r="K32" i="6"/>
  <c r="H32" i="6"/>
  <c r="K31" i="6"/>
  <c r="H31" i="6"/>
  <c r="K30" i="6"/>
  <c r="H30" i="6"/>
  <c r="K29" i="6"/>
  <c r="H29" i="6"/>
  <c r="K28" i="6"/>
  <c r="H28" i="6"/>
  <c r="K27" i="6"/>
  <c r="H27" i="6"/>
  <c r="K26" i="6"/>
  <c r="H26" i="6"/>
  <c r="K25" i="6"/>
  <c r="H25" i="6"/>
  <c r="K24" i="6"/>
  <c r="H24" i="6"/>
  <c r="K23" i="6"/>
  <c r="H23" i="6"/>
  <c r="K22" i="6"/>
  <c r="H22" i="6"/>
  <c r="K21" i="6"/>
  <c r="H21" i="6"/>
  <c r="K20" i="6"/>
  <c r="H20" i="6"/>
  <c r="K19" i="6"/>
  <c r="H19" i="6"/>
  <c r="K18" i="6"/>
  <c r="H18" i="6"/>
  <c r="K17" i="6"/>
  <c r="H17" i="6"/>
  <c r="K16" i="6"/>
  <c r="H16" i="6"/>
  <c r="K15" i="6"/>
  <c r="H15" i="6"/>
  <c r="K14" i="6"/>
  <c r="H14" i="6"/>
  <c r="K13" i="6"/>
  <c r="H13" i="6"/>
  <c r="J12" i="6"/>
  <c r="H12" i="6"/>
  <c r="F12" i="6"/>
  <c r="K11" i="6"/>
  <c r="J14" i="5"/>
  <c r="H14" i="5"/>
  <c r="F14" i="5"/>
  <c r="J13" i="5"/>
  <c r="H13" i="5"/>
  <c r="F13" i="5"/>
  <c r="J12" i="5"/>
  <c r="B7" i="5"/>
  <c r="B6" i="5"/>
  <c r="D24" i="4"/>
  <c r="D23" i="4"/>
  <c r="D19" i="4"/>
  <c r="D18" i="4"/>
  <c r="D17" i="4"/>
  <c r="G9" i="3"/>
  <c r="F9" i="3"/>
  <c r="G8" i="3"/>
  <c r="D8" i="3"/>
  <c r="G7" i="3"/>
  <c r="D7" i="3"/>
  <c r="G6" i="3"/>
  <c r="D6" i="3"/>
  <c r="G5" i="3"/>
  <c r="D5" i="3"/>
  <c r="G4" i="3"/>
  <c r="D18" i="2"/>
  <c r="C18" i="2"/>
  <c r="B18" i="2"/>
  <c r="A18" i="2"/>
  <c r="C13" i="2"/>
  <c r="C12" i="2"/>
  <c r="C11" i="2"/>
  <c r="C9" i="2"/>
  <c r="C4" i="2"/>
  <c r="B4" i="2"/>
  <c r="C10" i="1"/>
  <c r="G20" i="9" l="1"/>
  <c r="G23" i="9" s="1"/>
  <c r="J79" i="8"/>
  <c r="J80" i="8" s="1"/>
  <c r="J64" i="8"/>
  <c r="C11" i="7"/>
  <c r="G129" i="8"/>
  <c r="J129" i="8"/>
  <c r="D356" i="8"/>
  <c r="D355" i="8"/>
  <c r="J352" i="8"/>
  <c r="C17" i="7" s="1"/>
  <c r="H13" i="8"/>
  <c r="H14" i="8" s="1"/>
  <c r="J28" i="8"/>
  <c r="C12" i="7" s="1"/>
  <c r="G71" i="8"/>
  <c r="G64" i="8"/>
  <c r="G79" i="8"/>
  <c r="J81" i="8" l="1"/>
  <c r="C26" i="7" s="1"/>
  <c r="C25" i="7"/>
  <c r="G80" i="8"/>
  <c r="H79" i="8" s="1"/>
  <c r="H71" i="8"/>
  <c r="G353" i="8"/>
  <c r="H129" i="8"/>
  <c r="J355" i="8"/>
  <c r="C23" i="7"/>
  <c r="C22" i="7" s="1"/>
  <c r="J356" i="8"/>
  <c r="C21" i="7"/>
  <c r="C20" i="7" s="1"/>
  <c r="J353" i="8"/>
  <c r="C16" i="7"/>
  <c r="G65" i="8"/>
  <c r="H64" i="8"/>
  <c r="C13" i="7"/>
  <c r="J65" i="8"/>
  <c r="J357" i="8" l="1"/>
  <c r="J358" i="8" s="1"/>
  <c r="J359" i="8" s="1"/>
  <c r="J354" i="8"/>
  <c r="C14" i="7"/>
  <c r="H350" i="8"/>
  <c r="H347" i="8"/>
  <c r="H344" i="8"/>
  <c r="H341" i="8"/>
  <c r="H338" i="8"/>
  <c r="H335" i="8"/>
  <c r="H332" i="8"/>
  <c r="H329" i="8"/>
  <c r="H326" i="8"/>
  <c r="H323" i="8"/>
  <c r="H320" i="8"/>
  <c r="H317" i="8"/>
  <c r="H314" i="8"/>
  <c r="H311" i="8"/>
  <c r="H308" i="8"/>
  <c r="H305" i="8"/>
  <c r="H302" i="8"/>
  <c r="H299" i="8"/>
  <c r="H296" i="8"/>
  <c r="H293" i="8"/>
  <c r="H290" i="8"/>
  <c r="H287" i="8"/>
  <c r="H284" i="8"/>
  <c r="H281" i="8"/>
  <c r="H278" i="8"/>
  <c r="H275" i="8"/>
  <c r="H272" i="8"/>
  <c r="H269" i="8"/>
  <c r="H266" i="8"/>
  <c r="H263" i="8"/>
  <c r="H260" i="8"/>
  <c r="H257" i="8"/>
  <c r="H254" i="8"/>
  <c r="H251" i="8"/>
  <c r="H248" i="8"/>
  <c r="H245" i="8"/>
  <c r="H242" i="8"/>
  <c r="H239" i="8"/>
  <c r="H236" i="8"/>
  <c r="H233" i="8"/>
  <c r="H230" i="8"/>
  <c r="H227" i="8"/>
  <c r="H224" i="8"/>
  <c r="H221" i="8"/>
  <c r="H218" i="8"/>
  <c r="H215" i="8"/>
  <c r="H353" i="8"/>
  <c r="H351" i="8"/>
  <c r="H348" i="8"/>
  <c r="H345" i="8"/>
  <c r="H342" i="8"/>
  <c r="H339" i="8"/>
  <c r="H336" i="8"/>
  <c r="H333" i="8"/>
  <c r="H330" i="8"/>
  <c r="H327" i="8"/>
  <c r="H324" i="8"/>
  <c r="H321" i="8"/>
  <c r="H318" i="8"/>
  <c r="H315" i="8"/>
  <c r="H312" i="8"/>
  <c r="H309" i="8"/>
  <c r="H306" i="8"/>
  <c r="H303" i="8"/>
  <c r="H300" i="8"/>
  <c r="H297" i="8"/>
  <c r="H294" i="8"/>
  <c r="H291" i="8"/>
  <c r="H288" i="8"/>
  <c r="H285" i="8"/>
  <c r="H282" i="8"/>
  <c r="H279" i="8"/>
  <c r="H276" i="8"/>
  <c r="H273" i="8"/>
  <c r="H270" i="8"/>
  <c r="H267" i="8"/>
  <c r="H264" i="8"/>
  <c r="H261" i="8"/>
  <c r="H258" i="8"/>
  <c r="H161" i="8"/>
  <c r="H158" i="8"/>
  <c r="H155" i="8"/>
  <c r="H152" i="8"/>
  <c r="H149" i="8"/>
  <c r="H146" i="8"/>
  <c r="H143" i="8"/>
  <c r="H140" i="8"/>
  <c r="H137" i="8"/>
  <c r="H134" i="8"/>
  <c r="H131" i="8"/>
  <c r="H124" i="8"/>
  <c r="H115" i="8"/>
  <c r="H106" i="8"/>
  <c r="H97" i="8"/>
  <c r="H88" i="8"/>
  <c r="H157" i="8"/>
  <c r="H151" i="8"/>
  <c r="H145" i="8"/>
  <c r="H139" i="8"/>
  <c r="H133" i="8"/>
  <c r="H171" i="8"/>
  <c r="H160" i="8"/>
  <c r="H154" i="8"/>
  <c r="H148" i="8"/>
  <c r="H142" i="8"/>
  <c r="H136" i="8"/>
  <c r="H130" i="8"/>
  <c r="H162" i="8"/>
  <c r="H94" i="8"/>
  <c r="H109" i="8"/>
  <c r="H118" i="8"/>
  <c r="H111" i="8"/>
  <c r="H229" i="8"/>
  <c r="H280" i="8"/>
  <c r="H334" i="8"/>
  <c r="H125" i="8"/>
  <c r="H199" i="8"/>
  <c r="H222" i="8"/>
  <c r="H150" i="8"/>
  <c r="H87" i="8"/>
  <c r="H128" i="8"/>
  <c r="H169" i="8"/>
  <c r="H96" i="8"/>
  <c r="H90" i="8"/>
  <c r="H183" i="8"/>
  <c r="H86" i="8"/>
  <c r="H186" i="8"/>
  <c r="H235" i="8"/>
  <c r="H292" i="8"/>
  <c r="H346" i="8"/>
  <c r="H194" i="8"/>
  <c r="H212" i="8"/>
  <c r="H170" i="8"/>
  <c r="H259" i="8"/>
  <c r="H313" i="8"/>
  <c r="H175" i="8"/>
  <c r="H201" i="8"/>
  <c r="H226" i="8"/>
  <c r="H168" i="8"/>
  <c r="H202" i="8"/>
  <c r="H232" i="8"/>
  <c r="H114" i="8"/>
  <c r="H135" i="8"/>
  <c r="H177" i="8"/>
  <c r="H105" i="8"/>
  <c r="H99" i="8"/>
  <c r="H167" i="8"/>
  <c r="H243" i="8"/>
  <c r="H301" i="8"/>
  <c r="H163" i="8"/>
  <c r="H197" i="8"/>
  <c r="H220" i="8"/>
  <c r="H179" i="8"/>
  <c r="H268" i="8"/>
  <c r="H184" i="8"/>
  <c r="H204" i="8"/>
  <c r="H234" i="8"/>
  <c r="H253" i="8"/>
  <c r="H310" i="8"/>
  <c r="H200" i="8"/>
  <c r="H228" i="8"/>
  <c r="H277" i="8"/>
  <c r="H207" i="8"/>
  <c r="H103" i="8"/>
  <c r="H93" i="8"/>
  <c r="H271" i="8"/>
  <c r="H325" i="8"/>
  <c r="H116" i="8"/>
  <c r="H196" i="8"/>
  <c r="H214" i="8"/>
  <c r="H159" i="8"/>
  <c r="H337" i="8"/>
  <c r="H209" i="8"/>
  <c r="H304" i="8"/>
  <c r="H198" i="8"/>
  <c r="H85" i="8"/>
  <c r="H100" i="8"/>
  <c r="H144" i="8"/>
  <c r="H237" i="8"/>
  <c r="H289" i="8"/>
  <c r="H343" i="8"/>
  <c r="H95" i="8"/>
  <c r="H322" i="8"/>
  <c r="H108" i="8"/>
  <c r="H104" i="8"/>
  <c r="H172" i="8"/>
  <c r="H223" i="8"/>
  <c r="H189" i="8"/>
  <c r="H244" i="8"/>
  <c r="H164" i="8"/>
  <c r="H283" i="8"/>
  <c r="H249" i="8"/>
  <c r="H127" i="8"/>
  <c r="H91" i="8"/>
  <c r="H352" i="8"/>
  <c r="H156" i="8"/>
  <c r="H247" i="8"/>
  <c r="H298" i="8"/>
  <c r="H89" i="8"/>
  <c r="H187" i="8"/>
  <c r="H205" i="8"/>
  <c r="H240" i="8"/>
  <c r="H123" i="8"/>
  <c r="H92" i="8"/>
  <c r="H141" i="8"/>
  <c r="H176" i="8"/>
  <c r="H331" i="8"/>
  <c r="H112" i="8"/>
  <c r="H219" i="8"/>
  <c r="H102" i="8"/>
  <c r="H119" i="8"/>
  <c r="H225" i="8"/>
  <c r="H191" i="8"/>
  <c r="H166" i="8"/>
  <c r="H216" i="8"/>
  <c r="H180" i="8"/>
  <c r="H121" i="8"/>
  <c r="H84" i="8"/>
  <c r="H165" i="8"/>
  <c r="H255" i="8"/>
  <c r="H307" i="8"/>
  <c r="H98" i="8"/>
  <c r="H190" i="8"/>
  <c r="H208" i="8"/>
  <c r="H250" i="8"/>
  <c r="H174" i="8"/>
  <c r="H101" i="8"/>
  <c r="H147" i="8"/>
  <c r="H120" i="8"/>
  <c r="H182" i="8"/>
  <c r="H117" i="8"/>
  <c r="H113" i="8"/>
  <c r="H185" i="8"/>
  <c r="H265" i="8"/>
  <c r="H319" i="8"/>
  <c r="H181" i="8"/>
  <c r="H203" i="8"/>
  <c r="H238" i="8"/>
  <c r="H231" i="8"/>
  <c r="H286" i="8"/>
  <c r="H340" i="8"/>
  <c r="H192" i="8"/>
  <c r="H210" i="8"/>
  <c r="H252" i="8"/>
  <c r="H206" i="8"/>
  <c r="H349" i="8"/>
  <c r="H213" i="8"/>
  <c r="H256" i="8"/>
  <c r="H173" i="8"/>
  <c r="H262" i="8"/>
  <c r="H316" i="8"/>
  <c r="H107" i="8"/>
  <c r="H193" i="8"/>
  <c r="H211" i="8"/>
  <c r="H110" i="8"/>
  <c r="H153" i="8"/>
  <c r="H138" i="8"/>
  <c r="H126" i="8"/>
  <c r="H132" i="8"/>
  <c r="H122" i="8"/>
  <c r="H217" i="8"/>
  <c r="H274" i="8"/>
  <c r="H328" i="8"/>
  <c r="H188" i="8"/>
  <c r="H246" i="8"/>
  <c r="H241" i="8"/>
  <c r="H295" i="8"/>
  <c r="H195" i="8"/>
  <c r="H178" i="8"/>
  <c r="H61" i="8"/>
  <c r="H52" i="8"/>
  <c r="H43" i="8"/>
  <c r="H34" i="8"/>
  <c r="H26" i="8"/>
  <c r="H20" i="8"/>
  <c r="H27" i="8"/>
  <c r="H24" i="8"/>
  <c r="H21" i="8"/>
  <c r="H25" i="8"/>
  <c r="H22" i="8"/>
  <c r="H19" i="8"/>
  <c r="H23" i="8"/>
  <c r="H55" i="8"/>
  <c r="H47" i="8"/>
  <c r="H36" i="8"/>
  <c r="H60" i="8"/>
  <c r="H56" i="8"/>
  <c r="H45" i="8"/>
  <c r="H57" i="8"/>
  <c r="H32" i="8"/>
  <c r="H54" i="8"/>
  <c r="H41" i="8"/>
  <c r="H38" i="8"/>
  <c r="H58" i="8"/>
  <c r="G354" i="8"/>
  <c r="H48" i="8"/>
  <c r="H49" i="8"/>
  <c r="H40" i="8"/>
  <c r="H35" i="8"/>
  <c r="H30" i="8"/>
  <c r="H62" i="8"/>
  <c r="H51" i="8"/>
  <c r="H33" i="8"/>
  <c r="H31" i="8"/>
  <c r="H46" i="8"/>
  <c r="H44" i="8"/>
  <c r="G357" i="8"/>
  <c r="G358" i="8" s="1"/>
  <c r="G359" i="8" s="1"/>
  <c r="H63" i="8"/>
  <c r="H50" i="8"/>
  <c r="H28" i="8"/>
  <c r="H37" i="8"/>
  <c r="H53" i="8"/>
  <c r="H39" i="8"/>
  <c r="H42" i="8"/>
  <c r="H29" i="8"/>
  <c r="H59" i="8"/>
  <c r="C18" i="7"/>
  <c r="H76" i="8"/>
  <c r="H68" i="8"/>
  <c r="H80" i="8"/>
  <c r="H69" i="8"/>
  <c r="H77" i="8"/>
  <c r="H74" i="8"/>
  <c r="H70" i="8"/>
  <c r="H75" i="8"/>
  <c r="H72" i="8"/>
  <c r="H78" i="8"/>
  <c r="H73" i="8"/>
  <c r="C19" i="7" l="1"/>
  <c r="C24" i="7" s="1"/>
  <c r="D18" i="7" s="1"/>
  <c r="D14" i="7"/>
  <c r="C29" i="7" l="1"/>
  <c r="C27" i="7"/>
  <c r="D24" i="7"/>
  <c r="C30" i="7"/>
  <c r="D15" i="7"/>
  <c r="D17" i="7"/>
  <c r="D11" i="7"/>
  <c r="D12" i="7"/>
  <c r="D16" i="7"/>
  <c r="D20" i="7"/>
  <c r="D22" i="7"/>
  <c r="D13" i="7"/>
  <c r="C33" i="7" l="1"/>
  <c r="C35" i="7"/>
  <c r="C37" i="7" s="1"/>
  <c r="C36" i="7" l="1"/>
  <c r="C38" i="7" s="1"/>
  <c r="C39" i="7" l="1"/>
  <c r="E39" i="7" l="1"/>
  <c r="C40" i="7"/>
  <c r="C41" i="7" l="1"/>
  <c r="D11" i="10" s="1"/>
  <c r="E32" i="7"/>
  <c r="E31" i="7"/>
  <c r="E40" i="7"/>
  <c r="E34" i="7"/>
  <c r="E15" i="7"/>
  <c r="E17" i="7"/>
  <c r="E25" i="7"/>
  <c r="E26" i="7"/>
  <c r="E11" i="7"/>
  <c r="E12" i="7"/>
  <c r="E16" i="7"/>
  <c r="E22" i="7"/>
  <c r="E20" i="7"/>
  <c r="E13" i="7"/>
  <c r="E18" i="7"/>
  <c r="E14" i="7"/>
  <c r="E24" i="7"/>
  <c r="E30" i="7"/>
  <c r="E29" i="7"/>
  <c r="E27" i="7"/>
  <c r="E37" i="7"/>
  <c r="E36" i="7"/>
  <c r="E33" i="7"/>
  <c r="E35" i="7"/>
  <c r="E3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user</author>
  </authors>
  <commentList>
    <comment ref="G4" authorId="0" shapeId="0" xr:uid="{00000000-0006-0000-0200-000001000000}">
      <text>
        <r>
          <rPr>
            <sz val="9"/>
            <color rgb="FF000000"/>
            <rFont val="Tahoma"/>
          </rPr>
          <t>Всего по ЛСР для РМ</t>
        </r>
      </text>
    </comment>
    <comment ref="F5" authorId="1" shapeId="0" xr:uid="{00000000-0006-0000-0200-000002000000}">
      <text>
        <r>
          <rPr>
            <sz val="9"/>
            <color rgb="FF000000"/>
            <rFont val="Tahoma"/>
          </rPr>
          <t>по ЛСР для РМ</t>
        </r>
      </text>
    </comment>
    <comment ref="F6" authorId="1" shapeId="0" xr:uid="{00000000-0006-0000-0200-000003000000}">
      <text>
        <r>
          <rPr>
            <sz val="9"/>
            <color rgb="FF000000"/>
            <rFont val="Tahoma"/>
          </rPr>
          <t>по ЛСР для РМ</t>
        </r>
      </text>
    </comment>
    <comment ref="F7" authorId="1" shapeId="0" xr:uid="{00000000-0006-0000-0200-000004000000}">
      <text>
        <r>
          <rPr>
            <sz val="9"/>
            <color rgb="FF000000"/>
            <rFont val="Tahoma"/>
          </rPr>
          <t>по ЛСР для РМ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user22</author>
  </authors>
  <commentList>
    <comment ref="B12" authorId="0" shapeId="0" xr:uid="{00000000-0006-0000-0C00-000001000000}">
      <text>
        <r>
          <rPr>
            <b/>
            <sz val="9"/>
            <color rgb="FF000000"/>
            <rFont val="Tahoma"/>
          </rPr>
          <t>Принимаем процент согласно РГН вкладка "Индексы и нормы"</t>
        </r>
      </text>
    </comment>
    <comment ref="D14" authorId="0" shapeId="0" xr:uid="{00000000-0006-0000-0C00-000002000000}">
      <text>
        <r>
          <rPr>
            <b/>
            <sz val="9"/>
            <color rgb="FF000000"/>
            <rFont val="Tahoma"/>
          </rPr>
          <t xml:space="preserve">стоимость стр-ва для определения % см. в ячейке I21
</t>
        </r>
      </text>
    </comment>
  </commentList>
</comments>
</file>

<file path=xl/sharedStrings.xml><?xml version="1.0" encoding="utf-8"?>
<sst xmlns="http://schemas.openxmlformats.org/spreadsheetml/2006/main" count="2484" uniqueCount="1054">
  <si>
    <t>Отдел 1. Показатели укрупненного норматива цены строительства</t>
  </si>
  <si>
    <t xml:space="preserve">Раздел XIV. УНЦ элементов ПС с устройством фундаментов </t>
  </si>
  <si>
    <t>Таблица И5</t>
  </si>
  <si>
    <t>УНЦ элементов ПС с устройством фундаментов</t>
  </si>
  <si>
    <r>
      <rPr>
        <b/>
        <sz val="11"/>
        <color rgb="FF000000"/>
        <rFont val="Calibri"/>
      </rPr>
      <t>Единица измерения:</t>
    </r>
    <r>
      <rPr>
        <sz val="11"/>
        <color rgb="FF000000"/>
        <rFont val="Calibri"/>
      </rPr>
      <t xml:space="preserve"> 1 ед.</t>
    </r>
  </si>
  <si>
    <t>Код показателя</t>
  </si>
  <si>
    <t>Наименование показателя</t>
  </si>
  <si>
    <t>Норматив цены строительства на 01.01.2000, тыс.руб.</t>
  </si>
  <si>
    <t>И5-05-02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</si>
  <si>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t>
  </si>
  <si>
    <t>Отдел 2. Дополнительная информация</t>
  </si>
  <si>
    <t>К Показателю</t>
  </si>
  <si>
    <t>Показатели стоимости строительства</t>
  </si>
  <si>
    <t>№ пп.</t>
  </si>
  <si>
    <t>Показатели</t>
  </si>
  <si>
    <t>Стоимость на 01.01.2000, тыс.руб.</t>
  </si>
  <si>
    <t>1.</t>
  </si>
  <si>
    <t>Стоимость строительства всего</t>
  </si>
  <si>
    <t>2.</t>
  </si>
  <si>
    <t>В том числе:</t>
  </si>
  <si>
    <t>2.1.</t>
  </si>
  <si>
    <t>стоимость проектных и изыскательских работ, включая экспертизу проектной документации</t>
  </si>
  <si>
    <t>2.2.</t>
  </si>
  <si>
    <t>стоимость технологического оборудования</t>
  </si>
  <si>
    <t>3.</t>
  </si>
  <si>
    <t>Стоимость строительства на принятую единицу измерения</t>
  </si>
  <si>
    <t>4.</t>
  </si>
  <si>
    <t>Стоимость возведения фундаментов</t>
  </si>
  <si>
    <t>в том числе:</t>
  </si>
  <si>
    <t>Отдел 2. Технические характеристики конструктивных решений и видов работ, учтенных в Показателе</t>
  </si>
  <si>
    <t>СР</t>
  </si>
  <si>
    <t>МР</t>
  </si>
  <si>
    <t>ОБ</t>
  </si>
  <si>
    <t>№ п/п</t>
  </si>
  <si>
    <t>Наименование конструктивных решений и видов работ</t>
  </si>
  <si>
    <t>Краткие характеристики</t>
  </si>
  <si>
    <t>Доля в стоимости Показателя, %</t>
  </si>
  <si>
    <t>Устройство фундаментов ФМ-1</t>
  </si>
  <si>
    <t>Разработка грунта в отвал эскаваторами и вручную без креплений с откосами; Устройство бетонной подготовки бетоном В7,5 (М100) -0,14м3; устройство ж/б фундаментов - 1,3м3; Установка анкерных ботлов - 0,01448 т; вывоз излишнего грунта - на 5 км; обратная засыпка грунта и уплотнение пневматическими трамбовками; Гидроизоляция битумная</t>
  </si>
  <si>
    <t>Устройство опоры под разъединитель однополюсный</t>
  </si>
  <si>
    <t>Установка стальных конструкций - 0,1097т; Окраска эмалью КО-88 - 0,1097т; Подливка бетона В30 (М400) толщиной 50 мм - 0,72м2</t>
  </si>
  <si>
    <t>Монтажные работы. ОРУ 10 кВ</t>
  </si>
  <si>
    <t>Монтаж разъединителя - 2 компл; Монтаж приводов к разъединителям - 4шт</t>
  </si>
  <si>
    <t>Оборудование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</si>
  <si>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УХЛ1 - 2шт</t>
  </si>
  <si>
    <t>Приложение № 1</t>
  </si>
  <si>
    <t>Сравнительная таблица отбора объекта-представителя</t>
  </si>
  <si>
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</si>
  <si>
    <t>Наименование разрабатываемого показателя УНЦ - ПЧЗ Насосная ПС 330 кВ</t>
  </si>
  <si>
    <t>Сопоставимый уровень цен: 4 квартал 2019 г.</t>
  </si>
  <si>
    <t>Единица измерения  — 1 ПС</t>
  </si>
  <si>
    <t>Параметр</t>
  </si>
  <si>
    <t xml:space="preserve">Объект-представитель </t>
  </si>
  <si>
    <t>Наименование объекта-представителя</t>
  </si>
  <si>
    <t xml:space="preserve">ПС 330 кВ Мурманская </t>
  </si>
  <si>
    <t>Наименование субъекта Российской Федерации</t>
  </si>
  <si>
    <t xml:space="preserve">Мурманская область </t>
  </si>
  <si>
    <t>Климатический район и подрайон</t>
  </si>
  <si>
    <t>IIА</t>
  </si>
  <si>
    <t>Мощность объекта</t>
  </si>
  <si>
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</si>
  <si>
    <t>Здание противопожарной насосной станции (ПНС)
6х12 (72 кв.м)
Несущие кирпичные стены с утеплителем и облицовкой стальным профилированным листом
Кровля - Двускатная, профилированный оцинкованный лист по металлическим стропильным конструкциям</t>
  </si>
  <si>
    <t>Сметная стоимость строительства/ реконструкции/ технического перевооружения/ модернизации в текущем уровне цен по заключению (тыс. руб.), в т.ч.:</t>
  </si>
  <si>
    <t>6.1</t>
  </si>
  <si>
    <t>строительно-монтажные работы</t>
  </si>
  <si>
    <t>6.2</t>
  </si>
  <si>
    <t>оборудование и инвентарь</t>
  </si>
  <si>
    <t>6.3</t>
  </si>
  <si>
    <t>пусконаладочные работы</t>
  </si>
  <si>
    <t>6.4</t>
  </si>
  <si>
    <t>прочие и лимитированные затраты</t>
  </si>
  <si>
    <t>Сопоставимый уровень цен</t>
  </si>
  <si>
    <t>4 квартал 2019 г.</t>
  </si>
  <si>
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</si>
  <si>
    <t>Приведенная сметная стоимость на единицу мощности, тыс. руб. (строка 8/строку 4)</t>
  </si>
  <si>
    <t>Примечание</t>
  </si>
  <si>
    <t>Составил ______________________    Д.А. Самуйленко</t>
  </si>
  <si>
    <t xml:space="preserve">                         (подпись, инициалы, фамилия)</t>
  </si>
  <si>
    <t>Проверил ______________________        А.В. Костянецкая</t>
  </si>
  <si>
    <t xml:space="preserve">                        (подпись, инициалы, фамилия)</t>
  </si>
  <si>
    <t>Приложение № 2</t>
  </si>
  <si>
    <t>Расчет стоимости основных видов работ для выбора объекта-представителя</t>
  </si>
  <si>
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</si>
  <si>
    <t>Объект-представитель 1</t>
  </si>
  <si>
    <t>Номер сметы</t>
  </si>
  <si>
    <t>Наименование сметы</t>
  </si>
  <si>
    <t>Сметная стоимость в уровне цен 4кв. 2019г., тыс. руб.</t>
  </si>
  <si>
    <t>Строительные работы</t>
  </si>
  <si>
    <t>Монтажные работы</t>
  </si>
  <si>
    <t>Прочее</t>
  </si>
  <si>
    <t>Всего</t>
  </si>
  <si>
    <t>ПЧЗ Насосная ПС 330 кВ</t>
  </si>
  <si>
    <t>Всего по объекту:</t>
  </si>
  <si>
    <t>Всего по объекту в сопоставимом уровне цен 4кв. 2019г:</t>
  </si>
  <si>
    <t>Составил ______________________     Д.А. Самуйленко</t>
  </si>
  <si>
    <t xml:space="preserve">Приложение № 3 </t>
  </si>
  <si>
    <t>Объектная ресурсная ведомость</t>
  </si>
  <si>
    <t xml:space="preserve">Сметная стоимость ресурсов принята на основании данных по объекту - представителю в ценах на 01.01.2000 </t>
  </si>
  <si>
    <t>Наименование разрабатываемого показателя УНЦ -  ПЧЗ Насосная ПС 330 кВ</t>
  </si>
  <si>
    <t>п/п</t>
  </si>
  <si>
    <t>№ЛСР</t>
  </si>
  <si>
    <t>Код ресурса</t>
  </si>
  <si>
    <t>Наименование ресурса</t>
  </si>
  <si>
    <t>Ед. изм.</t>
  </si>
  <si>
    <t>Кол-во единиц по данным объекта-представителя</t>
  </si>
  <si>
    <t>Сметная стоимость в ценах на 01.01.2000 (руб.)</t>
  </si>
  <si>
    <t>на ед.изм.</t>
  </si>
  <si>
    <t>общая</t>
  </si>
  <si>
    <t>З</t>
  </si>
  <si>
    <t>Затраты труда рабочих</t>
  </si>
  <si>
    <t>1-3-8</t>
  </si>
  <si>
    <t>Затраты труда рабочих (средний разряд работы 3,8)</t>
  </si>
  <si>
    <t>чел.час</t>
  </si>
  <si>
    <t>1-3-2</t>
  </si>
  <si>
    <t>Затраты труда рабочих (средний разряд работы 3,2)</t>
  </si>
  <si>
    <t>1-3-4</t>
  </si>
  <si>
    <t>Затраты труда рабочих (средний разряд работы 3,4)</t>
  </si>
  <si>
    <t>1-3-7</t>
  </si>
  <si>
    <t>Затраты труда рабочих (средний разряд работы 3,7)</t>
  </si>
  <si>
    <t>1-3-5</t>
  </si>
  <si>
    <t>Затраты труда рабочих (средний разряд работы 3,5)</t>
  </si>
  <si>
    <t>1-4-0</t>
  </si>
  <si>
    <t>Затраты труда рабочих (средний разряд работы 4)</t>
  </si>
  <si>
    <t>1-4-2</t>
  </si>
  <si>
    <t>Затраты труда рабочих (средний разряд работы 4,2)</t>
  </si>
  <si>
    <t>1-5-4</t>
  </si>
  <si>
    <t>Затраты труда рабочих (средний разряд работы 5,4)</t>
  </si>
  <si>
    <t>1-4-1</t>
  </si>
  <si>
    <t>Затраты труда рабочих (средний разряд работы 4,1)</t>
  </si>
  <si>
    <t>1-2-2</t>
  </si>
  <si>
    <t>Затраты труда рабочих (средний разряд работы 2,2)</t>
  </si>
  <si>
    <t>1-4-3</t>
  </si>
  <si>
    <t>Затраты труда рабочих (средний разряд работы 4,3)</t>
  </si>
  <si>
    <t>1-1-5</t>
  </si>
  <si>
    <t>Затраты труда рабочих (средний разряд работы 1,5)</t>
  </si>
  <si>
    <t>1-3-0</t>
  </si>
  <si>
    <t>Затраты труда рабочих (средний разряд работы 3)</t>
  </si>
  <si>
    <t>1-3-9</t>
  </si>
  <si>
    <t>Затраты труда рабочих (средний разряд работы 3,9)</t>
  </si>
  <si>
    <t>1-2-0</t>
  </si>
  <si>
    <t>Затраты труда рабочих (средний разряд работы 2)</t>
  </si>
  <si>
    <t>1-2-8</t>
  </si>
  <si>
    <t>Затраты труда рабочих (средний разряд работы 2,8)</t>
  </si>
  <si>
    <t>1-5-1</t>
  </si>
  <si>
    <t>Затраты труда рабочих (средний разряд работы 5,1)</t>
  </si>
  <si>
    <t>1-4-5</t>
  </si>
  <si>
    <t>Затраты труда рабочих (средний разряд работы 4,5)</t>
  </si>
  <si>
    <t>1-3-1</t>
  </si>
  <si>
    <t>Затраты труда рабочих (средний разряд работы 3,1)</t>
  </si>
  <si>
    <t>1-4-4</t>
  </si>
  <si>
    <t>Затраты труда рабочих (средний разряд работы 4,4)</t>
  </si>
  <si>
    <t>1-3-6</t>
  </si>
  <si>
    <t>Затраты труда рабочих (средний разряд работы 3,6)</t>
  </si>
  <si>
    <t>1-2-5</t>
  </si>
  <si>
    <t>Затраты труда рабочих (средний разряд работы 2,5)</t>
  </si>
  <si>
    <t>1-4-7</t>
  </si>
  <si>
    <t>Затраты труда рабочих (средний разряд работы 4,7)</t>
  </si>
  <si>
    <t>1-3-3</t>
  </si>
  <si>
    <t>Затраты труда рабочих (средний разряд работы 3,3)</t>
  </si>
  <si>
    <t>Затраты труда машинистов</t>
  </si>
  <si>
    <t>чел.-ч</t>
  </si>
  <si>
    <t>Машины и механизмы</t>
  </si>
  <si>
    <t>91.05.06-012</t>
  </si>
  <si>
    <t>Краны на гусеничном ходу, грузоподъемность до 16 т</t>
  </si>
  <si>
    <t>маш.-ч</t>
  </si>
  <si>
    <t>91.05.01-017</t>
  </si>
  <si>
    <t>Краны башенные, грузоподъемность 8 т</t>
  </si>
  <si>
    <t>91.14.03-002</t>
  </si>
  <si>
    <t>Автомобили-самосвалы, грузоподъемность до 10 т</t>
  </si>
  <si>
    <t>91.06.03-058</t>
  </si>
  <si>
    <t>Лебедки электрические тяговым усилием: 156,96 кН (16 т)</t>
  </si>
  <si>
    <t>91.14.02-001</t>
  </si>
  <si>
    <t>Автомобили бортовые, грузоподъемность до 5 т</t>
  </si>
  <si>
    <t>91.05.05-014</t>
  </si>
  <si>
    <t>Краны на автомобильном ходу, грузоподъемность 10 т</t>
  </si>
  <si>
    <t>91.17.04-233</t>
  </si>
  <si>
    <t>Установки для сварки ручной дуговой (постоянного тока)</t>
  </si>
  <si>
    <t>91.05.06-008</t>
  </si>
  <si>
    <t>Краны на гусеничном ходу, грузоподъемность 40 т</t>
  </si>
  <si>
    <t>91.01.05-087</t>
  </si>
  <si>
    <t>Экскаваторы одноковшовые дизельные на гусеничном ходу, емкость ковша 1,0 м3</t>
  </si>
  <si>
    <t>91.08.04-021</t>
  </si>
  <si>
    <t>Котлы битумные передвижные 400 л</t>
  </si>
  <si>
    <t>91.18.01-007</t>
  </si>
  <si>
    <t>Компрессоры передвижные с двигателем внутреннего сгорания, давлением до 686 кПа (7 ат), производительность до 5 м3/мин</t>
  </si>
  <si>
    <t>91.05.04-010</t>
  </si>
  <si>
    <t>Краны мостовые электрические, грузоподъемность 50 т</t>
  </si>
  <si>
    <t>91.05.06-007</t>
  </si>
  <si>
    <t>Краны на гусеничном ходу, грузоподъемность 25 т</t>
  </si>
  <si>
    <t>91.21.22-441</t>
  </si>
  <si>
    <t>Установки: для заготовки защитных покрытий тепловой изоляции</t>
  </si>
  <si>
    <t>91.17.04-171</t>
  </si>
  <si>
    <t>Преобразователи сварочные номинальным сварочным током 315-500 А</t>
  </si>
  <si>
    <t>91.06.06-048</t>
  </si>
  <si>
    <t>Подъемники одномачтовые, грузоподъемность до 500 кг, высота подъема 45 м</t>
  </si>
  <si>
    <t>91.05.02-005</t>
  </si>
  <si>
    <t>Краны козловые, грузоподъемность 32 т</t>
  </si>
  <si>
    <t>Шуруповерт</t>
  </si>
  <si>
    <t>91.06.05-011</t>
  </si>
  <si>
    <t>Погрузчик, грузоподъемность 5 т</t>
  </si>
  <si>
    <t>91.07.07-041</t>
  </si>
  <si>
    <t>Растворонасосы: 1 м3/ч</t>
  </si>
  <si>
    <t>91.01.01-035</t>
  </si>
  <si>
    <t>Бульдозеры, мощность 79 кВт (108 л.с.)</t>
  </si>
  <si>
    <t>91.06.06-042</t>
  </si>
  <si>
    <t>Подъемники гидравлические высотой подъема: 10 м</t>
  </si>
  <si>
    <t>91.05.01-025</t>
  </si>
  <si>
    <t>Краны башенные, грузоподъемность 25-75 т</t>
  </si>
  <si>
    <t>91.05.08-007</t>
  </si>
  <si>
    <t>Краны на пневмоколесном ходу, грузоподъемность 25 т</t>
  </si>
  <si>
    <t>91.07.04-001</t>
  </si>
  <si>
    <t>Вибратор глубинный</t>
  </si>
  <si>
    <t>91.06.03-061</t>
  </si>
  <si>
    <t>Лебедки электрические тяговым усилием: до 12,26 кН (1,25 т)</t>
  </si>
  <si>
    <t>91.06.03-055</t>
  </si>
  <si>
    <t>Лебедки электрические тяговым усилием: 19,62 кН (2 т)</t>
  </si>
  <si>
    <t>Дрели: электрические</t>
  </si>
  <si>
    <t>91.06.03-062</t>
  </si>
  <si>
    <t>Лебедки электрические тяговым усилием: до 31,39 кН (3,2 т)</t>
  </si>
  <si>
    <t>91.17.04-042</t>
  </si>
  <si>
    <t>Аппарат для газовой сварки и резки</t>
  </si>
  <si>
    <t>91.06.05-057</t>
  </si>
  <si>
    <t>Погрузчики одноковшовые универсальные фронтальные пневмоколесные, грузоподъемность 3 т</t>
  </si>
  <si>
    <t>91.05.04-006</t>
  </si>
  <si>
    <t>Краны мостовые электрические, грузоподъемность 10 т</t>
  </si>
  <si>
    <t>91.07.04-002</t>
  </si>
  <si>
    <t>Вибратор поверхностный</t>
  </si>
  <si>
    <t>91.06.01-003</t>
  </si>
  <si>
    <t>Домкраты гидравлические, грузоподъемность 63-100 т</t>
  </si>
  <si>
    <t>91.07.07-001</t>
  </si>
  <si>
    <t>Агрегаты электронасосные с регулированием подачи вручную для строительных растворов, подача: до 4 м3/ч, напор 150 м</t>
  </si>
  <si>
    <t>91.21.22-421</t>
  </si>
  <si>
    <t>Термос 100 л</t>
  </si>
  <si>
    <t>91.17.04-161</t>
  </si>
  <si>
    <t>Полуавтоматы сварочные номинальным сварочным током 40-500 А</t>
  </si>
  <si>
    <t>Пила: дисковая электрическая</t>
  </si>
  <si>
    <t>91.08.09-023</t>
  </si>
  <si>
    <t>Трамбовки пневматические при работе от: передвижных компрессорных станций</t>
  </si>
  <si>
    <t>91.21.01-012</t>
  </si>
  <si>
    <t>Агрегаты окрасочные высокого давления для окраски поверхностей конструкций, мощность 1 кВт</t>
  </si>
  <si>
    <t>91.14.03-001</t>
  </si>
  <si>
    <t>Автомобиль-самосвал, грузоподъемность: до 7 т</t>
  </si>
  <si>
    <t>91.06.03-045</t>
  </si>
  <si>
    <t>Лебедки ручные и рычажные тяговым усилием: 14,72 кН (1,5 т)</t>
  </si>
  <si>
    <t>91.06.03-046</t>
  </si>
  <si>
    <t>Лебедки ручные и рычажные тяговым усилием: 29,43 кН (3 т)</t>
  </si>
  <si>
    <t>91.04.01-041</t>
  </si>
  <si>
    <t>Молотки бурильные: легкие при работе от передвижных компрессорных станций</t>
  </si>
  <si>
    <t>61.2.07.02-0046</t>
  </si>
  <si>
    <t>Блок управления оборудованием насосной станции спринклерного, дренчерного, пенного пожаротушения или пожарного водопровода</t>
  </si>
  <si>
    <t>шт.</t>
  </si>
  <si>
    <t>68.2.02.01-0001</t>
  </si>
  <si>
    <t>Насос пожарный NB 80-250/234</t>
  </si>
  <si>
    <t>1 компл</t>
  </si>
  <si>
    <t>62.1.02.10-0124</t>
  </si>
  <si>
    <t>Шкаф ВРУ-3 Prisma Plus P "Schneider Electric" IP30, IK08, размером (с цоколем 100 мм) 2107х706х650 мм, с установленной и скоммутированной аппаратурой ввода-вывода (16 автоматов)</t>
  </si>
  <si>
    <t>61.2.03.01-1006</t>
  </si>
  <si>
    <t>Модуль газового пожаротушения, вместимость 100 л., диаметр прохода 16 мм.</t>
  </si>
  <si>
    <t>Прайс из СД ОП</t>
  </si>
  <si>
    <t>Светильник светодиодный мощностью 60Вт L-industry48; Ц=14100/1,18/3,55=3365,95</t>
  </si>
  <si>
    <t>Насос-жокей CR 15-6</t>
  </si>
  <si>
    <t>Насос погружной для скважины Grundfos SQ 2-55</t>
  </si>
  <si>
    <t>Щитовое оборудование (шкафы)</t>
  </si>
  <si>
    <t>ШПК-320Н  закр. тип, цвет красн./бел., габариты 540х1300х230. цена 3455,75/1,18/3,55=824,95</t>
  </si>
  <si>
    <t>Светильник ручной РВО-42 40Вт; Ц=281/3,55=79,15</t>
  </si>
  <si>
    <t>Материалы</t>
  </si>
  <si>
    <t>04.1.02.05-0063</t>
  </si>
  <si>
    <t>Смеси бетонные тяжелого бетона (БСТ), крупность заполнителя 40 мм, класс В25 (М350)</t>
  </si>
  <si>
    <t>м3</t>
  </si>
  <si>
    <t>18.1.02.01-0087</t>
  </si>
  <si>
    <t>Задвижка клиновая с выдвижным шпинделем 30с41нж (ЗКЛ2-16), номинальное давление 1,6 МПа (16 кгс/см2), присоединение к трубопроводу фланцевое, номинальный диаметр 300 мм</t>
  </si>
  <si>
    <t>шт</t>
  </si>
  <si>
    <t>06.1.01.05-0037</t>
  </si>
  <si>
    <t>Кирпич керамический одинарный, марка 150, размер 250х120х65 мм</t>
  </si>
  <si>
    <t>1000 шт</t>
  </si>
  <si>
    <t>06.1.01.05-0001</t>
  </si>
  <si>
    <t>Кирпич керамический лицевой профильный, размер 250х120х65 мм, марка 75</t>
  </si>
  <si>
    <t>05.1.06.14-0006</t>
  </si>
  <si>
    <t>Плиты перекрытий железобетонные трехслойные с внешними слоями из бетона плотностью 1900 кг/м3 и более</t>
  </si>
  <si>
    <t>08.4.03.03-0034</t>
  </si>
  <si>
    <t>Сталь арматурная, горячекатаная, периодического профиля, класс А-III, диаметр 16-18 мм</t>
  </si>
  <si>
    <t>т</t>
  </si>
  <si>
    <t>08.4.03.03-0032</t>
  </si>
  <si>
    <t>Сталь арматурная, горячекатаная, периодического профиля, класс А-III, диаметр 12 мм</t>
  </si>
  <si>
    <t>18.1.02.01-0158</t>
  </si>
  <si>
    <t>Задвижка клиновая с выдвижным шпинделем 30с41нж, номинальное давление 1,6 МПа (16 кгс/см2), присоединение к трубопроводу фланцевое, номинальный диаметр 150 мм</t>
  </si>
  <si>
    <t>21.1.06.10-0500</t>
  </si>
  <si>
    <t>Кабель силовой с медными жилами ВВГ 5х35-1000</t>
  </si>
  <si>
    <t>1000 м</t>
  </si>
  <si>
    <t>08.4.03.02-1002</t>
  </si>
  <si>
    <t>Сталь арматурная, гладкая, класс А-I (А240), диаметр 12 мм</t>
  </si>
  <si>
    <t>07.2.07.12-0011</t>
  </si>
  <si>
    <t>Элементы конструктивные зданий и сооружений с преобладанием гнутосварных профилей и круглых труб, средняя масса сборочной единицы до 0,1 т</t>
  </si>
  <si>
    <t>04.3.01.12-0003</t>
  </si>
  <si>
    <t>Раствор кладочный, цементно-известковый, М50</t>
  </si>
  <si>
    <t>21.1.06.10-0376</t>
  </si>
  <si>
    <t>Кабель силовой с медными жилами ВВГнг(A)-LS 3х2,5ок-1000</t>
  </si>
  <si>
    <t>07.2.06.06-0091</t>
  </si>
  <si>
    <t>Фасадная панель из оцинкованной стали с покрытием полиэстер</t>
  </si>
  <si>
    <t>м2</t>
  </si>
  <si>
    <t>12.2.05.06-0012</t>
  </si>
  <si>
    <t>Плиты из пенополистирола, размером: 0,6х4 м для укрепления земляного полотна</t>
  </si>
  <si>
    <t>08.1.02.03-0041</t>
  </si>
  <si>
    <t>Кронштейн выравнивающий стальной оцинкованный, высота профиля 200 мм, толщина металла 1,2 мм</t>
  </si>
  <si>
    <t>24.3.01.03-0002</t>
  </si>
  <si>
    <t>Трубы гладкие жесткие из ПВХ "DKC" диаметром: 25 мм</t>
  </si>
  <si>
    <t>10 м</t>
  </si>
  <si>
    <t>08.4.03.02-0002</t>
  </si>
  <si>
    <t>Сталь арматурная, горячекатаная, гладкая, класс А-I, диаметр 8 мм</t>
  </si>
  <si>
    <t>08.3.09.01-0010</t>
  </si>
  <si>
    <t>Профилированный лист оцинкованный: Н75-750-0,8</t>
  </si>
  <si>
    <t>23.3.05.01-0024</t>
  </si>
  <si>
    <t>Трубы стальные бесшовные холоднодеформированные из коррозионно-стойкой стали марки 12Х18Н10Т, наружный диаметр 45 мм, толщина стенки 4,0 мм</t>
  </si>
  <si>
    <t>м</t>
  </si>
  <si>
    <t>23.8.03.11-0014</t>
  </si>
  <si>
    <t>Фланцы приварные встык, марка стали 20, номинальное давление 1,6 МПа, номинальный диаметр 300 мм</t>
  </si>
  <si>
    <t>компл</t>
  </si>
  <si>
    <t>09.4.03.05-0010</t>
  </si>
  <si>
    <t>Блоки оконные из алюминиевого комбинированного профиля одинарной конструкции: с однокамерным стеклопакетом двухстворчатые, с двумя поворотно-откидными створками (ГОСТ 23166-99)</t>
  </si>
  <si>
    <t>21.1.06.10-0489</t>
  </si>
  <si>
    <t>Кабель силовой с медными жилами ВВГ 4х35-1000</t>
  </si>
  <si>
    <t>04.1.02.05-0057</t>
  </si>
  <si>
    <t>Смеси бетонные тяжелого бетона (БСТ), крупность заполнителя 40 мм, класс В7,5 (М100)</t>
  </si>
  <si>
    <t>08.4.03.02-0003</t>
  </si>
  <si>
    <t>Сталь арматурная, горячекатаная, гладкая, класс А-I, диаметр 10 мм</t>
  </si>
  <si>
    <t>23.3.05.01-0017</t>
  </si>
  <si>
    <t>Трубы стальные бесшовные холоднодеформированные из коррозионно-стойкой стали марки 12Х18Н10Т, наружный диаметр 32 мм, толщина стенки 3,0 мм</t>
  </si>
  <si>
    <t>23.5.02.02-0100</t>
  </si>
  <si>
    <t>Трубы стальные электросварные прямошовные со снятой фаской из стали марок БСт2кп-БСт4кп и БСт2пс-БСт4пс, наружный диаметр 325 мм, толщина стенки 6 мм</t>
  </si>
  <si>
    <t>08.3.05.05-0056</t>
  </si>
  <si>
    <t>Сталь листовая оцинкованная толщиной листа: 0,60 мм</t>
  </si>
  <si>
    <t>05.1.06.06-0072</t>
  </si>
  <si>
    <t>Плиты перекрытий железобетонные ребристые и часторебристые</t>
  </si>
  <si>
    <t>18.1.02.01-0081</t>
  </si>
  <si>
    <t>Задвижка клиновая с выдвижным шпинделем 30с41нж (ЗКЛ2-16), номинальное давление 1,6 МПа (16 кгс/см2), присоединение к трубопроводу фланцевое, номинальный диаметр 50 мм</t>
  </si>
  <si>
    <t>08.3.01.02-0043</t>
  </si>
  <si>
    <t>Двутавры с параллельными гранями полок широкополочные «Ш», сталь: марки Ст0, № 20-24</t>
  </si>
  <si>
    <t>06.2.02.01-0051</t>
  </si>
  <si>
    <t>Плитка керамическая неглазурованная для полов гладкая, многоцветная квадратная и прямоугольная</t>
  </si>
  <si>
    <t>08.3.01.02-0029</t>
  </si>
  <si>
    <t>Двутавры с параллельными гранями полок нормальные «Б», сталь: полуспокойная, № 26-40</t>
  </si>
  <si>
    <t>23.8.03.11-0011</t>
  </si>
  <si>
    <t>Фланцы приварные встык, марка стали 20, номинальное давление 1,6 МПа, номинальный диаметр 150 мм</t>
  </si>
  <si>
    <t>07.2.06.03-0115</t>
  </si>
  <si>
    <t>Профиль направляющий ПН-4 75/30/0,6</t>
  </si>
  <si>
    <t>07.1.01.01-0001</t>
  </si>
  <si>
    <t>Дверь противопожарная металлическая двупольная ДПМ-02/30, размером 1200х2100 мм</t>
  </si>
  <si>
    <t>12.1.02.01-0011</t>
  </si>
  <si>
    <t>Гидроизол ГИ-Г</t>
  </si>
  <si>
    <t>01.7.06.03-0021</t>
  </si>
  <si>
    <t>Лента полиэтиленовая с липким слоем А50</t>
  </si>
  <si>
    <t>21.1.08.01-0121</t>
  </si>
  <si>
    <t>Кабель сигнальный КСВВнг-LS 1x2x0,8</t>
  </si>
  <si>
    <t>08.3.11.01-0044</t>
  </si>
  <si>
    <t>Швеллеры: № 5, 6 сталь марки Ст3пс5</t>
  </si>
  <si>
    <t>23.5.01.08-0033</t>
  </si>
  <si>
    <t>Трубы стальные электросварные прямошовные и спиральношовные, класс прочности К38, наружный диаметр 630 мм, толщина стенки 8 мм</t>
  </si>
  <si>
    <t>01.2.03.03-0013</t>
  </si>
  <si>
    <t>Мастика битумная кровельная горячая</t>
  </si>
  <si>
    <t>23.8.03.11-0136</t>
  </si>
  <si>
    <t>Фланцы стальные плоские приварные с соединительным выступом, марка стали ВСт3сп2, ВСт3сп3, номинальное давление 1 МПа, номинальный диаметр 300 мм</t>
  </si>
  <si>
    <t>23.3.05.01-0013</t>
  </si>
  <si>
    <t>Трубы стальные бесшовные холоднодеформированные из коррозионно-стойкой стали марки 12Х18Н10Т, наружный диаметр 25 мм, толщина стенки 3,0 мм</t>
  </si>
  <si>
    <t>08.3.05.05-0053</t>
  </si>
  <si>
    <t>Сталь листовая оцинкованная толщиной листа: 0,7 мм</t>
  </si>
  <si>
    <t>402-0116</t>
  </si>
  <si>
    <t>Цементно-песчаные смеси улучшенные для кладочных работ: цементные рецепт № 6, марка 200</t>
  </si>
  <si>
    <t>04.3.01.09-0001</t>
  </si>
  <si>
    <t>Раствор готовый кладочный тяжелый цементный</t>
  </si>
  <si>
    <t>401-0087</t>
  </si>
  <si>
    <t>Бетон тяжелый, крупность заполнителя: 10 мм, класс В20 (М250)</t>
  </si>
  <si>
    <t>01.7.15.03-0015</t>
  </si>
  <si>
    <t>Болты с гайками и шайбами для санитарно-технических работ диаметром: 20-22 мм</t>
  </si>
  <si>
    <t>12.2.04.11-0008</t>
  </si>
  <si>
    <t>Маты теплоизоляционные из стекловолокна URSA, марки: М-15-9000-1200-100</t>
  </si>
  <si>
    <t>101-1043</t>
  </si>
  <si>
    <t>Двутавры с параллельными гранями полок нормальные "Б", сталь: полуспокойная, № 12</t>
  </si>
  <si>
    <t>04.1.02.03-0003</t>
  </si>
  <si>
    <t>Бетон тяжелый для дорожных и аэродромных покрытий и оснований, класс: В7,5 (М100)</t>
  </si>
  <si>
    <t>101-3378</t>
  </si>
  <si>
    <t>Техноэласт ХПП</t>
  </si>
  <si>
    <t>101-3688</t>
  </si>
  <si>
    <t>Швеллеры: № 16 сталь марки Ст3пс</t>
  </si>
  <si>
    <t>301-1177</t>
  </si>
  <si>
    <t>Баки расширительные напольные, с сменной мембранной V=300 л</t>
  </si>
  <si>
    <t>04.3.01.12-0111</t>
  </si>
  <si>
    <t>Раствор готовый отделочный тяжелый,: цементно-известковый 1:1:6</t>
  </si>
  <si>
    <t>21.1.08.01-0022</t>
  </si>
  <si>
    <t>Кабель сигнальный КСВВнг-LS 4x0,5</t>
  </si>
  <si>
    <t>23.7.01.02-0011</t>
  </si>
  <si>
    <t>Трубопроводы из стальных бесшовных труб с гильзами для отопления и газоснабжения диаметром: 50 мм</t>
  </si>
  <si>
    <t>04.3.01.09-0011</t>
  </si>
  <si>
    <t>Раствор готовый кладочный цементный марки: 25</t>
  </si>
  <si>
    <t>206-0306</t>
  </si>
  <si>
    <t>Комплекты элементов обрамления для окон: в спаренном переплете КОС 18-15</t>
  </si>
  <si>
    <t>компл.</t>
  </si>
  <si>
    <t>204-0023</t>
  </si>
  <si>
    <t>Горячекатаная арматурная сталь периодического профиля класса: А-III, диаметром 14 мм</t>
  </si>
  <si>
    <t>07.2.07.13-0171</t>
  </si>
  <si>
    <t>Подкладки металлические</t>
  </si>
  <si>
    <t>кг</t>
  </si>
  <si>
    <t>23.5.01.08-0015</t>
  </si>
  <si>
    <t>Трубы стальные электросварные прямошовные и спирально-шовные группы А и Б с сопротивлением по разрыву 38 кгс/мм2, наружный диаметр: 426 мм, толщина стенки 7 мм</t>
  </si>
  <si>
    <t>101-3400</t>
  </si>
  <si>
    <t>Дюбель-гвоздь 8х100 мм</t>
  </si>
  <si>
    <t>100 шт.</t>
  </si>
  <si>
    <t>101-3787</t>
  </si>
  <si>
    <t>Сталь листовая горячекатаная рифленая марки: Ст0 толщиной 3-4 мм</t>
  </si>
  <si>
    <t>08.4.01.02-0011</t>
  </si>
  <si>
    <t>Детали закладные и накладные изготовленные: без применения сварки, гнутья, сверления (пробивки) отверстий поставляемые отдельно</t>
  </si>
  <si>
    <t>301-1224</t>
  </si>
  <si>
    <t>Крепления для трубопроводов: кронштейны, планки, хомуты</t>
  </si>
  <si>
    <t>21.1.04.01-0003</t>
  </si>
  <si>
    <t>Кабель (витая пара) UTP 2x2x0,52 категория 5е (внешний)</t>
  </si>
  <si>
    <t>23.8.03.11-0133</t>
  </si>
  <si>
    <t>Фланцы из стали марок ВСт3сп2, ВСт3сп3 для трубопроводов, с соединительным выступом на условное давление: Ру 1 МПа (10 кгс/см2), диаметром условного прохода 150 мм</t>
  </si>
  <si>
    <t>101-0961</t>
  </si>
  <si>
    <t>Закрыватель дверной гидравлический рычажный в алюминиевом корпусе</t>
  </si>
  <si>
    <t>507-2349</t>
  </si>
  <si>
    <t>Переходы концентрические на Ру до 16 МПа (160 кгс/см2) диаметром условного прохода: 300х100 мм, наружным диаметром и толщиной стенки 325х10-108х4 мм</t>
  </si>
  <si>
    <t>101-2405</t>
  </si>
  <si>
    <t>Начальная планка из оцинкованной стали с полимерным покрытием</t>
  </si>
  <si>
    <t>п.м</t>
  </si>
  <si>
    <t>04.1.02.05-0004</t>
  </si>
  <si>
    <t>Бетон тяжелый, класс: В10 (М150)</t>
  </si>
  <si>
    <t>07.2.07.04-0007</t>
  </si>
  <si>
    <t>Конструкции стальные индивидуальные: решетчатые сварные массой до 0,1 т</t>
  </si>
  <si>
    <t>23.8.05.15-0001</t>
  </si>
  <si>
    <t>Фасонные чугунные соединительные части к чугунным напорным трубам наружным диаметром: 50-100 мм</t>
  </si>
  <si>
    <t>113-0514</t>
  </si>
  <si>
    <t>Состав огнезащитный: "ФайэфлексТМ Крилак"</t>
  </si>
  <si>
    <t>01.8.02.08-0001</t>
  </si>
  <si>
    <t>Стеклопакеты двухслойные из неполированного стекла толщиной 4 мм</t>
  </si>
  <si>
    <t>101-4135</t>
  </si>
  <si>
    <t>Пленка пароизоляционная ЮТАФОЛ (3-х слойная полиэтиленовая с армированным слоем из полиэтиленовых полос)</t>
  </si>
  <si>
    <t>101-2403</t>
  </si>
  <si>
    <t>Нащельник стальной оцинкованный с покрытием «Полиэстер»</t>
  </si>
  <si>
    <t>04.1.02.05-0026</t>
  </si>
  <si>
    <t>Бетон тяжелый, крупность заполнителя: 10 мм, класс В15 (М200)</t>
  </si>
  <si>
    <t>507-2346</t>
  </si>
  <si>
    <t>Переходы концентрические на Ру до 16 МПа (160 кгс/см2) диаметром условного прохода: 300х150 мм, наружным диаметром и толщиной стенки 325х12-159х8 мм</t>
  </si>
  <si>
    <t>204-0030</t>
  </si>
  <si>
    <t>Проволока арматурная из низкоуглеродистой стали Вр-I, диаметром: 5 мм</t>
  </si>
  <si>
    <t>23.8.03.11-0152</t>
  </si>
  <si>
    <t>Фланцы из стали марок ВСт3сп2, ВСт3сп3 для трубопроводов, с соединительным выступом на условное давление: Ру 1,6 МПа (16 кгс/см2), диаметром условного прохода 50 мм</t>
  </si>
  <si>
    <t>302-1712</t>
  </si>
  <si>
    <t>Задвижки клиновые с выдвижным шпинделем фланцевые для воды и пара давлением 1 МПа (10 кгс/см2): 30с41нж диаметром 100 мм</t>
  </si>
  <si>
    <t>101-1045</t>
  </si>
  <si>
    <t>Двутавры с параллельными гранями полок нормальные "Б", сталь: полуспокойная, № 16-18</t>
  </si>
  <si>
    <t>01.7.15.06-0111</t>
  </si>
  <si>
    <t>Гвозди строительные</t>
  </si>
  <si>
    <t>25.1.01.04-0031</t>
  </si>
  <si>
    <t>Шпалы непропитанные для железных дорог: 1 тип</t>
  </si>
  <si>
    <t>204-0021</t>
  </si>
  <si>
    <t>Горячекатаная арматурная сталь периодического профиля класса: А-III, диаметром 10 мм</t>
  </si>
  <si>
    <t>20.2.08.05-0017</t>
  </si>
  <si>
    <t>Профиль монтажный</t>
  </si>
  <si>
    <t>13.2.03.01-0011</t>
  </si>
  <si>
    <t>Камень булыжный</t>
  </si>
  <si>
    <t>23.8.04.06-0107</t>
  </si>
  <si>
    <t>Отводы 90 град. с радиусом кривизны R=1,5 Ду на Ру до 16 МПа (160 кгс/см2), диаметром условного прохода: 300 мм, наружным диаметром 325 мм, толщиной стенки 8 мм</t>
  </si>
  <si>
    <t>23.8.03.11-0009</t>
  </si>
  <si>
    <t>Фланцы воротниковые приварные встык из углеродистой стали марки 20, давлением: 1,6 МПа (16 кгс/см2), диаметром 100 мм</t>
  </si>
  <si>
    <t>02.2.05.04-0105</t>
  </si>
  <si>
    <t>Щебень из природного камня для строительных работ марка: 1000, фракция 40-70 мм</t>
  </si>
  <si>
    <t>403-2403</t>
  </si>
  <si>
    <t>Перемычка брусковая: 3ПБ18-8-п /бетон В15 (М200), объем 0,048 м3, расход ар-ры 1,5 кг/ (серия 1.038.1-1 вып. 1)</t>
  </si>
  <si>
    <t>509-1836</t>
  </si>
  <si>
    <t>Кабель-канал (короб) "Электропласт": 60x40 мм</t>
  </si>
  <si>
    <t>100 м</t>
  </si>
  <si>
    <t>20.2.10.03-0002</t>
  </si>
  <si>
    <t>Наконечники кабельные: медные для электротехнических установок</t>
  </si>
  <si>
    <t>301-3246</t>
  </si>
  <si>
    <t>Клапаны обратные поворотные однодисковые 19ч21бр для воды и пара давлением 1,6 МПа (16 кгс/см2), диаметром 150 мм</t>
  </si>
  <si>
    <t>507-0780</t>
  </si>
  <si>
    <t>Переход: "полиэтилен-сталь 160х159"</t>
  </si>
  <si>
    <t>23.8.03.11-0008</t>
  </si>
  <si>
    <t>Фланцы воротниковые приварные встык из углеродистой стали марки 20, давлением: 1,6 МПа (16 кгс/см2), диаметром 80 мм</t>
  </si>
  <si>
    <t>101-2404</t>
  </si>
  <si>
    <t>Угол наружный, внутренний из оцинкованной стали с полимерным покрытием</t>
  </si>
  <si>
    <t>101-1691</t>
  </si>
  <si>
    <t>Шурупы-саморезы 4,2х16 мм</t>
  </si>
  <si>
    <t>11.2.13.04-0011</t>
  </si>
  <si>
    <t>Щиты: из досок толщиной 25 мм</t>
  </si>
  <si>
    <t>01.6.02.01-0025</t>
  </si>
  <si>
    <t>Обои обыкновенного качества</t>
  </si>
  <si>
    <t>100 м2</t>
  </si>
  <si>
    <t>01.7.11.07-0054</t>
  </si>
  <si>
    <t>Электроды диаметром: 6 мм Э42</t>
  </si>
  <si>
    <t>101-1641</t>
  </si>
  <si>
    <t>Сталь угловая равнополочная, марка стали: ВСт3кп2, размером 50x50x5 мм</t>
  </si>
  <si>
    <t>23.7.01.02-0014</t>
  </si>
  <si>
    <t>Трубопроводы из стальных бесшовных труб с гильзами для отопления и газоснабжения диаметром: 100 мм</t>
  </si>
  <si>
    <t>23.7.01.02-0016</t>
  </si>
  <si>
    <t>Трубопроводы из стальных бесшовных труб с гильзами для отопления и газоснабжения диаметром: 150 мм</t>
  </si>
  <si>
    <t>403-5901</t>
  </si>
  <si>
    <t>Плиты козырьков сплошные: КВ18.16-Т /бетон В15 (М200), объем 0,3 м3, расход ар-ры 36,09 кг/ (серия 1.238-1 вып. 2)</t>
  </si>
  <si>
    <t>11.1.03.06-0079</t>
  </si>
  <si>
    <t>Доски обрезные хвойных пород длиной: 2-3,75 м, шириной 75-150 мм, толщиной 44 мм и более, III сорта</t>
  </si>
  <si>
    <t>20.2.02.02-0011</t>
  </si>
  <si>
    <t>Заглушки</t>
  </si>
  <si>
    <t>10 шт.</t>
  </si>
  <si>
    <t>11.1.03.01-0082</t>
  </si>
  <si>
    <t>Бруски обрезные хвойных пород длиной: 4-6,5 м, шириной 75-150 мм, толщиной 100, 125 мм, II сорта</t>
  </si>
  <si>
    <t>01.7.11.07-0056</t>
  </si>
  <si>
    <t>Электроды диаметром: 6 мм Э46</t>
  </si>
  <si>
    <t>507-0778</t>
  </si>
  <si>
    <t>Переход: "полиэтилен-сталь 63х57"</t>
  </si>
  <si>
    <t>01.7.15.03-0014</t>
  </si>
  <si>
    <t>Болты с гайками и шайбами для санитарно-технических работ диаметром: 16 мм</t>
  </si>
  <si>
    <t>01.7.11.07-0045</t>
  </si>
  <si>
    <t>Электроды диаметром: 5 мм Э42А</t>
  </si>
  <si>
    <t>12.1.02.06-0022</t>
  </si>
  <si>
    <t>Рубероид кровельный с пылевидной посыпкой марки РКП-350б</t>
  </si>
  <si>
    <t>101-4163</t>
  </si>
  <si>
    <t>Грунтовка акриловая: НОРТЕКС-ГРУНТ</t>
  </si>
  <si>
    <t>302-1133</t>
  </si>
  <si>
    <t>Вентили пожарные 50-10 для воды давлением 1 МПа (10 кгс/см2), диаметром 50 мм</t>
  </si>
  <si>
    <t>23.8.03.11-0007</t>
  </si>
  <si>
    <t>Фланцы воротниковые приварные встык из углеродистой стали марки 20, давлением: 1,6 МПа (16 кгс/см2), диаметром 65 мм</t>
  </si>
  <si>
    <t>01.7.11.07-0040</t>
  </si>
  <si>
    <t>Электроды диаметром: 4 мм Э50А</t>
  </si>
  <si>
    <t>Насадка-распылитель "Лавина": 200/1,18/5,06=33,49</t>
  </si>
  <si>
    <t>01.1.02.08-0006</t>
  </si>
  <si>
    <t>Прокладки из паронита марки ПМБ, толщиной: 1 мм, диаметром 300 мм</t>
  </si>
  <si>
    <t>1000 шт.</t>
  </si>
  <si>
    <t>204-0034</t>
  </si>
  <si>
    <t>Надбавки к ценам заготовок за сборку и сварку каркасов и сеток: плоских, диаметром 5-6 мм</t>
  </si>
  <si>
    <t>01.3.01.01-0009</t>
  </si>
  <si>
    <t>Бензин растворитель</t>
  </si>
  <si>
    <t>14.4.02.09-0001</t>
  </si>
  <si>
    <t>Краска</t>
  </si>
  <si>
    <t>08.1.02.17-0161</t>
  </si>
  <si>
    <t>Сетка тканая с квадратными ячейками № 05: без покрытия</t>
  </si>
  <si>
    <t>11.1.03.06-0087</t>
  </si>
  <si>
    <t>Доски обрезные хвойных пород длиной: 4-6,5 м, шириной 75-150 мм, толщиной 25 мм, III сорта</t>
  </si>
  <si>
    <t>04.3.01.09-0016</t>
  </si>
  <si>
    <t>Раствор готовый кладочный цементный марки: 200</t>
  </si>
  <si>
    <t>509-1828</t>
  </si>
  <si>
    <t>Кабель-канал (короб) "Электропласт": 15x10 мм</t>
  </si>
  <si>
    <t>507-2313</t>
  </si>
  <si>
    <t>Переходы концентрические на Ру до 16 МПа (160 кгс/см2) диаметром условного прохода: 150х80 мм, наружным диаметром и толщиной стенки 159х8-89х6 мм</t>
  </si>
  <si>
    <t>01.2.01.02-0041</t>
  </si>
  <si>
    <t>Битумы нефтяные строительные кровельные марки: БНК-45/190, БНК-45/180</t>
  </si>
  <si>
    <t>18.3.01.02-0031</t>
  </si>
  <si>
    <t>Рукава пожарные льняные сухого прядения нормальные, диаметром 51 мм</t>
  </si>
  <si>
    <t>01.2.01.02-0054</t>
  </si>
  <si>
    <t>Битумы нефтяные строительные марки: БН-90/10</t>
  </si>
  <si>
    <t>18.3.02.02-0011</t>
  </si>
  <si>
    <t>Шкаф пожарный, навесной закрытый, ШПК-320</t>
  </si>
  <si>
    <t>Огнетушитель углекислотный ОУ-3 (цена 983,83/1,18/5,06=164,77)</t>
  </si>
  <si>
    <t>01.3.01.03-0002</t>
  </si>
  <si>
    <t>Керосин для технических целей марок КТ-1, КТ-2</t>
  </si>
  <si>
    <t>999-9950</t>
  </si>
  <si>
    <t>Вспомогательные ненормируемые ресурсы (2% от Оплаты труда рабочих)</t>
  </si>
  <si>
    <t>руб</t>
  </si>
  <si>
    <t>01.7.15.07-0012</t>
  </si>
  <si>
    <t>Дюбели пластмассовые с шурупами 12х70 мм</t>
  </si>
  <si>
    <t>01.1.02.03-0002</t>
  </si>
  <si>
    <t>Волокно асбестовое марки: П-3-50</t>
  </si>
  <si>
    <t>301-3245</t>
  </si>
  <si>
    <t>Клапаны обратные поворотные однодисковые 19ч21бр для воды и пара давлением 1,6 МПа (16 кгс/см2), диаметром 100 мм</t>
  </si>
  <si>
    <t>23.8.03.11-0006</t>
  </si>
  <si>
    <t>Фланцы воротниковые приварные встык из углеродистой стали марки 20, давлением: 1,6 МПа (16 кгс/см2), диаметром 50 мм</t>
  </si>
  <si>
    <t>01.7.19.07-0002</t>
  </si>
  <si>
    <t>Резина листовая вулканизованная цветная</t>
  </si>
  <si>
    <t>20.2.02.01-0019</t>
  </si>
  <si>
    <t>Втулки изолирующие</t>
  </si>
  <si>
    <t>08.1.02.11-0013</t>
  </si>
  <si>
    <t>Поковки оцинкованные, масса: 2,825 кг</t>
  </si>
  <si>
    <t>501-8191</t>
  </si>
  <si>
    <t>Кабель силовой с медными жилами с поливинилхлоридной изоляцией в поливинилхлоридной оболочке без защитного покрова: ВВГ, напряжением 0,66 Кв, число жил - 3 и сечением 2,5 мм2</t>
  </si>
  <si>
    <t>18.1.10.02-0002</t>
  </si>
  <si>
    <t>01.1.02.08-0003</t>
  </si>
  <si>
    <t>Прокладки из паронита марки ПМБ, толщиной: 1 мм, диаметром 150 мм</t>
  </si>
  <si>
    <t>01.7.06.05-0041</t>
  </si>
  <si>
    <t>Лента изоляционная прорезиненная односторонняя ширина 20 мм, толщина 0,25-0,35 мм</t>
  </si>
  <si>
    <t>07.2.07.12-0006</t>
  </si>
  <si>
    <t>Конструктивные элементы вспомогательного назначения: с преобладанием профильного проката собираемые из двух и более деталей, с отверстиями и без отверстий, соединяемые на сварке</t>
  </si>
  <si>
    <t>23.8.04.06-0117</t>
  </si>
  <si>
    <t>Отводы 90 град. с радиусом кривизны R=1,5 Ду на Ру до 16 МПа (160 кгс/см2), диаметром условного прохода: 400 мм, наружным диаметром 426 мм, толщиной стенки 9 мм</t>
  </si>
  <si>
    <t>01.7.03.01-0001</t>
  </si>
  <si>
    <t>Вода</t>
  </si>
  <si>
    <t>11.1.03.06-0095</t>
  </si>
  <si>
    <t>Доски обрезные хвойных пород длиной: 4-6,5 м, шириной 75-150 мм, толщиной 44 мм и более, III сорта</t>
  </si>
  <si>
    <t>101-1714</t>
  </si>
  <si>
    <t>Болты с гайками и шайбами строительные</t>
  </si>
  <si>
    <t>301-3214</t>
  </si>
  <si>
    <t>Клапаны обратные приемные с сеткой фланцевые 16ч42р, диаметром: 50 мм</t>
  </si>
  <si>
    <t>01.7.07.12-0024</t>
  </si>
  <si>
    <t>Пленка полиэтиленовая толщиной: 0,15 мм</t>
  </si>
  <si>
    <t>23.8.03.11-0128</t>
  </si>
  <si>
    <t>Фланцы из стали марок ВСт3сп2, ВСт3сп3 для трубопроводов, с соединительным выступом на условное давление: Ру 1 МПа (10 кгс/см2), диаметром условного прохода 50 мм</t>
  </si>
  <si>
    <t>18.2.07.01-0009</t>
  </si>
  <si>
    <t>Узлы укрупненные монтажные (трубопроводы) из стальных водогазопроводных : оцинкованных труб с гильзами для водоснабжения диаметром 50 мм</t>
  </si>
  <si>
    <t>23.8.03.11-0131</t>
  </si>
  <si>
    <t>Фланцы из стали марок ВСт3сп2, ВСт3сп3 для трубопроводов, с соединительным выступом на условное давление: Ру 1 МПа (10 кгс/см2), диаметром условного прохода 100 мм</t>
  </si>
  <si>
    <t>501-8190</t>
  </si>
  <si>
    <t>Кабель силовой с медными жилами с поливинилхлоридной изоляцией в поливинилхлоридной оболочке без защитного покрова: ВВГ, напряжением 0,66 Кв, число жил - 3 и сечением 1,5 мм2</t>
  </si>
  <si>
    <t>14.1.02.01-0002</t>
  </si>
  <si>
    <t>Клей БМК-5к</t>
  </si>
  <si>
    <t>11.1.02.04-0031</t>
  </si>
  <si>
    <t>Лесоматериалы круглые хвойных пород для строительства диаметром 14-24 см, длиной 3-6,5 м</t>
  </si>
  <si>
    <t>04.3.01.09-0014</t>
  </si>
  <si>
    <t>Раствор готовый кладочный цементный марки: 100</t>
  </si>
  <si>
    <t>01.3.02.08-0001</t>
  </si>
  <si>
    <t>Кислород технический: газообразный</t>
  </si>
  <si>
    <t>501-8209</t>
  </si>
  <si>
    <t>Кабель силовой с медными жилами с поливинилхлоридной изоляцией в поливинилхлоридной оболочке без защитного покрова: ВВГ, напряжением 0,66 Кв, число жил - 5 и сечением 1,5 мм2</t>
  </si>
  <si>
    <t>08.1.02.11-0001</t>
  </si>
  <si>
    <t>Поковки из квадратных заготовок, масса: 1,8 кг</t>
  </si>
  <si>
    <t>201-0844</t>
  </si>
  <si>
    <t>Детали крепления стальные</t>
  </si>
  <si>
    <t>20.2.01.05-0001</t>
  </si>
  <si>
    <t>Гильза кабельная: медная ГМ 2,5</t>
  </si>
  <si>
    <t>07.2.07.12-0020</t>
  </si>
  <si>
    <t>Отдельные конструктивные элементы зданий и сооружений с преобладанием: горячекатаных профилей, средняя масса сборочной единицы от 0,1 до 0,5 т</t>
  </si>
  <si>
    <t>10.3.02.03-0012</t>
  </si>
  <si>
    <t>Припои оловянно-свинцовые бессурьмянистые марки: ПОС40</t>
  </si>
  <si>
    <t>01.3.01.01-0001</t>
  </si>
  <si>
    <t>Бензин авиационный Б-70</t>
  </si>
  <si>
    <t>01.7.07.13-0001</t>
  </si>
  <si>
    <t>Мука андезитовая кислотоупорная, марка: А</t>
  </si>
  <si>
    <t>18.3.01.01-0033</t>
  </si>
  <si>
    <t>Головки-заглушки ГЗ-80</t>
  </si>
  <si>
    <t>14.4.01.01-0003</t>
  </si>
  <si>
    <t>Грунтовка: ГФ-021 красно-коричневая</t>
  </si>
  <si>
    <t>01.7.15.03-0041</t>
  </si>
  <si>
    <t>14.1.03.01-0001</t>
  </si>
  <si>
    <t>Клей для обоев: КМЦ</t>
  </si>
  <si>
    <t>18.3.01.01-0013</t>
  </si>
  <si>
    <t>Головки соединительные напорные для соединения напорных пожарных рукавов между собой и с пожарным оборудованием-муфтовые ГМ 80</t>
  </si>
  <si>
    <t>01.1.02.08-0001</t>
  </si>
  <si>
    <t>Прокладки из паронита марки ПМБ, толщиной: 1 мм, диаметром 50 мм</t>
  </si>
  <si>
    <t>01.7.11.07-0035</t>
  </si>
  <si>
    <t>Электроды диаметром: 4 мм Э46</t>
  </si>
  <si>
    <t>403-0472</t>
  </si>
  <si>
    <t>Перемычка брусковая: 8ПБ16-1 /бетон В15 (М200), объем 0,017 м3, расход ар-ры 0,54 кг/ (серия 1.038.1-1 вып. 4)</t>
  </si>
  <si>
    <t>01.7.15.03-0042</t>
  </si>
  <si>
    <t>101-0892</t>
  </si>
  <si>
    <t>Скобяные изделия при заполнении отдельными элементами дверей входных в здание: однопольных</t>
  </si>
  <si>
    <t>01.7.11.07-0032</t>
  </si>
  <si>
    <t>Электроды диаметром: 4 мм Э42</t>
  </si>
  <si>
    <t>01.7.07.20-0002</t>
  </si>
  <si>
    <t>Тальк молотый, сорт I</t>
  </si>
  <si>
    <t>18.3.01.04-0001</t>
  </si>
  <si>
    <t>Стволы пожарные ручные марки РС, диаметр 50 мм</t>
  </si>
  <si>
    <t>10.3.02.03-0011</t>
  </si>
  <si>
    <t>Припои оловянно-свинцовые бессурьмянистые марки: ПОС30</t>
  </si>
  <si>
    <t>08.3.08.02-0042</t>
  </si>
  <si>
    <t>Сталь угловая равнополочная, марка стали: 18кп, шириной полок 35-56 мм</t>
  </si>
  <si>
    <t>01.1.02.08-0002</t>
  </si>
  <si>
    <t>Прокладки из паронита марки ПМБ, толщиной: 1 мм, диаметром 100 мм</t>
  </si>
  <si>
    <t>14.4.04.08-0003</t>
  </si>
  <si>
    <t>Эмаль ПФ-115 серая</t>
  </si>
  <si>
    <t>01.7.07.29-0111</t>
  </si>
  <si>
    <t>Пакля пропитанная</t>
  </si>
  <si>
    <t>08.3.03.06-0002</t>
  </si>
  <si>
    <t>Проволока горячекатаная в мотках, диаметром 6,3-6,5 мм</t>
  </si>
  <si>
    <t>20.5.02.04-0006</t>
  </si>
  <si>
    <t>Коробка ответвительная КОР-94-3У2 IP43, размер 80х80х43 мм</t>
  </si>
  <si>
    <t>08.3.11.01-0091</t>
  </si>
  <si>
    <t>Швеллеры № 40 из стали марки: Ст0</t>
  </si>
  <si>
    <t>23.7.01.02-0013</t>
  </si>
  <si>
    <t>Трубопроводы из стальных бесшовных труб с гильзами для отопления и газоснабжения диаметром: 80 мм</t>
  </si>
  <si>
    <t>01.2.01.02-0052</t>
  </si>
  <si>
    <t>Битумы нефтяные строительные марки: БН-70/30</t>
  </si>
  <si>
    <t>11.1.03.01-0080</t>
  </si>
  <si>
    <t>Бруски обрезные хвойных пород длиной: 4-6,5 м, шириной 75-150 мм, толщиной 40-75 мм, IV сорта</t>
  </si>
  <si>
    <t>20.3.03.03-0045</t>
  </si>
  <si>
    <t>Светильник переносной с защитной решеткой РВО-42, длина провода 12 м</t>
  </si>
  <si>
    <t>Клапан запорный проходной муфтовый Ду50, Ру 1,6 МПа, 16б3п (цена 350/1,18/5,06=58,62)</t>
  </si>
  <si>
    <t>01.3.02.09-0022</t>
  </si>
  <si>
    <t>Пропан-бутан, смесь техническая</t>
  </si>
  <si>
    <t>14.5.11.01-0001</t>
  </si>
  <si>
    <t>Шпатлевка клеевая</t>
  </si>
  <si>
    <t>08.3.03.04-0012</t>
  </si>
  <si>
    <t>Проволока светлая диаметром: 1,1 мм</t>
  </si>
  <si>
    <t>01.7.02.10-0005</t>
  </si>
  <si>
    <t>Бумага ролевая</t>
  </si>
  <si>
    <t>08.3.03.05-0002</t>
  </si>
  <si>
    <t>Проволока канатная оцинкованная, диаметром: 3 мм</t>
  </si>
  <si>
    <t>20.1.02.23-0082</t>
  </si>
  <si>
    <t>Перемычки гибкие, тип ПГС-50</t>
  </si>
  <si>
    <t>02.3.01.02-0015</t>
  </si>
  <si>
    <t>Песок природный для строительных: работ средний</t>
  </si>
  <si>
    <t>01.7.03.04-0001</t>
  </si>
  <si>
    <t>Электроэнергия</t>
  </si>
  <si>
    <t>кВт-ч</t>
  </si>
  <si>
    <t>01.7.07.29-0031</t>
  </si>
  <si>
    <t>Каболка</t>
  </si>
  <si>
    <t>20.4.03.05-0003</t>
  </si>
  <si>
    <t>Розетка открытой проводки двухгнездная с заземлением</t>
  </si>
  <si>
    <t>11.1.03.06-0092</t>
  </si>
  <si>
    <t>Доски обрезные хвойных пород длиной: 4-6,5 м, шириной 75-150 мм, толщиной 32-40 мм, IV сорта</t>
  </si>
  <si>
    <t>18.3.01.01-0041</t>
  </si>
  <si>
    <t>Головки для пожарных рукавов соединительные напорные, давлением 1,2 МПа (12 кгс/см2) рукавные, диаметром: 50 мм</t>
  </si>
  <si>
    <t>01.7.15.04-0054</t>
  </si>
  <si>
    <t>Винты самонарезающие: оцинкованные, размером 4-12 мм ГОСТ 10621-80</t>
  </si>
  <si>
    <t>08.4.01.01-0022</t>
  </si>
  <si>
    <t>Анкерные детали из прямых или гнутых круглых стержней с резьбой (в комплекте с шайбами и гайками или без них),: поставляемые отдельно</t>
  </si>
  <si>
    <t>01.7.15.14-0165</t>
  </si>
  <si>
    <t>Шурупы с полукруглой головкой: 4x40 мм</t>
  </si>
  <si>
    <t>14.4.04.08-0007</t>
  </si>
  <si>
    <t>Эмаль ПФ-133 темно-серая</t>
  </si>
  <si>
    <t>12.1.02.06-0042</t>
  </si>
  <si>
    <t>Рубероид подкладочный с пылевидной посыпкой: РПП-300б</t>
  </si>
  <si>
    <t>20.2.02.01-0011</t>
  </si>
  <si>
    <t>Втулки В17</t>
  </si>
  <si>
    <t>14.4.03.03-0002</t>
  </si>
  <si>
    <t>Лак битумный: БТ-123</t>
  </si>
  <si>
    <t>14.5.09.07-0029</t>
  </si>
  <si>
    <t>Растворитель марки: Р-4</t>
  </si>
  <si>
    <t>01.7.06.07-0001</t>
  </si>
  <si>
    <t>Лента К226</t>
  </si>
  <si>
    <t>01.7.20.08-0071</t>
  </si>
  <si>
    <t>Канаты пеньковые пропитанные</t>
  </si>
  <si>
    <t>04.3.01.09-0012</t>
  </si>
  <si>
    <t>Раствор готовый кладочный цементный марки: 50</t>
  </si>
  <si>
    <t>01.7.15.06-0146</t>
  </si>
  <si>
    <t>Гвозди толевые круглые: 3,0х40 мм</t>
  </si>
  <si>
    <t>20.5.04.09-0001</t>
  </si>
  <si>
    <t>Сжимы ответвительные</t>
  </si>
  <si>
    <t>01.7.15.06-0094</t>
  </si>
  <si>
    <t>Гвозди проволочные оцинкованные для асбестоцементной кровли: 4,5х120 мм</t>
  </si>
  <si>
    <t>08.1.02.11-0023</t>
  </si>
  <si>
    <t>Поковки простые строительные /скобы, закрепы, хомуты и т,п,/ массой до 1,6 кг</t>
  </si>
  <si>
    <t>14.4.02.04-0141</t>
  </si>
  <si>
    <t>Краски масляные земляные марки: МА-0115 мумия, сурик железный</t>
  </si>
  <si>
    <t>12.1.02.14-0002</t>
  </si>
  <si>
    <t>Толь с крупнозернистой посыпкой марки ТВК-350</t>
  </si>
  <si>
    <t>20.2.02.01-0012</t>
  </si>
  <si>
    <t>Втулки В22</t>
  </si>
  <si>
    <t>14.2.04.01-0001</t>
  </si>
  <si>
    <t>Смола каменноугольная для дорожного строительства</t>
  </si>
  <si>
    <t>01.3.01.06-0046</t>
  </si>
  <si>
    <t>Смазка солидол жировой марки «Ж»</t>
  </si>
  <si>
    <t>20.4.01.01-0033</t>
  </si>
  <si>
    <t>Выключатель одноклавишный для открытой проводки влагопылезащищенный 0-4-IP44-01-6/220</t>
  </si>
  <si>
    <t>03.1.02.03-0011</t>
  </si>
  <si>
    <t>Известь строительная: негашеная комовая, сорт I</t>
  </si>
  <si>
    <t>14.5.05.01-0012</t>
  </si>
  <si>
    <t>Олифа комбинированная, марки: К-3</t>
  </si>
  <si>
    <t>01.7.07.29-0101</t>
  </si>
  <si>
    <t>Очес льняной</t>
  </si>
  <si>
    <t>03.1.01.01-0002</t>
  </si>
  <si>
    <t>Гипсовые вяжущие, марка: Г3</t>
  </si>
  <si>
    <t>11.1.03.06-0099</t>
  </si>
  <si>
    <t>Доски обрезные хвойных пород длиной: 4-6,5 м, шириной 75-150, мм толщиной 19-22 мм, III сорта</t>
  </si>
  <si>
    <t>01.1.02.10-0021</t>
  </si>
  <si>
    <t>Асбест хризотиловый марки: К-6-30</t>
  </si>
  <si>
    <t>11.1.03.01-0077</t>
  </si>
  <si>
    <t>Бруски обрезные хвойных пород длиной: 4-6,5 м, шириной 75-150 мм, толщиной 40-75 мм, I сорта</t>
  </si>
  <si>
    <t>04.3.01.09-0013</t>
  </si>
  <si>
    <t>Раствор готовый кладочный цементный марки: 75</t>
  </si>
  <si>
    <t>11.1.03.01-0079</t>
  </si>
  <si>
    <t>Бруски обрезные хвойных пород длиной: 4-6,5 м, шириной 75-150 мм, толщиной 40-75 мм, III сорта</t>
  </si>
  <si>
    <t>01.3.02.03-0011</t>
  </si>
  <si>
    <t>Ацетилен растворенный технический марки: А</t>
  </si>
  <si>
    <t>01.3.02.03-0001</t>
  </si>
  <si>
    <t>Ацетилен газообразный технический</t>
  </si>
  <si>
    <t>01.7.11.04-0072</t>
  </si>
  <si>
    <t>Проволока сварочная легированная диаметром: 4 мм</t>
  </si>
  <si>
    <t>03.2.02.08-0001</t>
  </si>
  <si>
    <t>Цемент гипсоглиноземистый расширяющийся</t>
  </si>
  <si>
    <t>01.7.15.07-0014</t>
  </si>
  <si>
    <t>Дюбели распорные полипропиленовые</t>
  </si>
  <si>
    <t>14.5.09.02-0002</t>
  </si>
  <si>
    <t>Ксилол нефтяной марки А</t>
  </si>
  <si>
    <t>14.4.02.04-0006</t>
  </si>
  <si>
    <t>Краска для наружных работ: коричневая</t>
  </si>
  <si>
    <t>24.3.01.01-0001</t>
  </si>
  <si>
    <t>Трубка поливинилхлоридная ХВТ</t>
  </si>
  <si>
    <t>14.5.05.01-0011</t>
  </si>
  <si>
    <t>Олифа комбинированная, марки: К-2</t>
  </si>
  <si>
    <t>08.4.03.02-0005</t>
  </si>
  <si>
    <t>Горячекатаная арматурная сталь гладкая класса А-I, диаметром: 14 мм</t>
  </si>
  <si>
    <t>08.2.02.11-0007</t>
  </si>
  <si>
    <t>Канат двойной свивки типа ТК, конструкции 6х19(1+6+12)+1 о.с., оцинкованный из проволок марки В, маркировочная группа: 1770 н/мм2, диаметром 5,5 мм</t>
  </si>
  <si>
    <t>01.7.19.04-0031</t>
  </si>
  <si>
    <t>Прокладки резиновые (пластина техническая прессованная)</t>
  </si>
  <si>
    <t>01.7.11.07-0034</t>
  </si>
  <si>
    <t>Электроды диаметром: 4 мм Э42А</t>
  </si>
  <si>
    <t>01.3.05.17-0002</t>
  </si>
  <si>
    <t>Канифоль сосновая</t>
  </si>
  <si>
    <t>24.3.01.01-0002</t>
  </si>
  <si>
    <t>Трубка полихлорвиниловая</t>
  </si>
  <si>
    <t>08.3.07.01-0076</t>
  </si>
  <si>
    <t>Сталь полосовая, марка стали: Ст3сп шириной 50-200 мм толщиной 4-5 мм</t>
  </si>
  <si>
    <t>14.5.06.03-0002</t>
  </si>
  <si>
    <t>Паста антисептическая</t>
  </si>
  <si>
    <t>14.5.09.11-0101</t>
  </si>
  <si>
    <t>Уайт-спирит</t>
  </si>
  <si>
    <t>01.7.15.06-0121</t>
  </si>
  <si>
    <t>Гвозди строительные с плоской головкой: 1,6x50 мм</t>
  </si>
  <si>
    <t>01.3.01.05-0009</t>
  </si>
  <si>
    <t>Парафины нефтяные твердые марки Т-1</t>
  </si>
  <si>
    <t>02.2.05.04-0093</t>
  </si>
  <si>
    <t>Щебень из природного камня для строительных работ марка: 800, фракция 20-40 мм</t>
  </si>
  <si>
    <t>12.1.02.06-0024</t>
  </si>
  <si>
    <t>Рубероид морозостойкий РПМ-300</t>
  </si>
  <si>
    <t>08.3.03.05-0013</t>
  </si>
  <si>
    <t>Проволока стальная низкоуглеродистая разного назначения оцинкованная диаметром: 1,6 мм</t>
  </si>
  <si>
    <t>01.7.20.08-0051</t>
  </si>
  <si>
    <t>Ветошь</t>
  </si>
  <si>
    <t>01.7.15.07-0021</t>
  </si>
  <si>
    <t>Дюбели распорные полиэтиленовые: 6х30 мм</t>
  </si>
  <si>
    <t>03.1.02.03-0015</t>
  </si>
  <si>
    <t>Известь строительная: негашеная хлорная, марки А</t>
  </si>
  <si>
    <t>02.4.03.02-0001</t>
  </si>
  <si>
    <t>Пемза шлаковая (щебень пористый из металлургического шлака), марка 600, фракция 5-10 мм</t>
  </si>
  <si>
    <t>Приложение № 4</t>
  </si>
  <si>
    <t>Ресурсная модель</t>
  </si>
  <si>
    <t>Наименование разрабатываемого показателя УНЦ — ПЧЗ Насосная ПС 330 кВ</t>
  </si>
  <si>
    <t>Наименование</t>
  </si>
  <si>
    <t>Сметная стоимость в ценах на 01.01.2023
 (руб.)</t>
  </si>
  <si>
    <t>Удельный вес, 
(в СМР)</t>
  </si>
  <si>
    <t>Удельный вес, % 
(от всего по РМ)</t>
  </si>
  <si>
    <t>Оплата труда рабочих</t>
  </si>
  <si>
    <t>Эксплуатация машин основных</t>
  </si>
  <si>
    <t>Эксплуатация машин прочих</t>
  </si>
  <si>
    <t>ЭКСПЛУАТАЦИЯ МАШИН, ВСЕГО:</t>
  </si>
  <si>
    <t>в том числе зарплата машинистов</t>
  </si>
  <si>
    <t>Материалы основные</t>
  </si>
  <si>
    <t>Материалы прочие</t>
  </si>
  <si>
    <t>МАТЕРИАЛЫ, ВСЕГО:</t>
  </si>
  <si>
    <t>ИТОГО</t>
  </si>
  <si>
    <t>Сметная прибыль, руб.</t>
  </si>
  <si>
    <t>Сметная прибыль, %</t>
  </si>
  <si>
    <t>Накладные расходы, руб.</t>
  </si>
  <si>
    <t>Накладные расходы, %</t>
  </si>
  <si>
    <t>ВСЕГО СМР с НР и СП</t>
  </si>
  <si>
    <t>ВСЕГО стоимость оборудования, в том числе</t>
  </si>
  <si>
    <t>стоимость оборудования технологического</t>
  </si>
  <si>
    <t>ИТОГО (СМР + ОБОРУДОВАНИЕ)</t>
  </si>
  <si>
    <t>ПРОЧ. ЗАТР., УЧТЕННЫЕ ПОКАЗАТЕЛЕМ,  в том числе</t>
  </si>
  <si>
    <t>Временные здания и сооружения - 3,9%</t>
  </si>
  <si>
    <t>Дополнительные затраты при производстве строительно-монтажных работ в зимнее время - 2,1%</t>
  </si>
  <si>
    <t>Пусконаладочные работы</t>
  </si>
  <si>
    <t>Затраты по перевозке работников к месту работы и обратно</t>
  </si>
  <si>
    <t>Затраты, связанные с осуществлением работ вахтовым методом</t>
  </si>
  <si>
    <t>Расходы на командировки рабочих и пусконаладочного персонала, привлекаемых для выполнения строительства</t>
  </si>
  <si>
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</si>
  <si>
    <t>Строительный контроль и содержание службы заказчика - 2,14%</t>
  </si>
  <si>
    <t>Авторский надзор - 0,2%</t>
  </si>
  <si>
    <t>ИТОГО (СМР+ОБОРУДОВАНИЕ+ПРОЧ. ЗАТР., УЧТЕННЫЕ ПОКАЗАТЕЛЕМ)</t>
  </si>
  <si>
    <t>Непредвиденные расходы</t>
  </si>
  <si>
    <t>ВСЕГО:</t>
  </si>
  <si>
    <t>ИТОГО ПОКАЗАТЕЛЬ НА ЕД. ИЗМ.</t>
  </si>
  <si>
    <t>Составил ____________________________  Д.А. Самуйленко</t>
  </si>
  <si>
    <t xml:space="preserve">(должность, подпись, инициалы, фамилия) </t>
  </si>
  <si>
    <t>Проверил ____________________________ А.В. Костянецкая</t>
  </si>
  <si>
    <t>(должность, подпись, инициалы, фамилия)</t>
  </si>
  <si>
    <t>Приложение №5</t>
  </si>
  <si>
    <t>Расчет стоимости СМР и оборудования</t>
  </si>
  <si>
    <t>Наименование разрабатываемого показателя УНЦ</t>
  </si>
  <si>
    <t>Кол-во единиц по проектным данным</t>
  </si>
  <si>
    <t>Удельный вес, %</t>
  </si>
  <si>
    <t>Сметная стоимость в ценах на 01.01.2023 (руб.)</t>
  </si>
  <si>
    <t>на ед. изм.</t>
  </si>
  <si>
    <t>Затраты труда рабочих-строителей</t>
  </si>
  <si>
    <t>чел.-ч.</t>
  </si>
  <si>
    <t>Итого по разделу "Затраты труда рабочих-строителей"</t>
  </si>
  <si>
    <t>Основные машины и механизмы</t>
  </si>
  <si>
    <t>Итого основные машины и механизмы</t>
  </si>
  <si>
    <t>Итого прочие машины и механизмы</t>
  </si>
  <si>
    <t>Итого по разделу «Машины и механизмы»</t>
  </si>
  <si>
    <t>Основное оборудование</t>
  </si>
  <si>
    <t>Итого основное оборудование</t>
  </si>
  <si>
    <t>Итого прочее оборудование</t>
  </si>
  <si>
    <t>Итого по разделу «Оборудование»</t>
  </si>
  <si>
    <t>в том числе технологическое оборудование</t>
  </si>
  <si>
    <t>Основные материалы</t>
  </si>
  <si>
    <t>Итого основные материалы</t>
  </si>
  <si>
    <t>Итого прочие материалы</t>
  </si>
  <si>
    <t>Итого по разделу «Материалы»</t>
  </si>
  <si>
    <t>ИТОГО ПО РМ</t>
  </si>
  <si>
    <t>Накладные расходы</t>
  </si>
  <si>
    <t>Сметная прибыль</t>
  </si>
  <si>
    <t>Итого СМР (с НР и СП)</t>
  </si>
  <si>
    <t>ВСЕГО СМР + ОБОРУДОВАНИЕ</t>
  </si>
  <si>
    <t>1 ПС</t>
  </si>
  <si>
    <r>
      <t xml:space="preserve">Составил </t>
    </r>
    <r>
      <rPr>
        <u/>
        <sz val="10"/>
        <color rgb="FF000000"/>
        <rFont val="Arial"/>
      </rPr>
      <t>______________________     Д.А. Самуйленко</t>
    </r>
  </si>
  <si>
    <r>
      <t xml:space="preserve">Проверил </t>
    </r>
    <r>
      <rPr>
        <u/>
        <sz val="10"/>
        <color rgb="FF000000"/>
        <rFont val="Arial"/>
      </rPr>
      <t>______________________        А.В. Костянецкая</t>
    </r>
  </si>
  <si>
    <t>Приложение №6</t>
  </si>
  <si>
    <t>Расчет стоимости оборудования</t>
  </si>
  <si>
    <t>ИНЖЕНЕРНОЕ ОБОРУДОВАНИЕ</t>
  </si>
  <si>
    <t>ИТОГО ИНЖЕНЕРНОЕ ОБОРУДОВАНИЕ</t>
  </si>
  <si>
    <t>ТЕХНОЛОГИЧЕСКОЕ ОБОРУДОВАНИЕ</t>
  </si>
  <si>
    <t>ИТОГО ТЕХНОЛОГИЧЕСКОЕ ОБОРУДОВАНИЕ</t>
  </si>
  <si>
    <t>Всего по разделу «Оборудование»</t>
  </si>
  <si>
    <r>
      <t xml:space="preserve">Составил </t>
    </r>
    <r>
      <rPr>
        <u/>
        <sz val="10"/>
        <color rgb="FF000000"/>
        <rFont val="Arial"/>
      </rPr>
      <t>______________________    Д.А. Самуйленко</t>
    </r>
  </si>
  <si>
    <t>Приложение №7</t>
  </si>
  <si>
    <t>Расчет показателя УНЦ</t>
  </si>
  <si>
    <t xml:space="preserve">Наименование разрабатываемого показателя УНЦ - </t>
  </si>
  <si>
    <t>Наименование РМ, входящих в состав показателя</t>
  </si>
  <si>
    <t>Норматив цены на 01.01.2023, тыс.руб.</t>
  </si>
  <si>
    <t xml:space="preserve">З1 ПС ПЧЗ Насосная 330 кВ </t>
  </si>
  <si>
    <t>УНЦ прочих здания и сооружений ПС</t>
  </si>
  <si>
    <t>Составил ______________________      М.С. Колотиевская</t>
  </si>
  <si>
    <t>Приложение № 10</t>
  </si>
  <si>
    <t>Используемые индексы изменений сметной стоимости и нормы сопутствующих затрат</t>
  </si>
  <si>
    <t>Наименование индекса / норм сопутствующих затрат</t>
  </si>
  <si>
    <t>Дата применения и обоснование индекса / норм сопутствующих затрат</t>
  </si>
  <si>
    <t>Размер индекса / норма сопутствующих затрат</t>
  </si>
  <si>
    <t xml:space="preserve">Индекс изменения сметной стоимости на 1 квартал 2023 года. ОЗП </t>
  </si>
  <si>
    <t>Письмо Минстроя России от 30.03.2023г. №17106-ИФ/09  прил.1</t>
  </si>
  <si>
    <t>Индекс изменения сметной стоимости на 1 квартал 2023 года. ЭМ</t>
  </si>
  <si>
    <t>Индекс изменения сметной стоимости на 1 квартал 2023 года. МАТ</t>
  </si>
  <si>
    <t>Индекс изменения сметной стоимости на 1 квартал 2023 года. ОБ</t>
  </si>
  <si>
    <t>Письмо Минстроя России от 23.02.2023г. №9791-ИФ/09 прил.6</t>
  </si>
  <si>
    <t>Временные здания и сооружения</t>
  </si>
  <si>
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</si>
  <si>
    <t>Дополнительные затраты при производстве строительно-монтажных работ в зимнее время</t>
  </si>
  <si>
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</si>
  <si>
    <t>Строительный контроль</t>
  </si>
  <si>
    <t>Постановление Правительства РФ от 21.06.10 г. № 468</t>
  </si>
  <si>
    <t>Приказ от 4.08.2020 № 421/пр п.173</t>
  </si>
  <si>
    <t>Приказ от 4.08.2020 № 421/пр п.179</t>
  </si>
  <si>
    <r>
      <t xml:space="preserve">Составил </t>
    </r>
    <r>
      <rPr>
        <u/>
        <sz val="10"/>
        <color rgb="FF000000"/>
        <rFont val="Arial"/>
      </rPr>
      <t>______________________        Е.А. Князева</t>
    </r>
  </si>
  <si>
    <r>
      <t>Расчет размера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</rPr>
      <t>р.тек.</t>
    </r>
    <r>
      <rPr>
        <b/>
        <sz val="12"/>
        <color rgb="FF000000"/>
        <rFont val="Times New Roman"/>
      </rPr>
      <t>)</t>
    </r>
  </si>
  <si>
    <t>Составлен в уровне цен на 01.01.2023 г.</t>
  </si>
  <si>
    <t>Наименование элемента</t>
  </si>
  <si>
    <t>Обозначение</t>
  </si>
  <si>
    <t>Формула</t>
  </si>
  <si>
    <t>Величина элемента</t>
  </si>
  <si>
    <t>Наименования обосновывающих документов</t>
  </si>
  <si>
    <t>1.1</t>
  </si>
  <si>
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</si>
  <si>
    <r>
      <t>С</t>
    </r>
    <r>
      <rPr>
        <vertAlign val="subscript"/>
        <sz val="12"/>
        <color rgb="FF000000"/>
        <rFont val="Times New Roman"/>
      </rPr>
      <t>1ср</t>
    </r>
  </si>
  <si>
    <t>-</t>
  </si>
  <si>
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</si>
  <si>
    <t>1.2</t>
  </si>
  <si>
    <t>Среднегодовое нормативное число часов работы одного рабочего в месяц, часы (ч.)</t>
  </si>
  <si>
    <r>
      <t>t</t>
    </r>
    <r>
      <rPr>
        <vertAlign val="subscript"/>
        <sz val="12"/>
        <color rgb="FF000000"/>
        <rFont val="Times New Roman"/>
      </rPr>
      <t>ср</t>
    </r>
  </si>
  <si>
    <t>1973ч/12мес.</t>
  </si>
  <si>
    <t>Производственный календарь 2023 год
(40-часов.неделя)</t>
  </si>
  <si>
    <t>1.3</t>
  </si>
  <si>
    <t>Коэффициент увеличения</t>
  </si>
  <si>
    <t>Кув</t>
  </si>
  <si>
    <t>1.4</t>
  </si>
  <si>
    <t>Средний разряд работ</t>
  </si>
  <si>
    <t>РТМ</t>
  </si>
  <si>
    <t>1.5</t>
  </si>
  <si>
    <t>Тарифный коэффициент среднего разряда работ</t>
  </si>
  <si>
    <r>
      <t>К</t>
    </r>
    <r>
      <rPr>
        <vertAlign val="subscript"/>
        <sz val="12"/>
        <color rgb="FF000000"/>
        <rFont val="Times New Roman"/>
      </rPr>
      <t>Т</t>
    </r>
  </si>
  <si>
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</si>
  <si>
    <t>1.6</t>
  </si>
  <si>
    <t>Коэффициент инфляции, определяемый поквартально</t>
  </si>
  <si>
    <r>
      <t>К</t>
    </r>
    <r>
      <rPr>
        <vertAlign val="subscript"/>
        <sz val="12"/>
        <color rgb="FF000000"/>
        <rFont val="Times New Roman"/>
      </rPr>
      <t>инф</t>
    </r>
  </si>
  <si>
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</si>
  <si>
    <t>https://economy.gov.ru/material/directions/makroec/prognozy_socialno_ekonomicheskogo_razvitiya/prognoz_socialno_ekonomicheskogo_razvitiya_rf_na_period_do_2024_goda_.html</t>
  </si>
  <si>
    <t>1.7</t>
  </si>
  <si>
    <r>
      <t>Размер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</rPr>
      <t>р.тек.</t>
    </r>
    <r>
      <rPr>
        <b/>
        <sz val="12"/>
        <color rgb="FF000000"/>
        <rFont val="Times New Roman"/>
      </rPr>
      <t>), руб/чел.-ч</t>
    </r>
  </si>
  <si>
    <r>
      <t>ФОТ</t>
    </r>
    <r>
      <rPr>
        <vertAlign val="subscript"/>
        <sz val="12"/>
        <color rgb="FF000000"/>
        <rFont val="Times New Roman"/>
      </rPr>
      <t>р.тек.</t>
    </r>
  </si>
  <si>
    <r>
      <t>(С</t>
    </r>
    <r>
      <rPr>
        <vertAlign val="subscript"/>
        <sz val="12"/>
        <color rgb="FF000000"/>
        <rFont val="Times New Roman"/>
      </rPr>
      <t>1ср</t>
    </r>
    <r>
      <rPr>
        <sz val="12"/>
        <color rgb="FF000000"/>
        <rFont val="Times New Roman"/>
      </rPr>
      <t>/t</t>
    </r>
    <r>
      <rPr>
        <vertAlign val="subscript"/>
        <sz val="12"/>
        <color rgb="FF000000"/>
        <rFont val="Times New Roman"/>
      </rPr>
      <t>ср</t>
    </r>
    <r>
      <rPr>
        <sz val="12"/>
        <color rgb="FF000000"/>
        <rFont val="Times New Roman"/>
      </rPr>
      <t>*К</t>
    </r>
    <r>
      <rPr>
        <vertAlign val="subscript"/>
        <sz val="12"/>
        <color rgb="FF000000"/>
        <rFont val="Times New Roman"/>
      </rPr>
      <t>Т</t>
    </r>
    <r>
      <rPr>
        <sz val="12"/>
        <color rgb="FF000000"/>
        <rFont val="Times New Roman"/>
      </rPr>
      <t>*Т*Кув)*К</t>
    </r>
    <r>
      <rPr>
        <vertAlign val="subscript"/>
        <sz val="12"/>
        <color rgb="FF000000"/>
        <rFont val="Times New Roman"/>
      </rPr>
      <t>инф</t>
    </r>
  </si>
  <si>
    <t>Методика расчета индексов изменения сметной стоимости строительства, утвержденной приказом Минстроя России от 05.06.2019 №326/пр, п.31</t>
  </si>
  <si>
    <t>Приложение 6. Расчет стоимости прочих работ и затрат</t>
  </si>
  <si>
    <t>Обоснование</t>
  </si>
  <si>
    <t>Наименование норм затрат</t>
  </si>
  <si>
    <t>Норма, %</t>
  </si>
  <si>
    <t>Сметная стоимость в ценах на 01.01.2000 (тыс. руб.)</t>
  </si>
  <si>
    <t>Прочие</t>
  </si>
  <si>
    <t>Всего, тыс. руб.</t>
  </si>
  <si>
    <t xml:space="preserve">п.22 Приложения №1 Методики 332/пр от 19.06.2020  </t>
  </si>
  <si>
    <t>Затраты на строительство временных титульных зданий и сооружений</t>
  </si>
  <si>
    <t>п.37 (III температурная зона прил.4 п.54) Приложение №1 Методики 325/пр от 25.05.2021</t>
  </si>
  <si>
    <t xml:space="preserve"> </t>
  </si>
  <si>
    <t>Приказ ОАО "ФСК ЕЭС"№725 от 26.11.12, п.5.2.6</t>
  </si>
  <si>
    <t>Стоимость выполнения пусконаладочных работ</t>
  </si>
  <si>
    <t>%  от МР +ОБ</t>
  </si>
  <si>
    <t>Затраты на осуществление строительного контроля - 2,14% от итога гл.1-9 ССРСС</t>
  </si>
  <si>
    <t>Расчёт по объекту-представителю</t>
  </si>
  <si>
    <t>Стоимость ПИР</t>
  </si>
  <si>
    <t>% от СМР</t>
  </si>
  <si>
    <t>Стоимость проведения экспертизы проектной документации и результатов инженерных изысканий (включая проверку достоверности определения сметной стоимости)</t>
  </si>
  <si>
    <t>Итого по гл. 2-12</t>
  </si>
  <si>
    <t>Методика, утвержденная Приказом Минстроя России №421/пр от 04.08.2020 г. п.179 б</t>
  </si>
  <si>
    <t>Всего:</t>
  </si>
  <si>
    <t>Составил ____________________________________________</t>
  </si>
  <si>
    <t xml:space="preserve">                         (должность, подпись, инициалы, фамилия)</t>
  </si>
  <si>
    <t>Проверил ____________________________________________</t>
  </si>
  <si>
    <t xml:space="preserve">                        (должность, подпись, инициалы, фамилия)</t>
  </si>
  <si>
    <t>Приложение №1</t>
  </si>
  <si>
    <t>Расчет среднего удельного веса пуско-наладочных работ от стоимости монтажных работ и оборудования по объектам-аналогам для разработки показателей НЦС КЛ 0,4-500 кВ</t>
  </si>
  <si>
    <t>№/п/п</t>
  </si>
  <si>
    <t>Класс напряжения</t>
  </si>
  <si>
    <t>Наименование объектов-аналогов</t>
  </si>
  <si>
    <t>Стоимость объекта-аналога по заключению (ССР) в базисном уровне цен, тыс.руб.</t>
  </si>
  <si>
    <t>Стоимость объекта-аналога по заключению (ССР) в текущем уровне цен, без НДС, тыс.руб.</t>
  </si>
  <si>
    <t>ПНР, относящиеся к Показателю НЦС</t>
  </si>
  <si>
    <t>Стоимость по гл. 2-7 ССР*</t>
  </si>
  <si>
    <t>в том числе</t>
  </si>
  <si>
    <t>Прочие работы*</t>
  </si>
  <si>
    <t>Общая сметная стоимость по ССР</t>
  </si>
  <si>
    <t>(от выделенной стоимости монтажных работ и оборудования Показателя НЦС пропорционально удельному весу ПНР от стоимости монтажных работ и оборудования по итогам глав 2–7 ССР объекта-аналога в текущем уровне цен)</t>
  </si>
  <si>
    <t>ПНР</t>
  </si>
  <si>
    <t>%</t>
  </si>
  <si>
    <t>10 кВ</t>
  </si>
  <si>
    <t>КТПБ, КЛ 10 кВ от ТП 2661 до проектируемой КТПБ, пункт учета электроэнергии в проектируемой КТПБ ЦРЭС, реконструкция оборудования ТП 2661 (инв. №57934) для объектов, расположенных по адресам: г. Челябинск, ул. Чайковского, 181, г. Челябинск, пересечение ул. Чайковскоо - Бр. Кашириных, кадастровый номер участка: 74:36:0604020:21</t>
  </si>
  <si>
    <t>Строительство двух КЛ-10 кВ с РП-10 кВ от РУ-10 кВ ПС 110/10 кВ "Посоп" для электроснабжения футбольного стадиона "Мордовия Арена". КАБЕЛЬНАЯ ЛИНИЯ</t>
  </si>
  <si>
    <t>35 кВ</t>
  </si>
  <si>
    <t>Строительство КЛ 35 кВ от ПС№165 до КТПМ в районе РП 1895</t>
  </si>
  <si>
    <t>Строительство КЛ-35 кВ Приморская - 1,2,3,6 (1 этап)</t>
  </si>
  <si>
    <t>110 кВ</t>
  </si>
  <si>
    <t>ПС 110 кВ "Шушары" (Строительство ПС 110/10кВ Шушары с установкой силовых трансформаторов мощностью 2х63 МВА, строительство КЛ 110кВ протяженностью 6,6 км)</t>
  </si>
  <si>
    <t>Строительство заходов КЛ 110 кВ на ПС № 401 Шоссейная (ориентировочная протяженность 6,3 км)</t>
  </si>
  <si>
    <t>330 кВ</t>
  </si>
  <si>
    <t>«Строительство КВЛ Ленинградская АЭС-2 – Пулковская – Южная. Корректировка»</t>
  </si>
  <si>
    <t>Итого удельный вес в стоимости МР+ ОБР, %</t>
  </si>
  <si>
    <t>* - только стоимость работ и затрат по КЛ</t>
  </si>
  <si>
    <t>Индексы изменения сметной стоимости по ССР объекта-аналога</t>
  </si>
  <si>
    <t>Объект 1</t>
  </si>
  <si>
    <t>Объект 2</t>
  </si>
  <si>
    <t>Объект 3</t>
  </si>
  <si>
    <t>Объект 4</t>
  </si>
  <si>
    <t>Объект 5</t>
  </si>
  <si>
    <t>Объект 6</t>
  </si>
  <si>
    <t>Объект 7</t>
  </si>
  <si>
    <t>СМР</t>
  </si>
  <si>
    <t>Ленинградская обл.</t>
  </si>
  <si>
    <t>г. Санкт -Петербург</t>
  </si>
  <si>
    <t>Оборуд.</t>
  </si>
  <si>
    <t>Проектные работы</t>
  </si>
  <si>
    <t>Изыскат. работы</t>
  </si>
  <si>
    <t>Сводная таблица стоимости проектных, изыскательских работ и затрат на проведение экспертизы</t>
  </si>
  <si>
    <t>Наименование объектов</t>
  </si>
  <si>
    <t>Уровень цен</t>
  </si>
  <si>
    <t>Стоимость объекта по ССР/заключению экспертизы в текущем уровне цен, без НДС, тыс.руб.</t>
  </si>
  <si>
    <t>Удельный вес в стоимости СМР,%</t>
  </si>
  <si>
    <t>Общая сметная стоимость по ССР/заключению экспертизы</t>
  </si>
  <si>
    <t>Стоимость по гл. 2-7 ССР</t>
  </si>
  <si>
    <t>ПИР</t>
  </si>
  <si>
    <t>Проектные работы (стадия П)</t>
  </si>
  <si>
    <t>Проектные работы (стадия Р)</t>
  </si>
  <si>
    <t>Изыскательские работы</t>
  </si>
  <si>
    <t>Стоимость экспертизы ПД</t>
  </si>
  <si>
    <t>Итого ПИР+экспертиза</t>
  </si>
  <si>
    <t>(гр.9/(гр.6+гр.7)</t>
  </si>
  <si>
    <t>(гр.10/(гр.6+гр.7)</t>
  </si>
  <si>
    <t>(гр.11/(гр.6+гр.7)</t>
  </si>
  <si>
    <t>(Прил.1.1/
(гр.6+гр.7)</t>
  </si>
  <si>
    <t>(гр.12+гр.13+гр.14+гр.15)</t>
  </si>
  <si>
    <t>10кВ</t>
  </si>
  <si>
    <t>в текущем уровне цен 2 кв. 2018 г.</t>
  </si>
  <si>
    <t>в базисном уровне цен 01.01.2000 г.</t>
  </si>
  <si>
    <t>АО "Янтарьэнерго"
Мероприятия по обеспечению электроснабжения потребителей на российской территории Куршской косы от энергосистемы Калининградской области: Строительство ПС-1 15/10 кВ в п. Рыбачий с установкой двух трансформаторов 2х2500 кВА, ЗРУ 15 кВ, ЗРУ 10 кВ; Строительство ПС-2 10 кВ в п. Морское с установкой двух трансформаторов 2х630 кВА, ЗРУ 10 кВ; Реконструкция ПС 15 кВ В-20 в п. Лесной с заменой выключателей на вакуумные; Установка 2 реклоузеров 10 кВ; Строительство КЛ-15 кВ ПС О-10 Зеленоградск - ПС В-20 п. Лесной протяженностью 12,3 км, КЛ-15 кВ ПС В-20 п. Лесной – ПС-1 п. Рыбачий протяженностью 24,8 км, КЛ-10 кВ протяженностью 20,9 км</t>
  </si>
  <si>
    <t>в текущем уровне цен 2 кв. 2019 г.</t>
  </si>
  <si>
    <t>«Строительство двух КЛ 110 кВ "Джемете -Пионерская" с установкой ячеек 110 кВ на ПС 110 кВ "Джемете"»</t>
  </si>
  <si>
    <t>в текущем уровне цен 4 кв. 2016 г.</t>
  </si>
  <si>
    <t>в текущем уровне цен 2 кв. 2017 г.</t>
  </si>
  <si>
    <t>Итого удельный вес в стоимости СМР, %</t>
  </si>
  <si>
    <t xml:space="preserve">Индексы изменения сметной стоимости по ССР </t>
  </si>
  <si>
    <t>Письмо Минстроя России № 41965-ХМ/09 от 09.12.2016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</si>
</sst>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_₽_-;\-* #,##0\ _₽_-;_-* &quot;-&quot;??\ _₽_-;_-@_-"/>
    <numFmt numFmtId="165" formatCode="_-* #,##0.00_-;\-* #,##0.00_-;_-* &quot;-&quot;??_-;_-@_-"/>
    <numFmt numFmtId="166" formatCode="0.0000"/>
    <numFmt numFmtId="167" formatCode="#,##0.0000"/>
    <numFmt numFmtId="168" formatCode="#,##0.0"/>
    <numFmt numFmtId="169" formatCode="#,##0.000"/>
  </numFmts>
  <fonts count="32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1"/>
      <color rgb="FF000000"/>
      <name val="Arial"/>
    </font>
    <font>
      <i/>
      <sz val="8"/>
      <color rgb="FFFF0000"/>
      <name val="Arial"/>
    </font>
    <font>
      <i/>
      <sz val="8"/>
      <color rgb="FF000000"/>
      <name val="Arial"/>
    </font>
    <font>
      <i/>
      <sz val="11"/>
      <color rgb="FF000000"/>
      <name val="Arial"/>
    </font>
    <font>
      <sz val="9"/>
      <color rgb="FF000000"/>
      <name val="Arial"/>
    </font>
    <font>
      <sz val="18"/>
      <color rgb="FF000000"/>
      <name val="Arial"/>
    </font>
    <font>
      <b/>
      <sz val="9"/>
      <color rgb="FFFF0000"/>
      <name val="Arial"/>
    </font>
    <font>
      <i/>
      <sz val="10"/>
      <color rgb="FF000000"/>
      <name val="Arial"/>
    </font>
    <font>
      <b/>
      <sz val="9"/>
      <color rgb="FF000000"/>
      <name val="Arial"/>
    </font>
    <font>
      <sz val="11"/>
      <color rgb="FFFF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Times New Roman"/>
    </font>
    <font>
      <u/>
      <sz val="12"/>
      <color rgb="FF0563C1"/>
      <name val="Times New Roman"/>
    </font>
    <font>
      <b/>
      <sz val="12"/>
      <color rgb="FF000000"/>
      <name val="Times New Roman"/>
    </font>
    <font>
      <sz val="14"/>
      <color rgb="FF000000"/>
      <name val="Times New Roman"/>
    </font>
    <font>
      <sz val="10"/>
      <color rgb="FF000000"/>
      <name val="Times New Roman"/>
    </font>
    <font>
      <sz val="12"/>
      <color rgb="FFFF0000"/>
      <name val="Times New Roman"/>
    </font>
    <font>
      <b/>
      <sz val="12"/>
      <color rgb="FF000000"/>
      <name val="Calibri"/>
    </font>
    <font>
      <b/>
      <sz val="14"/>
      <color rgb="FF000000"/>
      <name val="Times New Roman"/>
    </font>
    <font>
      <sz val="10"/>
      <color rgb="FFFF0000"/>
      <name val="Arial"/>
    </font>
    <font>
      <i/>
      <sz val="11"/>
      <color rgb="FF000000"/>
      <name val="Calibri"/>
    </font>
    <font>
      <b/>
      <sz val="14"/>
      <color rgb="FF000000"/>
      <name val="Calibri"/>
    </font>
    <font>
      <u/>
      <sz val="10"/>
      <color rgb="FF000000"/>
      <name val="Arial"/>
    </font>
    <font>
      <b/>
      <vertAlign val="subscript"/>
      <sz val="12"/>
      <color rgb="FF000000"/>
      <name val="Times New Roman"/>
    </font>
    <font>
      <vertAlign val="subscript"/>
      <sz val="12"/>
      <color rgb="FF000000"/>
      <name val="Times New Roman"/>
    </font>
    <font>
      <sz val="9"/>
      <color rgb="FF000000"/>
      <name val="Tahoma"/>
    </font>
    <font>
      <b/>
      <sz val="9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4" fontId="5" fillId="0" borderId="0" xfId="0" applyNumberFormat="1" applyFont="1" applyAlignment="1">
      <alignment vertical="center"/>
    </xf>
    <xf numFmtId="10" fontId="6" fillId="0" borderId="0" xfId="0" applyNumberFormat="1" applyFont="1" applyAlignment="1">
      <alignment vertical="center"/>
    </xf>
    <xf numFmtId="10" fontId="1" fillId="0" borderId="1" xfId="0" applyNumberFormat="1" applyFont="1" applyBorder="1" applyAlignment="1">
      <alignment horizontal="center" vertical="center" wrapText="1"/>
    </xf>
    <xf numFmtId="10" fontId="5" fillId="0" borderId="0" xfId="0" applyNumberFormat="1" applyFont="1" applyAlignment="1">
      <alignment vertical="center"/>
    </xf>
    <xf numFmtId="4" fontId="5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10" fontId="6" fillId="0" borderId="0" xfId="0" applyNumberFormat="1" applyFont="1"/>
    <xf numFmtId="4" fontId="6" fillId="0" borderId="0" xfId="0" applyNumberFormat="1" applyFont="1"/>
    <xf numFmtId="4" fontId="3" fillId="0" borderId="0" xfId="0" applyNumberFormat="1" applyFont="1"/>
    <xf numFmtId="4" fontId="1" fillId="0" borderId="1" xfId="0" applyNumberFormat="1" applyFont="1" applyBorder="1" applyAlignment="1">
      <alignment horizontal="right" vertical="center"/>
    </xf>
    <xf numFmtId="0" fontId="8" fillId="0" borderId="0" xfId="0" applyFont="1"/>
    <xf numFmtId="0" fontId="3" fillId="0" borderId="0" xfId="0" applyFont="1" applyAlignment="1">
      <alignment vertical="top"/>
    </xf>
    <xf numFmtId="4" fontId="1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9" fillId="0" borderId="0" xfId="0" applyFont="1"/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4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4" fontId="10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right" vertical="center" wrapText="1"/>
    </xf>
    <xf numFmtId="0" fontId="12" fillId="0" borderId="0" xfId="0" applyFont="1"/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 wrapText="1"/>
    </xf>
    <xf numFmtId="4" fontId="0" fillId="2" borderId="1" xfId="0" applyNumberFormat="1" applyFill="1" applyBorder="1" applyAlignment="1">
      <alignment horizontal="center" vertical="center"/>
    </xf>
    <xf numFmtId="10" fontId="1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/>
    </xf>
    <xf numFmtId="10" fontId="0" fillId="0" borderId="2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4" fontId="0" fillId="5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0" fontId="0" fillId="5" borderId="2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4" fontId="14" fillId="2" borderId="1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8" fillId="0" borderId="0" xfId="0" applyFont="1" applyAlignment="1">
      <alignment horizontal="right"/>
    </xf>
    <xf numFmtId="0" fontId="1" fillId="0" borderId="5" xfId="0" applyFont="1" applyBorder="1" applyAlignment="1">
      <alignment horizontal="center" vertical="center"/>
    </xf>
    <xf numFmtId="4" fontId="5" fillId="5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5" xfId="0" applyFont="1" applyBorder="1" applyAlignment="1">
      <alignment horizontal="left" vertical="center" wrapText="1"/>
    </xf>
    <xf numFmtId="1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6" fillId="0" borderId="1" xfId="0" applyFont="1" applyBorder="1" applyAlignment="1">
      <alignment horizontal="justify" vertical="center" wrapText="1"/>
    </xf>
    <xf numFmtId="49" fontId="16" fillId="0" borderId="0" xfId="0" applyNumberFormat="1" applyFont="1" applyAlignment="1">
      <alignment horizontal="left" vertical="center"/>
    </xf>
    <xf numFmtId="0" fontId="16" fillId="0" borderId="0" xfId="0" applyFont="1"/>
    <xf numFmtId="0" fontId="16" fillId="0" borderId="1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4" fontId="16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6" fillId="0" borderId="1" xfId="0" applyFont="1" applyBorder="1" applyAlignment="1">
      <alignment vertical="center" wrapText="1"/>
    </xf>
    <xf numFmtId="166" fontId="16" fillId="4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0" fontId="18" fillId="0" borderId="1" xfId="0" applyFont="1" applyBorder="1" applyAlignment="1">
      <alignment vertical="center" wrapText="1"/>
    </xf>
    <xf numFmtId="4" fontId="18" fillId="0" borderId="1" xfId="0" applyNumberFormat="1" applyFont="1" applyBorder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justify" vertical="center"/>
    </xf>
    <xf numFmtId="10" fontId="1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4" fillId="0" borderId="1" xfId="0" applyFont="1" applyBorder="1"/>
    <xf numFmtId="167" fontId="1" fillId="0" borderId="1" xfId="0" applyNumberFormat="1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10" fontId="1" fillId="0" borderId="3" xfId="0" applyNumberFormat="1" applyFont="1" applyBorder="1" applyAlignment="1">
      <alignment horizontal="right" vertical="center" wrapText="1"/>
    </xf>
    <xf numFmtId="4" fontId="1" fillId="0" borderId="3" xfId="0" applyNumberFormat="1" applyFont="1" applyBorder="1" applyAlignment="1">
      <alignment horizontal="right" vertical="center" wrapText="1"/>
    </xf>
    <xf numFmtId="10" fontId="20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4" fontId="1" fillId="0" borderId="0" xfId="0" applyNumberFormat="1" applyFont="1" applyAlignment="1">
      <alignment vertical="center" wrapText="1"/>
    </xf>
    <xf numFmtId="4" fontId="1" fillId="0" borderId="0" xfId="0" applyNumberFormat="1" applyFont="1" applyAlignment="1">
      <alignment vertical="center"/>
    </xf>
    <xf numFmtId="4" fontId="1" fillId="0" borderId="4" xfId="0" applyNumberFormat="1" applyFont="1" applyBorder="1" applyAlignment="1">
      <alignment horizontal="right" vertical="center" wrapText="1"/>
    </xf>
    <xf numFmtId="0" fontId="16" fillId="0" borderId="0" xfId="0" applyFont="1" applyAlignment="1">
      <alignment horizontal="justify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21" fillId="0" borderId="0" xfId="0" applyFont="1" applyAlignment="1">
      <alignment wrapText="1"/>
    </xf>
    <xf numFmtId="0" fontId="16" fillId="0" borderId="2" xfId="0" applyFont="1" applyBorder="1" applyAlignment="1">
      <alignment horizontal="justify" vertical="center" wrapText="1"/>
    </xf>
    <xf numFmtId="0" fontId="16" fillId="0" borderId="2" xfId="0" applyFont="1" applyBorder="1" applyAlignment="1">
      <alignment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21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8" fillId="0" borderId="0" xfId="0" applyFont="1"/>
    <xf numFmtId="4" fontId="18" fillId="0" borderId="1" xfId="0" applyNumberFormat="1" applyFont="1" applyBorder="1" applyAlignment="1">
      <alignment vertical="top"/>
    </xf>
    <xf numFmtId="0" fontId="18" fillId="0" borderId="1" xfId="0" applyFont="1" applyBorder="1" applyAlignment="1">
      <alignment vertical="top"/>
    </xf>
    <xf numFmtId="0" fontId="16" fillId="0" borderId="5" xfId="0" applyFont="1" applyBorder="1" applyAlignment="1">
      <alignment horizontal="center" vertical="center" wrapText="1"/>
    </xf>
    <xf numFmtId="4" fontId="16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" fontId="1" fillId="0" borderId="1" xfId="0" applyNumberFormat="1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/>
    </xf>
    <xf numFmtId="4" fontId="0" fillId="0" borderId="0" xfId="0" applyNumberFormat="1"/>
    <xf numFmtId="10" fontId="1" fillId="0" borderId="1" xfId="0" applyNumberFormat="1" applyFont="1" applyBorder="1" applyAlignment="1">
      <alignment horizontal="right" vertical="center"/>
    </xf>
    <xf numFmtId="165" fontId="0" fillId="0" borderId="0" xfId="0" applyNumberFormat="1"/>
    <xf numFmtId="0" fontId="1" fillId="0" borderId="0" xfId="0" applyFont="1" applyAlignment="1">
      <alignment horizontal="justify" vertical="center"/>
    </xf>
    <xf numFmtId="4" fontId="21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165" fontId="2" fillId="0" borderId="1" xfId="0" applyNumberFormat="1" applyFont="1" applyBorder="1" applyAlignment="1">
      <alignment vertical="center" wrapText="1"/>
    </xf>
    <xf numFmtId="0" fontId="23" fillId="0" borderId="0" xfId="0" applyFont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 wrapText="1"/>
    </xf>
    <xf numFmtId="168" fontId="16" fillId="0" borderId="1" xfId="0" applyNumberFormat="1" applyFont="1" applyBorder="1" applyAlignment="1">
      <alignment horizontal="center" vertical="center"/>
    </xf>
    <xf numFmtId="169" fontId="16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4" fontId="1" fillId="0" borderId="6" xfId="0" applyNumberFormat="1" applyFont="1" applyBorder="1" applyAlignment="1">
      <alignment horizontal="right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20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/>
    </xf>
    <xf numFmtId="1" fontId="1" fillId="0" borderId="5" xfId="0" applyNumberFormat="1" applyFont="1" applyBorder="1" applyAlignment="1">
      <alignment horizontal="center" vertical="center" wrapText="1"/>
    </xf>
    <xf numFmtId="169" fontId="1" fillId="0" borderId="1" xfId="0" applyNumberFormat="1" applyFont="1" applyBorder="1" applyAlignment="1">
      <alignment horizontal="center" vertical="center" wrapText="1"/>
    </xf>
    <xf numFmtId="0" fontId="4" fillId="0" borderId="5" xfId="0" applyFont="1" applyBorder="1"/>
    <xf numFmtId="10" fontId="1" fillId="0" borderId="4" xfId="0" applyNumberFormat="1" applyFont="1" applyBorder="1" applyAlignment="1">
      <alignment horizontal="right" vertical="center" wrapText="1"/>
    </xf>
    <xf numFmtId="166" fontId="1" fillId="0" borderId="6" xfId="0" applyNumberFormat="1" applyFont="1" applyBorder="1" applyAlignment="1">
      <alignment horizontal="center" vertical="center" wrapText="1"/>
    </xf>
    <xf numFmtId="10" fontId="1" fillId="0" borderId="7" xfId="0" applyNumberFormat="1" applyFont="1" applyBorder="1" applyAlignment="1">
      <alignment horizontal="right" vertical="center" wrapText="1"/>
    </xf>
    <xf numFmtId="4" fontId="1" fillId="0" borderId="7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/>
    </xf>
    <xf numFmtId="2" fontId="1" fillId="0" borderId="4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left" vertical="center" wrapText="1"/>
    </xf>
    <xf numFmtId="167" fontId="1" fillId="0" borderId="7" xfId="0" applyNumberFormat="1" applyFont="1" applyBorder="1" applyAlignment="1">
      <alignment horizontal="center" vertical="center" wrapText="1"/>
    </xf>
    <xf numFmtId="2" fontId="1" fillId="0" borderId="7" xfId="0" applyNumberFormat="1" applyFont="1" applyBorder="1" applyAlignment="1">
      <alignment horizontal="right" vertical="center" wrapText="1"/>
    </xf>
    <xf numFmtId="166" fontId="1" fillId="0" borderId="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/>
    <xf numFmtId="49" fontId="1" fillId="0" borderId="5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 wrapText="1"/>
    </xf>
    <xf numFmtId="0" fontId="1" fillId="0" borderId="5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/>
    </xf>
    <xf numFmtId="10" fontId="16" fillId="0" borderId="0" xfId="0" applyNumberFormat="1" applyFont="1" applyAlignment="1">
      <alignment horizontal="right" vertical="center"/>
    </xf>
    <xf numFmtId="2" fontId="1" fillId="0" borderId="4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vertical="top"/>
    </xf>
    <xf numFmtId="0" fontId="16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4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right"/>
    </xf>
    <xf numFmtId="2" fontId="24" fillId="0" borderId="9" xfId="0" applyNumberFormat="1" applyFont="1" applyBorder="1"/>
    <xf numFmtId="10" fontId="24" fillId="0" borderId="0" xfId="0" applyNumberFormat="1" applyFont="1" applyAlignment="1">
      <alignment horizontal="right" vertical="center"/>
    </xf>
    <xf numFmtId="10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0" fontId="24" fillId="0" borderId="10" xfId="0" applyNumberFormat="1" applyFont="1" applyBorder="1"/>
    <xf numFmtId="10" fontId="1" fillId="0" borderId="11" xfId="0" applyNumberFormat="1" applyFont="1" applyBorder="1" applyAlignment="1">
      <alignment horizontal="right" vertical="center"/>
    </xf>
    <xf numFmtId="10" fontId="1" fillId="0" borderId="12" xfId="0" applyNumberFormat="1" applyFont="1" applyBorder="1" applyAlignment="1">
      <alignment horizontal="right" vertical="center"/>
    </xf>
    <xf numFmtId="10" fontId="1" fillId="0" borderId="13" xfId="0" applyNumberFormat="1" applyFont="1" applyBorder="1" applyAlignment="1">
      <alignment horizontal="right" vertical="center"/>
    </xf>
    <xf numFmtId="10" fontId="24" fillId="0" borderId="10" xfId="0" applyNumberFormat="1" applyFont="1" applyBorder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vertical="center" wrapText="1"/>
    </xf>
    <xf numFmtId="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vertical="center"/>
    </xf>
    <xf numFmtId="0" fontId="22" fillId="0" borderId="4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left" vertical="center" wrapText="1"/>
      <protection locked="0"/>
    </xf>
    <xf numFmtId="4" fontId="1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6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justify" vertical="center"/>
    </xf>
    <xf numFmtId="0" fontId="19" fillId="0" borderId="0" xfId="0" applyFont="1" applyAlignment="1">
      <alignment horizontal="center" vertical="center" wrapText="1"/>
    </xf>
    <xf numFmtId="0" fontId="18" fillId="0" borderId="4" xfId="0" applyFont="1" applyBorder="1" applyAlignment="1">
      <alignment horizontal="right" vertical="center" wrapText="1"/>
    </xf>
    <xf numFmtId="0" fontId="18" fillId="0" borderId="1" xfId="0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top"/>
    </xf>
    <xf numFmtId="0" fontId="16" fillId="0" borderId="1" xfId="0" applyFont="1" applyBorder="1" applyAlignment="1">
      <alignment vertical="top"/>
    </xf>
    <xf numFmtId="0" fontId="16" fillId="0" borderId="1" xfId="0" applyFont="1" applyBorder="1" applyAlignment="1">
      <alignment vertical="top" wrapText="1"/>
    </xf>
    <xf numFmtId="0" fontId="18" fillId="0" borderId="2" xfId="0" applyFont="1" applyBorder="1" applyAlignment="1">
      <alignment vertical="top"/>
    </xf>
    <xf numFmtId="0" fontId="18" fillId="0" borderId="15" xfId="0" applyFont="1" applyBorder="1" applyAlignment="1">
      <alignment vertical="top"/>
    </xf>
    <xf numFmtId="0" fontId="18" fillId="0" borderId="14" xfId="0" applyFont="1" applyBorder="1" applyAlignment="1">
      <alignment vertical="top"/>
    </xf>
    <xf numFmtId="0" fontId="16" fillId="0" borderId="0" xfId="0" applyFont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6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right" vertical="center" wrapText="1"/>
    </xf>
    <xf numFmtId="10" fontId="1" fillId="0" borderId="6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10" fontId="2" fillId="0" borderId="2" xfId="0" applyNumberFormat="1" applyFont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top" wrapText="1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365125</xdr:colOff>
      <xdr:row>28</xdr:row>
      <xdr:rowOff>114300</xdr:rowOff>
    </xdr:from>
    <xdr:to>
      <xdr:col>2</xdr:col>
      <xdr:colOff>1309927</xdr:colOff>
      <xdr:row>31</xdr:row>
      <xdr:rowOff>19388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77791B76-0249-444C-9374-245427188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" y="13512800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2</xdr:col>
      <xdr:colOff>546100</xdr:colOff>
      <xdr:row>26</xdr:row>
      <xdr:rowOff>177800</xdr:rowOff>
    </xdr:from>
    <xdr:to>
      <xdr:col>2</xdr:col>
      <xdr:colOff>1117600</xdr:colOff>
      <xdr:row>28</xdr:row>
      <xdr:rowOff>101600</xdr:rowOff>
    </xdr:to>
    <xdr:pic>
      <xdr:nvPicPr>
        <xdr:cNvPr id="3" name="Рисунок 2" descr="Изображение выглядит как зарисовка&#10;&#10;Автоматически созданное описание">
          <a:extLst>
            <a:ext uri="{FF2B5EF4-FFF2-40B4-BE49-F238E27FC236}">
              <a16:creationId xmlns:a16="http://schemas.microsoft.com/office/drawing/2014/main" id="{A2566E06-CCEB-4A34-99E3-46D9409EC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2893675"/>
          <a:ext cx="571500" cy="606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809625</xdr:colOff>
      <xdr:row>18</xdr:row>
      <xdr:rowOff>63500</xdr:rowOff>
    </xdr:from>
    <xdr:to>
      <xdr:col>2</xdr:col>
      <xdr:colOff>1754427</xdr:colOff>
      <xdr:row>21</xdr:row>
      <xdr:rowOff>16213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9DDE648F-416E-4877-A3A9-4C454AE02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4025900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2</xdr:col>
      <xdr:colOff>990600</xdr:colOff>
      <xdr:row>15</xdr:row>
      <xdr:rowOff>15875</xdr:rowOff>
    </xdr:from>
    <xdr:to>
      <xdr:col>2</xdr:col>
      <xdr:colOff>1562100</xdr:colOff>
      <xdr:row>18</xdr:row>
      <xdr:rowOff>44450</xdr:rowOff>
    </xdr:to>
    <xdr:pic>
      <xdr:nvPicPr>
        <xdr:cNvPr id="3" name="Рисунок 2" descr="Изображение выглядит как зарисовка&#10;&#10;Автоматически созданное описание">
          <a:extLst>
            <a:ext uri="{FF2B5EF4-FFF2-40B4-BE49-F238E27FC236}">
              <a16:creationId xmlns:a16="http://schemas.microsoft.com/office/drawing/2014/main" id="{70D94336-76AA-4BC1-AD3F-81107E00E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5" y="3406775"/>
          <a:ext cx="571500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424295</xdr:colOff>
      <xdr:row>365</xdr:row>
      <xdr:rowOff>90920</xdr:rowOff>
    </xdr:from>
    <xdr:to>
      <xdr:col>2</xdr:col>
      <xdr:colOff>1334461</xdr:colOff>
      <xdr:row>368</xdr:row>
      <xdr:rowOff>54838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11372FC4-D06C-4EF9-B1BE-3B5654A45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704" y="110806056"/>
          <a:ext cx="910166" cy="587373"/>
        </a:xfrm>
        <a:prstGeom prst="rect">
          <a:avLst/>
        </a:prstGeom>
      </xdr:spPr>
    </xdr:pic>
    <xdr:clientData/>
  </xdr:twoCellAnchor>
  <xdr:twoCellAnchor editAs="oneCell">
    <xdr:from>
      <xdr:col>2</xdr:col>
      <xdr:colOff>605270</xdr:colOff>
      <xdr:row>362</xdr:row>
      <xdr:rowOff>43295</xdr:rowOff>
    </xdr:from>
    <xdr:to>
      <xdr:col>2</xdr:col>
      <xdr:colOff>1142134</xdr:colOff>
      <xdr:row>365</xdr:row>
      <xdr:rowOff>71870</xdr:rowOff>
    </xdr:to>
    <xdr:pic>
      <xdr:nvPicPr>
        <xdr:cNvPr id="3" name="Рисунок 2" descr="Изображение выглядит как зарисовка&#10;&#10;Автоматически созданное описание">
          <a:extLst>
            <a:ext uri="{FF2B5EF4-FFF2-40B4-BE49-F238E27FC236}">
              <a16:creationId xmlns:a16="http://schemas.microsoft.com/office/drawing/2014/main" id="{0E587520-D101-4051-87BC-A8355E9C4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679" y="110134977"/>
          <a:ext cx="536864" cy="6520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876300</xdr:colOff>
      <xdr:row>43</xdr:row>
      <xdr:rowOff>95250</xdr:rowOff>
    </xdr:from>
    <xdr:to>
      <xdr:col>1</xdr:col>
      <xdr:colOff>1821102</xdr:colOff>
      <xdr:row>46</xdr:row>
      <xdr:rowOff>47963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1CD5CBFC-4560-4ABB-AEF5-EA8FD33CD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" y="11715750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1057275</xdr:colOff>
      <xdr:row>40</xdr:row>
      <xdr:rowOff>47625</xdr:rowOff>
    </xdr:from>
    <xdr:to>
      <xdr:col>1</xdr:col>
      <xdr:colOff>1628775</xdr:colOff>
      <xdr:row>43</xdr:row>
      <xdr:rowOff>76200</xdr:rowOff>
    </xdr:to>
    <xdr:pic>
      <xdr:nvPicPr>
        <xdr:cNvPr id="3" name="Рисунок 2" descr="Изображение выглядит как зарисовка&#10;&#10;Автоматически созданное описание">
          <a:extLst>
            <a:ext uri="{FF2B5EF4-FFF2-40B4-BE49-F238E27FC236}">
              <a16:creationId xmlns:a16="http://schemas.microsoft.com/office/drawing/2014/main" id="{148100E4-5D29-431B-B849-ABF3579A3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1096625"/>
          <a:ext cx="571500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691563</xdr:colOff>
      <xdr:row>361</xdr:row>
      <xdr:rowOff>74119</xdr:rowOff>
    </xdr:from>
    <xdr:to>
      <xdr:col>2</xdr:col>
      <xdr:colOff>131415</xdr:colOff>
      <xdr:row>364</xdr:row>
      <xdr:rowOff>67654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A432DA1A-203E-40E3-AE9D-F1623795B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2563" y="34350512"/>
          <a:ext cx="950245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872538</xdr:colOff>
      <xdr:row>358</xdr:row>
      <xdr:rowOff>257817</xdr:rowOff>
    </xdr:from>
    <xdr:to>
      <xdr:col>1</xdr:col>
      <xdr:colOff>1444038</xdr:colOff>
      <xdr:row>361</xdr:row>
      <xdr:rowOff>55069</xdr:rowOff>
    </xdr:to>
    <xdr:pic>
      <xdr:nvPicPr>
        <xdr:cNvPr id="3" name="Рисунок 2" descr="Изображение выглядит как зарисовка&#10;&#10;Автоматически созданное описание">
          <a:extLst>
            <a:ext uri="{FF2B5EF4-FFF2-40B4-BE49-F238E27FC236}">
              <a16:creationId xmlns:a16="http://schemas.microsoft.com/office/drawing/2014/main" id="{EFFB00B6-3880-44F0-A444-A0BEF8AF2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3538" y="33731388"/>
          <a:ext cx="571500" cy="6000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25</xdr:row>
      <xdr:rowOff>47625</xdr:rowOff>
    </xdr:from>
    <xdr:to>
      <xdr:col>2</xdr:col>
      <xdr:colOff>373302</xdr:colOff>
      <xdr:row>28</xdr:row>
      <xdr:rowOff>338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779F8CC7-6748-4499-A933-86D880E6C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075" y="7791450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781050</xdr:colOff>
      <xdr:row>22</xdr:row>
      <xdr:rowOff>57150</xdr:rowOff>
    </xdr:from>
    <xdr:to>
      <xdr:col>2</xdr:col>
      <xdr:colOff>180975</xdr:colOff>
      <xdr:row>25</xdr:row>
      <xdr:rowOff>28575</xdr:rowOff>
    </xdr:to>
    <xdr:pic>
      <xdr:nvPicPr>
        <xdr:cNvPr id="3" name="Рисунок 2" descr="Изображение выглядит как зарисовка&#10;&#10;Автоматически созданное описание">
          <a:extLst>
            <a:ext uri="{FF2B5EF4-FFF2-40B4-BE49-F238E27FC236}">
              <a16:creationId xmlns:a16="http://schemas.microsoft.com/office/drawing/2014/main" id="{CDE071F9-5291-4560-A19D-B6FFF15F7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7172325"/>
          <a:ext cx="571500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895350</xdr:colOff>
      <xdr:row>13</xdr:row>
      <xdr:rowOff>76200</xdr:rowOff>
    </xdr:from>
    <xdr:to>
      <xdr:col>1</xdr:col>
      <xdr:colOff>878127</xdr:colOff>
      <xdr:row>16</xdr:row>
      <xdr:rowOff>28913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98E4800C-9EC7-41DD-AFC0-B9FBF53D7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3295650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</xdr:row>
      <xdr:rowOff>361950</xdr:rowOff>
    </xdr:from>
    <xdr:to>
      <xdr:col>1</xdr:col>
      <xdr:colOff>685800</xdr:colOff>
      <xdr:row>13</xdr:row>
      <xdr:rowOff>57150</xdr:rowOff>
    </xdr:to>
    <xdr:pic>
      <xdr:nvPicPr>
        <xdr:cNvPr id="3" name="Рисунок 2" descr="Изображение выглядит как зарисовка&#10;&#10;Автоматически созданное описание">
          <a:extLst>
            <a:ext uri="{FF2B5EF4-FFF2-40B4-BE49-F238E27FC236}">
              <a16:creationId xmlns:a16="http://schemas.microsoft.com/office/drawing/2014/main" id="{1909DF7C-4550-408F-841E-1277F5C3B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325" y="2676525"/>
          <a:ext cx="571500" cy="6000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920750</xdr:colOff>
      <xdr:row>26</xdr:row>
      <xdr:rowOff>31750</xdr:rowOff>
    </xdr:from>
    <xdr:to>
      <xdr:col>1</xdr:col>
      <xdr:colOff>1865552</xdr:colOff>
      <xdr:row>28</xdr:row>
      <xdr:rowOff>174963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3036A6B0-ABB8-49BA-B15A-72167B12B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8890000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1101725</xdr:colOff>
      <xdr:row>22</xdr:row>
      <xdr:rowOff>222250</xdr:rowOff>
    </xdr:from>
    <xdr:to>
      <xdr:col>1</xdr:col>
      <xdr:colOff>1673225</xdr:colOff>
      <xdr:row>26</xdr:row>
      <xdr:rowOff>12700</xdr:rowOff>
    </xdr:to>
    <xdr:pic>
      <xdr:nvPicPr>
        <xdr:cNvPr id="3" name="Рисунок 2" descr="Изображение выглядит как зарисовка&#10;&#10;Автоматически созданное описание">
          <a:extLst>
            <a:ext uri="{FF2B5EF4-FFF2-40B4-BE49-F238E27FC236}">
              <a16:creationId xmlns:a16="http://schemas.microsoft.com/office/drawing/2014/main" id="{99D1A52B-1D14-4918-83E3-A1A531DBD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" y="8270875"/>
          <a:ext cx="571500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view="pageBreakPreview" workbookViewId="0">
      <selection activeCell="B22" sqref="B22"/>
    </sheetView>
  </sheetViews>
  <sheetFormatPr defaultColWidth="9.140625" defaultRowHeight="15" x14ac:dyDescent="0.25"/>
  <cols>
    <col min="1" max="1" width="19.140625" style="4" customWidth="1"/>
    <col min="2" max="2" width="52" style="4" customWidth="1"/>
    <col min="3" max="3" width="21" style="4" customWidth="1"/>
    <col min="4" max="6" width="9.140625" style="4"/>
    <col min="7" max="7" width="7" style="4" customWidth="1"/>
    <col min="8" max="8" width="9.140625" style="4"/>
  </cols>
  <sheetData>
    <row r="2" spans="1:3" x14ac:dyDescent="0.25">
      <c r="A2" s="242" t="s">
        <v>0</v>
      </c>
      <c r="B2" s="242"/>
      <c r="C2" s="242"/>
    </row>
    <row r="3" spans="1:3" x14ac:dyDescent="0.25">
      <c r="A3" s="1"/>
      <c r="B3" s="1"/>
      <c r="C3" s="1"/>
    </row>
    <row r="4" spans="1:3" x14ac:dyDescent="0.25">
      <c r="A4" s="243" t="s">
        <v>1</v>
      </c>
      <c r="B4" s="243"/>
      <c r="C4" s="243"/>
    </row>
    <row r="5" spans="1:3" s="4" customFormat="1" ht="25.5" customHeight="1" x14ac:dyDescent="0.2">
      <c r="A5" s="1"/>
      <c r="B5" s="1"/>
      <c r="C5" s="1"/>
    </row>
    <row r="6" spans="1:3" ht="45.75" customHeight="1" x14ac:dyDescent="0.25">
      <c r="A6" s="104" t="s">
        <v>2</v>
      </c>
      <c r="B6" s="244" t="s">
        <v>3</v>
      </c>
      <c r="C6" s="244"/>
    </row>
    <row r="7" spans="1:3" x14ac:dyDescent="0.25">
      <c r="A7" s="105" t="s">
        <v>4</v>
      </c>
      <c r="B7" s="1"/>
      <c r="C7" s="1"/>
    </row>
    <row r="8" spans="1:3" x14ac:dyDescent="0.25">
      <c r="A8" s="105"/>
      <c r="B8" s="1"/>
      <c r="C8" s="1"/>
    </row>
    <row r="9" spans="1:3" ht="39.6" customHeight="1" x14ac:dyDescent="0.25">
      <c r="A9" s="2" t="s">
        <v>5</v>
      </c>
      <c r="B9" s="2" t="s">
        <v>6</v>
      </c>
      <c r="C9" s="2" t="s">
        <v>7</v>
      </c>
    </row>
    <row r="10" spans="1:3" ht="86.45" customHeight="1" x14ac:dyDescent="0.25">
      <c r="A10" s="106" t="s">
        <v>8</v>
      </c>
      <c r="B10" s="107" t="s">
        <v>9</v>
      </c>
      <c r="C10" s="3" t="e">
        <f>#REF!/1000</f>
        <v>#REF!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C2"/>
    <mergeCell ref="A4:C4"/>
    <mergeCell ref="B6:C6"/>
  </mergeCells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8"/>
  <sheetViews>
    <sheetView view="pageBreakPreview" workbookViewId="0">
      <selection activeCell="C23" sqref="C23"/>
    </sheetView>
  </sheetViews>
  <sheetFormatPr defaultColWidth="9.140625" defaultRowHeight="15" outlineLevelRow="1" x14ac:dyDescent="0.25"/>
  <cols>
    <col min="1" max="1" width="15.7109375" style="4" customWidth="1"/>
    <col min="2" max="2" width="32.5703125" style="4" customWidth="1"/>
    <col min="3" max="3" width="37.42578125" style="4" customWidth="1"/>
    <col min="4" max="4" width="25.7109375" style="4" customWidth="1"/>
    <col min="5" max="5" width="9.140625" style="4"/>
  </cols>
  <sheetData>
    <row r="2" spans="1:4" x14ac:dyDescent="0.25">
      <c r="A2" s="242" t="s">
        <v>10</v>
      </c>
      <c r="B2" s="242"/>
      <c r="C2" s="242"/>
      <c r="D2" s="242"/>
    </row>
    <row r="3" spans="1:4" x14ac:dyDescent="0.25">
      <c r="A3" s="1"/>
      <c r="B3" s="1"/>
      <c r="C3" s="1"/>
    </row>
    <row r="4" spans="1:4" ht="63.75" customHeight="1" x14ac:dyDescent="0.25">
      <c r="A4" s="5" t="s">
        <v>11</v>
      </c>
      <c r="B4" s="1" t="str">
        <f>'4.1 Отдел 1'!A10</f>
        <v>И5-05-02</v>
      </c>
      <c r="C4" s="245" t="str">
        <f>_xlfn.CONCAT(,'4.1 Отдел 1'!B10)</f>
        <v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v>
      </c>
      <c r="D4" s="245"/>
    </row>
    <row r="5" spans="1:4" x14ac:dyDescent="0.25">
      <c r="A5" s="5"/>
      <c r="B5" s="1"/>
      <c r="C5" s="1"/>
    </row>
    <row r="6" spans="1:4" x14ac:dyDescent="0.25">
      <c r="A6" s="242" t="s">
        <v>12</v>
      </c>
      <c r="B6" s="242"/>
      <c r="C6" s="242"/>
      <c r="D6" s="242"/>
    </row>
    <row r="8" spans="1:4" hidden="1" outlineLevel="1" x14ac:dyDescent="0.25">
      <c r="A8" s="6" t="s">
        <v>13</v>
      </c>
      <c r="B8" s="6" t="s">
        <v>14</v>
      </c>
      <c r="C8" s="6" t="s">
        <v>15</v>
      </c>
    </row>
    <row r="9" spans="1:4" hidden="1" outlineLevel="1" x14ac:dyDescent="0.25">
      <c r="A9" s="7" t="s">
        <v>16</v>
      </c>
      <c r="B9" s="8" t="s">
        <v>17</v>
      </c>
      <c r="C9" s="3" t="e">
        <f>#REF!/1000</f>
        <v>#REF!</v>
      </c>
    </row>
    <row r="10" spans="1:4" hidden="1" outlineLevel="1" x14ac:dyDescent="0.25">
      <c r="A10" s="7" t="s">
        <v>18</v>
      </c>
      <c r="B10" s="8" t="s">
        <v>19</v>
      </c>
      <c r="C10" s="3"/>
    </row>
    <row r="11" spans="1:4" ht="39.200000000000003" hidden="1" customHeight="1" outlineLevel="1" x14ac:dyDescent="0.25">
      <c r="A11" s="7" t="s">
        <v>20</v>
      </c>
      <c r="B11" s="8" t="s">
        <v>21</v>
      </c>
      <c r="C11" s="3" t="e">
        <f>#REF!/1000</f>
        <v>#REF!</v>
      </c>
    </row>
    <row r="12" spans="1:4" ht="25.5" hidden="1" customHeight="1" outlineLevel="1" x14ac:dyDescent="0.25">
      <c r="A12" s="7" t="s">
        <v>22</v>
      </c>
      <c r="B12" s="8" t="s">
        <v>23</v>
      </c>
      <c r="C12" s="3" t="e">
        <f>#REF!/1000</f>
        <v>#REF!</v>
      </c>
    </row>
    <row r="13" spans="1:4" ht="26.45" hidden="1" customHeight="1" outlineLevel="1" x14ac:dyDescent="0.25">
      <c r="A13" s="7" t="s">
        <v>24</v>
      </c>
      <c r="B13" s="8" t="s">
        <v>25</v>
      </c>
      <c r="C13" s="3" t="e">
        <f>#REF!/1000</f>
        <v>#REF!</v>
      </c>
    </row>
    <row r="14" spans="1:4" ht="25.5" hidden="1" customHeight="1" outlineLevel="1" x14ac:dyDescent="0.25">
      <c r="A14" s="7" t="s">
        <v>26</v>
      </c>
      <c r="B14" s="8" t="s">
        <v>27</v>
      </c>
      <c r="C14" s="3">
        <v>0</v>
      </c>
    </row>
    <row r="15" spans="1:4" collapsed="1" x14ac:dyDescent="0.25">
      <c r="A15" s="246" t="s">
        <v>5</v>
      </c>
      <c r="B15" s="247" t="s">
        <v>15</v>
      </c>
      <c r="C15" s="247"/>
      <c r="D15" s="247"/>
    </row>
    <row r="16" spans="1:4" x14ac:dyDescent="0.25">
      <c r="A16" s="246"/>
      <c r="B16" s="246" t="s">
        <v>17</v>
      </c>
      <c r="C16" s="247" t="s">
        <v>28</v>
      </c>
      <c r="D16" s="247"/>
    </row>
    <row r="17" spans="1:4" ht="39.200000000000003" customHeight="1" x14ac:dyDescent="0.25">
      <c r="A17" s="246"/>
      <c r="B17" s="246"/>
      <c r="C17" s="9" t="s">
        <v>21</v>
      </c>
      <c r="D17" s="10" t="s">
        <v>23</v>
      </c>
    </row>
    <row r="18" spans="1:4" x14ac:dyDescent="0.25">
      <c r="A18" s="6" t="str">
        <f>B4</f>
        <v>И5-05-02</v>
      </c>
      <c r="B18" s="3" t="e">
        <f>C9</f>
        <v>#REF!</v>
      </c>
      <c r="C18" s="3" t="e">
        <f>C11</f>
        <v>#REF!</v>
      </c>
      <c r="D18" s="3" t="e">
        <f>C12</f>
        <v>#REF!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A2:D2"/>
    <mergeCell ref="C4:D4"/>
    <mergeCell ref="A6:D6"/>
    <mergeCell ref="A15:A17"/>
    <mergeCell ref="B15:D15"/>
    <mergeCell ref="B16:B17"/>
    <mergeCell ref="C16:D16"/>
  </mergeCells>
  <pageMargins left="0.7" right="0.7" top="0.75" bottom="0.75" header="0.3" footer="0.3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3"/>
  <sheetViews>
    <sheetView view="pageBreakPreview" zoomScale="85" zoomScaleNormal="85" workbookViewId="0">
      <selection activeCell="H3" sqref="H3:J4"/>
    </sheetView>
  </sheetViews>
  <sheetFormatPr defaultColWidth="9.140625" defaultRowHeight="15" x14ac:dyDescent="0.25"/>
  <cols>
    <col min="1" max="1" width="6.5703125" style="4" customWidth="1"/>
    <col min="2" max="2" width="40.7109375" style="4" customWidth="1"/>
    <col min="3" max="3" width="47" style="4" customWidth="1"/>
    <col min="4" max="4" width="20.7109375" style="4" customWidth="1"/>
    <col min="5" max="5" width="9.140625" style="4"/>
    <col min="6" max="6" width="12.85546875" style="11" customWidth="1"/>
    <col min="7" max="7" width="11.140625" style="11" customWidth="1"/>
    <col min="8" max="8" width="9.5703125" style="11" customWidth="1"/>
    <col min="9" max="9" width="13.140625" style="12" customWidth="1"/>
    <col min="10" max="10" width="9.140625" style="12"/>
  </cols>
  <sheetData>
    <row r="2" spans="1:10" x14ac:dyDescent="0.25">
      <c r="A2" s="248" t="s">
        <v>29</v>
      </c>
      <c r="B2" s="248"/>
      <c r="C2" s="248"/>
      <c r="D2" s="248"/>
    </row>
    <row r="3" spans="1:10" x14ac:dyDescent="0.25">
      <c r="H3" s="103" t="s">
        <v>30</v>
      </c>
      <c r="I3" s="103" t="s">
        <v>31</v>
      </c>
      <c r="J3" s="103" t="s">
        <v>32</v>
      </c>
    </row>
    <row r="4" spans="1:10" ht="26.45" customHeight="1" x14ac:dyDescent="0.25">
      <c r="A4" s="2" t="s">
        <v>33</v>
      </c>
      <c r="B4" s="2" t="s">
        <v>34</v>
      </c>
      <c r="C4" s="7" t="s">
        <v>35</v>
      </c>
      <c r="D4" s="2" t="s">
        <v>36</v>
      </c>
      <c r="F4" s="13"/>
      <c r="G4" s="14">
        <f>F9</f>
        <v>101670.86</v>
      </c>
      <c r="H4" s="97">
        <v>3985.09</v>
      </c>
      <c r="I4" s="97">
        <v>3153.63</v>
      </c>
      <c r="J4" s="97">
        <v>94532.14</v>
      </c>
    </row>
    <row r="5" spans="1:10" ht="102.2" customHeight="1" x14ac:dyDescent="0.25">
      <c r="A5" s="2">
        <v>1</v>
      </c>
      <c r="B5" s="8" t="s">
        <v>37</v>
      </c>
      <c r="C5" s="8" t="s">
        <v>38</v>
      </c>
      <c r="D5" s="16">
        <f>G5</f>
        <v>2.1285154861481002E-2</v>
      </c>
      <c r="F5" s="14">
        <v>2164.08</v>
      </c>
      <c r="G5" s="17">
        <f>F5/$G$4</f>
        <v>2.1285154861481002E-2</v>
      </c>
      <c r="H5" s="15"/>
      <c r="I5" s="15"/>
    </row>
    <row r="6" spans="1:10" ht="38.25" customHeight="1" x14ac:dyDescent="0.25">
      <c r="A6" s="2">
        <v>2</v>
      </c>
      <c r="B6" s="8" t="s">
        <v>39</v>
      </c>
      <c r="C6" s="8" t="s">
        <v>40</v>
      </c>
      <c r="D6" s="16">
        <f>G6</f>
        <v>1.7910835021951999E-2</v>
      </c>
      <c r="F6" s="14">
        <v>1821.01</v>
      </c>
      <c r="G6" s="17">
        <f>F6/$G$4</f>
        <v>1.7910835021951999E-2</v>
      </c>
      <c r="H6" s="15"/>
      <c r="I6" s="15"/>
    </row>
    <row r="7" spans="1:10" ht="25.5" customHeight="1" x14ac:dyDescent="0.25">
      <c r="A7" s="101">
        <v>3</v>
      </c>
      <c r="B7" s="108" t="s">
        <v>41</v>
      </c>
      <c r="C7" s="108" t="s">
        <v>42</v>
      </c>
      <c r="D7" s="16">
        <f>G7</f>
        <v>3.1018032108707998E-2</v>
      </c>
      <c r="F7" s="18">
        <v>3153.63</v>
      </c>
      <c r="G7" s="17">
        <f>F7/$G$4</f>
        <v>3.1018032108707998E-2</v>
      </c>
      <c r="H7" s="15"/>
      <c r="I7" s="19"/>
    </row>
    <row r="8" spans="1:10" ht="70.5" customHeight="1" x14ac:dyDescent="0.25">
      <c r="A8" s="7">
        <v>4</v>
      </c>
      <c r="B8" s="8" t="s">
        <v>43</v>
      </c>
      <c r="C8" s="8" t="s">
        <v>44</v>
      </c>
      <c r="D8" s="16">
        <f>G8</f>
        <v>0.92978597800786</v>
      </c>
      <c r="F8" s="18">
        <v>94532.14</v>
      </c>
      <c r="G8" s="17">
        <f>F8/$G$4</f>
        <v>0.92978597800786</v>
      </c>
      <c r="H8" s="15"/>
      <c r="I8" s="19"/>
    </row>
    <row r="9" spans="1:10" ht="14.45" customHeight="1" x14ac:dyDescent="0.25">
      <c r="F9" s="102">
        <f>SUM(F5:F8)</f>
        <v>101670.86</v>
      </c>
      <c r="G9" s="17">
        <f>SUM(G5:G8)</f>
        <v>1</v>
      </c>
      <c r="H9" s="15"/>
      <c r="I9" s="19"/>
    </row>
    <row r="10" spans="1:10" ht="14.45" customHeight="1" x14ac:dyDescent="0.25">
      <c r="F10" s="20"/>
      <c r="G10" s="21"/>
      <c r="H10" s="20"/>
      <c r="I10" s="19"/>
    </row>
    <row r="11" spans="1:10" ht="14.45" customHeight="1" x14ac:dyDescent="0.25">
      <c r="F11" s="22"/>
      <c r="G11" s="21"/>
      <c r="H11" s="21"/>
      <c r="I11" s="19"/>
    </row>
    <row r="12" spans="1:10" x14ac:dyDescent="0.25">
      <c r="F12" s="23"/>
    </row>
    <row r="13" spans="1:10" x14ac:dyDescent="0.25">
      <c r="F13" s="23"/>
    </row>
  </sheetData>
  <sheetProtection formatCells="0" formatColumns="0" formatRows="0" insertColumns="0" insertRows="0" insertHyperlinks="0" deleteColumns="0" deleteRows="0" sort="0" autoFilter="0" pivotTables="0"/>
  <mergeCells count="1">
    <mergeCell ref="A2:D2"/>
  </mergeCells>
  <pageMargins left="0.7" right="0.7" top="0.75" bottom="0.75" header="0.3" footer="0.3"/>
  <pageSetup paperSize="9" scale="76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3:F32"/>
  <sheetViews>
    <sheetView view="pageBreakPreview" topLeftCell="A18" zoomScale="60" zoomScaleNormal="70" workbookViewId="0">
      <selection activeCell="D63" sqref="D63"/>
    </sheetView>
  </sheetViews>
  <sheetFormatPr defaultColWidth="9.140625" defaultRowHeight="15.75" x14ac:dyDescent="0.25"/>
  <cols>
    <col min="1" max="2" width="9.140625" style="112"/>
    <col min="3" max="3" width="51.7109375" style="112" customWidth="1"/>
    <col min="4" max="4" width="47" style="112" customWidth="1"/>
    <col min="5" max="5" width="37.42578125" style="112" customWidth="1"/>
    <col min="6" max="6" width="9.140625" style="112"/>
  </cols>
  <sheetData>
    <row r="3" spans="2:5" x14ac:dyDescent="0.25">
      <c r="B3" s="249" t="s">
        <v>45</v>
      </c>
      <c r="C3" s="249"/>
      <c r="D3" s="249"/>
    </row>
    <row r="4" spans="2:5" x14ac:dyDescent="0.25">
      <c r="B4" s="250" t="s">
        <v>46</v>
      </c>
      <c r="C4" s="250"/>
      <c r="D4" s="250"/>
    </row>
    <row r="5" spans="2:5" ht="84.2" customHeight="1" x14ac:dyDescent="0.25">
      <c r="B5" s="252" t="s">
        <v>47</v>
      </c>
      <c r="C5" s="252"/>
      <c r="D5" s="252"/>
    </row>
    <row r="6" spans="2:5" ht="18.75" customHeight="1" x14ac:dyDescent="0.25">
      <c r="B6" s="167"/>
      <c r="C6" s="167"/>
      <c r="D6" s="167"/>
    </row>
    <row r="7" spans="2:5" ht="64.5" customHeight="1" x14ac:dyDescent="0.25">
      <c r="B7" s="251" t="s">
        <v>48</v>
      </c>
      <c r="C7" s="251"/>
      <c r="D7" s="251"/>
    </row>
    <row r="8" spans="2:5" ht="31.7" customHeight="1" x14ac:dyDescent="0.25">
      <c r="B8" s="251" t="s">
        <v>49</v>
      </c>
      <c r="C8" s="251"/>
      <c r="D8" s="251"/>
    </row>
    <row r="9" spans="2:5" ht="15.75" customHeight="1" x14ac:dyDescent="0.25">
      <c r="B9" s="251" t="s">
        <v>50</v>
      </c>
      <c r="C9" s="251"/>
      <c r="D9" s="251"/>
    </row>
    <row r="10" spans="2:5" x14ac:dyDescent="0.25">
      <c r="B10" s="143"/>
    </row>
    <row r="11" spans="2:5" x14ac:dyDescent="0.25">
      <c r="B11" s="116" t="s">
        <v>33</v>
      </c>
      <c r="C11" s="116" t="s">
        <v>51</v>
      </c>
      <c r="D11" s="116" t="s">
        <v>52</v>
      </c>
      <c r="E11" s="151"/>
    </row>
    <row r="12" spans="2:5" ht="96.75" customHeight="1" x14ac:dyDescent="0.25">
      <c r="B12" s="116">
        <v>1</v>
      </c>
      <c r="C12" s="119" t="s">
        <v>53</v>
      </c>
      <c r="D12" s="184" t="s">
        <v>54</v>
      </c>
    </row>
    <row r="13" spans="2:5" x14ac:dyDescent="0.25">
      <c r="B13" s="116">
        <v>2</v>
      </c>
      <c r="C13" s="119" t="s">
        <v>55</v>
      </c>
      <c r="D13" s="184" t="s">
        <v>56</v>
      </c>
    </row>
    <row r="14" spans="2:5" x14ac:dyDescent="0.25">
      <c r="B14" s="116">
        <v>3</v>
      </c>
      <c r="C14" s="119" t="s">
        <v>57</v>
      </c>
      <c r="D14" s="184" t="s">
        <v>58</v>
      </c>
    </row>
    <row r="15" spans="2:5" x14ac:dyDescent="0.25">
      <c r="B15" s="116">
        <v>4</v>
      </c>
      <c r="C15" s="119" t="s">
        <v>59</v>
      </c>
      <c r="D15" s="184">
        <v>1</v>
      </c>
    </row>
    <row r="16" spans="2:5" ht="116.45" customHeight="1" x14ac:dyDescent="0.25">
      <c r="B16" s="116">
        <v>5</v>
      </c>
      <c r="C16" s="110" t="s">
        <v>60</v>
      </c>
      <c r="D16" s="184" t="s">
        <v>61</v>
      </c>
    </row>
    <row r="17" spans="2:5" ht="79.5" customHeight="1" x14ac:dyDescent="0.25">
      <c r="B17" s="116">
        <v>6</v>
      </c>
      <c r="C17" s="110" t="s">
        <v>62</v>
      </c>
      <c r="D17" s="158">
        <f>SUM(D18:D19)</f>
        <v>12599.452263200001</v>
      </c>
      <c r="E17" s="166"/>
    </row>
    <row r="18" spans="2:5" x14ac:dyDescent="0.25">
      <c r="B18" s="150" t="s">
        <v>63</v>
      </c>
      <c r="C18" s="119" t="s">
        <v>64</v>
      </c>
      <c r="D18" s="158">
        <f>'Прил.2 Расч стоим'!F12</f>
        <v>6450.7767948000001</v>
      </c>
    </row>
    <row r="19" spans="2:5" ht="15.75" customHeight="1" x14ac:dyDescent="0.25">
      <c r="B19" s="150" t="s">
        <v>65</v>
      </c>
      <c r="C19" s="119" t="s">
        <v>66</v>
      </c>
      <c r="D19" s="158">
        <f>'Прил.2 Расч стоим'!H12</f>
        <v>6148.6754683999998</v>
      </c>
    </row>
    <row r="20" spans="2:5" ht="16.5" customHeight="1" x14ac:dyDescent="0.25">
      <c r="B20" s="150" t="s">
        <v>67</v>
      </c>
      <c r="C20" s="119" t="s">
        <v>68</v>
      </c>
      <c r="D20" s="158"/>
    </row>
    <row r="21" spans="2:5" ht="35.450000000000003" customHeight="1" x14ac:dyDescent="0.25">
      <c r="B21" s="150" t="s">
        <v>69</v>
      </c>
      <c r="C21" s="149" t="s">
        <v>70</v>
      </c>
      <c r="D21" s="158"/>
    </row>
    <row r="22" spans="2:5" x14ac:dyDescent="0.25">
      <c r="B22" s="116">
        <v>7</v>
      </c>
      <c r="C22" s="149" t="s">
        <v>71</v>
      </c>
      <c r="D22" s="171" t="s">
        <v>72</v>
      </c>
      <c r="E22" s="147"/>
    </row>
    <row r="23" spans="2:5" ht="123" customHeight="1" x14ac:dyDescent="0.25">
      <c r="B23" s="116">
        <v>8</v>
      </c>
      <c r="C23" s="148" t="s">
        <v>73</v>
      </c>
      <c r="D23" s="158">
        <f>D17</f>
        <v>12599.452263200001</v>
      </c>
      <c r="E23" s="166"/>
    </row>
    <row r="24" spans="2:5" ht="60.75" customHeight="1" x14ac:dyDescent="0.25">
      <c r="B24" s="116">
        <v>9</v>
      </c>
      <c r="C24" s="110" t="s">
        <v>74</v>
      </c>
      <c r="D24" s="158">
        <f>D17/D15</f>
        <v>12599.452263200001</v>
      </c>
      <c r="E24" s="147"/>
    </row>
    <row r="25" spans="2:5" ht="48.2" customHeight="1" x14ac:dyDescent="0.25">
      <c r="B25" s="116">
        <v>10</v>
      </c>
      <c r="C25" s="119" t="s">
        <v>75</v>
      </c>
      <c r="D25" s="116"/>
    </row>
    <row r="26" spans="2:5" x14ac:dyDescent="0.25">
      <c r="B26" s="146"/>
      <c r="C26" s="145"/>
      <c r="D26" s="145"/>
    </row>
    <row r="27" spans="2:5" ht="37.5" customHeight="1" x14ac:dyDescent="0.25">
      <c r="B27" s="144"/>
    </row>
    <row r="28" spans="2:5" x14ac:dyDescent="0.25">
      <c r="B28" s="112" t="s">
        <v>76</v>
      </c>
    </row>
    <row r="29" spans="2:5" x14ac:dyDescent="0.25">
      <c r="B29" s="144" t="s">
        <v>77</v>
      </c>
    </row>
    <row r="31" spans="2:5" x14ac:dyDescent="0.25">
      <c r="B31" s="112" t="s">
        <v>78</v>
      </c>
    </row>
    <row r="32" spans="2:5" x14ac:dyDescent="0.25">
      <c r="B32" s="144" t="s">
        <v>79</v>
      </c>
    </row>
  </sheetData>
  <mergeCells count="6">
    <mergeCell ref="B3:D3"/>
    <mergeCell ref="B4:D4"/>
    <mergeCell ref="B7:D7"/>
    <mergeCell ref="B8:D8"/>
    <mergeCell ref="B9:D9"/>
    <mergeCell ref="B5:D5"/>
  </mergeCells>
  <pageMargins left="0.7" right="0.7" top="0.75" bottom="0.75" header="0.3" footer="0.3"/>
  <pageSetup paperSize="9" scale="68" orientation="portrait" cellComments="atEnd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3:L28"/>
  <sheetViews>
    <sheetView view="pageBreakPreview" zoomScale="70" zoomScaleNormal="70" workbookViewId="0">
      <selection activeCell="E24" sqref="E24:F24"/>
    </sheetView>
  </sheetViews>
  <sheetFormatPr defaultColWidth="9.140625" defaultRowHeight="15.75" x14ac:dyDescent="0.25"/>
  <cols>
    <col min="1" max="1" width="5.5703125" style="112" customWidth="1"/>
    <col min="2" max="2" width="9.140625" style="112"/>
    <col min="3" max="3" width="35.28515625" style="112" customWidth="1"/>
    <col min="4" max="4" width="13.85546875" style="112" customWidth="1"/>
    <col min="5" max="5" width="24.85546875" style="112" customWidth="1"/>
    <col min="6" max="6" width="15.5703125" style="112" customWidth="1"/>
    <col min="7" max="7" width="14.85546875" style="112" customWidth="1"/>
    <col min="8" max="8" width="16.7109375" style="112" customWidth="1"/>
    <col min="9" max="10" width="13" style="112" customWidth="1"/>
    <col min="11" max="11" width="18" style="112" customWidth="1"/>
    <col min="12" max="12" width="9.140625" style="112"/>
  </cols>
  <sheetData>
    <row r="3" spans="2:11" x14ac:dyDescent="0.25">
      <c r="B3" s="249" t="s">
        <v>80</v>
      </c>
      <c r="C3" s="249"/>
      <c r="D3" s="249"/>
      <c r="E3" s="249"/>
      <c r="F3" s="249"/>
      <c r="G3" s="249"/>
      <c r="H3" s="249"/>
      <c r="I3" s="249"/>
      <c r="J3" s="249"/>
      <c r="K3" s="144"/>
    </row>
    <row r="4" spans="2:11" x14ac:dyDescent="0.25">
      <c r="B4" s="250" t="s">
        <v>81</v>
      </c>
      <c r="C4" s="250"/>
      <c r="D4" s="250"/>
      <c r="E4" s="250"/>
      <c r="F4" s="250"/>
      <c r="G4" s="250"/>
      <c r="H4" s="250"/>
      <c r="I4" s="250"/>
      <c r="J4" s="250"/>
      <c r="K4" s="250"/>
    </row>
    <row r="5" spans="2:11" x14ac:dyDescent="0.25">
      <c r="B5" s="152"/>
      <c r="C5" s="152"/>
      <c r="D5" s="152"/>
      <c r="E5" s="152"/>
      <c r="F5" s="152"/>
      <c r="G5" s="152"/>
      <c r="H5" s="152"/>
      <c r="I5" s="152"/>
      <c r="J5" s="152"/>
      <c r="K5" s="152"/>
    </row>
    <row r="6" spans="2:11" ht="29.25" customHeight="1" x14ac:dyDescent="0.25">
      <c r="B6" s="251" t="str">
        <f>'Прил.1 Сравнит табл'!B7:D7</f>
        <v>Наименование разрабатываемого показателя УНЦ - ПЧЗ Насосная ПС 330 кВ</v>
      </c>
      <c r="C6" s="251"/>
      <c r="D6" s="251"/>
      <c r="E6" s="251"/>
      <c r="F6" s="251"/>
      <c r="G6" s="251"/>
      <c r="H6" s="251"/>
      <c r="I6" s="251"/>
      <c r="J6" s="251"/>
      <c r="K6" s="251"/>
    </row>
    <row r="7" spans="2:11" x14ac:dyDescent="0.25">
      <c r="B7" s="251" t="str">
        <f>'Прил.1 Сравнит табл'!B9:D9</f>
        <v>Единица измерения  — 1 ПС</v>
      </c>
      <c r="C7" s="251"/>
      <c r="D7" s="251"/>
      <c r="E7" s="251"/>
      <c r="F7" s="251"/>
      <c r="G7" s="251"/>
      <c r="H7" s="251"/>
      <c r="I7" s="251"/>
      <c r="J7" s="251"/>
      <c r="K7" s="251"/>
    </row>
    <row r="8" spans="2:11" ht="18.75" customHeight="1" x14ac:dyDescent="0.25">
      <c r="B8" s="125"/>
    </row>
    <row r="9" spans="2:11" ht="15.75" customHeight="1" x14ac:dyDescent="0.25">
      <c r="B9" s="255" t="s">
        <v>33</v>
      </c>
      <c r="C9" s="255" t="s">
        <v>82</v>
      </c>
      <c r="D9" s="255" t="s">
        <v>83</v>
      </c>
      <c r="E9" s="255"/>
      <c r="F9" s="255"/>
      <c r="G9" s="255"/>
      <c r="H9" s="255"/>
      <c r="I9" s="255"/>
      <c r="J9" s="255"/>
    </row>
    <row r="10" spans="2:11" ht="15.75" customHeight="1" x14ac:dyDescent="0.25">
      <c r="B10" s="255"/>
      <c r="C10" s="255"/>
      <c r="D10" s="255" t="s">
        <v>84</v>
      </c>
      <c r="E10" s="255" t="s">
        <v>85</v>
      </c>
      <c r="F10" s="255" t="s">
        <v>86</v>
      </c>
      <c r="G10" s="255"/>
      <c r="H10" s="255"/>
      <c r="I10" s="255"/>
      <c r="J10" s="255"/>
    </row>
    <row r="11" spans="2:11" ht="31.7" customHeight="1" x14ac:dyDescent="0.25">
      <c r="B11" s="256"/>
      <c r="C11" s="256"/>
      <c r="D11" s="256"/>
      <c r="E11" s="256"/>
      <c r="F11" s="157" t="s">
        <v>87</v>
      </c>
      <c r="G11" s="157" t="s">
        <v>88</v>
      </c>
      <c r="H11" s="157" t="s">
        <v>43</v>
      </c>
      <c r="I11" s="157" t="s">
        <v>89</v>
      </c>
      <c r="J11" s="157" t="s">
        <v>90</v>
      </c>
    </row>
    <row r="12" spans="2:11" ht="15" customHeight="1" x14ac:dyDescent="0.25">
      <c r="B12" s="241">
        <v>1</v>
      </c>
      <c r="C12" s="240" t="s">
        <v>91</v>
      </c>
      <c r="D12" s="240"/>
      <c r="E12" s="240"/>
      <c r="F12" s="257">
        <v>6450.7767948000001</v>
      </c>
      <c r="G12" s="258"/>
      <c r="H12" s="240">
        <v>6148.6754683999998</v>
      </c>
      <c r="I12" s="240"/>
      <c r="J12" s="240">
        <f>SUM(F12:H12)</f>
        <v>12599.452263200001</v>
      </c>
    </row>
    <row r="13" spans="2:11" ht="15.75" customHeight="1" x14ac:dyDescent="0.25">
      <c r="B13" s="253" t="s">
        <v>92</v>
      </c>
      <c r="C13" s="253"/>
      <c r="D13" s="253"/>
      <c r="E13" s="253"/>
      <c r="F13" s="259">
        <f>F12</f>
        <v>6450.7767948000001</v>
      </c>
      <c r="G13" s="260"/>
      <c r="H13" s="239">
        <f>H12</f>
        <v>6148.6754683999998</v>
      </c>
      <c r="I13" s="239"/>
      <c r="J13" s="239">
        <f>J12</f>
        <v>12599.452263200001</v>
      </c>
    </row>
    <row r="14" spans="2:11" ht="16.350000000000001" customHeight="1" x14ac:dyDescent="0.25">
      <c r="B14" s="254" t="s">
        <v>93</v>
      </c>
      <c r="C14" s="254"/>
      <c r="D14" s="254"/>
      <c r="E14" s="254"/>
      <c r="F14" s="259">
        <f>F12</f>
        <v>6450.7767948000001</v>
      </c>
      <c r="G14" s="260"/>
      <c r="H14" s="168">
        <f>H12</f>
        <v>6148.6754683999998</v>
      </c>
      <c r="I14" s="168"/>
      <c r="J14" s="168">
        <f>J12</f>
        <v>12599.452263200001</v>
      </c>
    </row>
    <row r="15" spans="2:11" ht="15" customHeight="1" x14ac:dyDescent="0.25"/>
    <row r="16" spans="2:11" ht="15" customHeight="1" x14ac:dyDescent="0.25"/>
    <row r="17" spans="3:5" ht="15" customHeight="1" x14ac:dyDescent="0.25"/>
    <row r="18" spans="3:5" ht="15" customHeight="1" x14ac:dyDescent="0.25">
      <c r="C18" s="4" t="s">
        <v>94</v>
      </c>
      <c r="D18" s="12"/>
      <c r="E18" s="12"/>
    </row>
    <row r="19" spans="3:5" ht="15" customHeight="1" x14ac:dyDescent="0.25">
      <c r="C19" s="28" t="s">
        <v>77</v>
      </c>
      <c r="D19" s="12"/>
      <c r="E19" s="12"/>
    </row>
    <row r="20" spans="3:5" ht="15" customHeight="1" x14ac:dyDescent="0.25">
      <c r="C20" s="4"/>
      <c r="D20" s="12"/>
      <c r="E20" s="12"/>
    </row>
    <row r="21" spans="3:5" ht="15" customHeight="1" x14ac:dyDescent="0.25">
      <c r="C21" s="4" t="s">
        <v>78</v>
      </c>
      <c r="D21" s="12"/>
      <c r="E21" s="12"/>
    </row>
    <row r="22" spans="3:5" ht="15" customHeight="1" x14ac:dyDescent="0.25">
      <c r="C22" s="28" t="s">
        <v>79</v>
      </c>
      <c r="D22" s="12"/>
      <c r="E22" s="12"/>
    </row>
    <row r="23" spans="3:5" ht="15" customHeight="1" x14ac:dyDescent="0.25"/>
    <row r="24" spans="3:5" ht="15" customHeight="1" x14ac:dyDescent="0.25"/>
    <row r="25" spans="3:5" ht="15" customHeight="1" x14ac:dyDescent="0.25"/>
    <row r="26" spans="3:5" ht="15" customHeight="1" x14ac:dyDescent="0.25"/>
    <row r="27" spans="3:5" ht="15" customHeight="1" x14ac:dyDescent="0.25"/>
    <row r="28" spans="3:5" ht="15" customHeight="1" x14ac:dyDescent="0.25"/>
  </sheetData>
  <mergeCells count="15">
    <mergeCell ref="B13:E13"/>
    <mergeCell ref="B14:E14"/>
    <mergeCell ref="B3:J3"/>
    <mergeCell ref="B4:K4"/>
    <mergeCell ref="B7:K7"/>
    <mergeCell ref="B9:B11"/>
    <mergeCell ref="C9:C11"/>
    <mergeCell ref="D9:J9"/>
    <mergeCell ref="D10:D11"/>
    <mergeCell ref="E10:E11"/>
    <mergeCell ref="F10:J10"/>
    <mergeCell ref="B6:K6"/>
    <mergeCell ref="F12:G12"/>
    <mergeCell ref="F13:G13"/>
    <mergeCell ref="F14:G14"/>
  </mergeCells>
  <pageMargins left="0.7" right="0.7" top="0.75" bottom="0.75" header="0.3" footer="0.3"/>
  <pageSetup paperSize="9" scale="54" orientation="portrait" cellComments="atEnd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3:L369"/>
  <sheetViews>
    <sheetView view="pageBreakPreview" topLeftCell="A328" zoomScale="55" zoomScaleSheetLayoutView="55" workbookViewId="0">
      <selection activeCell="F362" sqref="F362"/>
    </sheetView>
  </sheetViews>
  <sheetFormatPr defaultColWidth="9.140625" defaultRowHeight="15.75" x14ac:dyDescent="0.25"/>
  <cols>
    <col min="1" max="1" width="9.140625" style="112"/>
    <col min="2" max="2" width="12.5703125" style="112" customWidth="1"/>
    <col min="3" max="3" width="22.42578125" style="112" customWidth="1"/>
    <col min="4" max="4" width="49.7109375" style="112" customWidth="1"/>
    <col min="5" max="5" width="10.140625" style="112" customWidth="1"/>
    <col min="6" max="6" width="20.7109375" style="112" customWidth="1"/>
    <col min="7" max="8" width="20" style="112" customWidth="1"/>
    <col min="9" max="9" width="9.140625" style="112" hidden="1"/>
    <col min="10" max="10" width="11.28515625" style="112" hidden="1" customWidth="1"/>
    <col min="11" max="11" width="15" style="112" hidden="1" customWidth="1"/>
    <col min="12" max="12" width="9.140625" style="112"/>
  </cols>
  <sheetData>
    <row r="3" spans="1:11" x14ac:dyDescent="0.25">
      <c r="A3" s="249" t="s">
        <v>95</v>
      </c>
      <c r="B3" s="249"/>
      <c r="C3" s="249"/>
      <c r="D3" s="249"/>
      <c r="E3" s="249"/>
      <c r="F3" s="249"/>
      <c r="G3" s="249"/>
      <c r="H3" s="249"/>
    </row>
    <row r="4" spans="1:11" x14ac:dyDescent="0.25">
      <c r="A4" s="250" t="s">
        <v>96</v>
      </c>
      <c r="B4" s="250"/>
      <c r="C4" s="250"/>
      <c r="D4" s="250"/>
      <c r="E4" s="250"/>
      <c r="F4" s="250"/>
      <c r="G4" s="250"/>
      <c r="H4" s="250"/>
    </row>
    <row r="5" spans="1:11" ht="18.75" customHeight="1" x14ac:dyDescent="0.25">
      <c r="A5" s="170"/>
      <c r="B5" s="170"/>
      <c r="C5" s="272" t="s">
        <v>97</v>
      </c>
      <c r="D5" s="272"/>
      <c r="E5" s="272"/>
      <c r="F5" s="272"/>
      <c r="G5" s="272"/>
      <c r="H5" s="272"/>
    </row>
    <row r="6" spans="1:11" x14ac:dyDescent="0.25">
      <c r="A6" s="143"/>
    </row>
    <row r="7" spans="1:11" x14ac:dyDescent="0.25">
      <c r="A7" s="270" t="s">
        <v>98</v>
      </c>
      <c r="B7" s="270"/>
      <c r="C7" s="270"/>
      <c r="D7" s="270"/>
      <c r="E7" s="270"/>
      <c r="F7" s="270"/>
      <c r="G7" s="270"/>
      <c r="H7" s="270"/>
    </row>
    <row r="8" spans="1:11" x14ac:dyDescent="0.25">
      <c r="A8" s="153"/>
      <c r="B8" s="153"/>
      <c r="C8" s="153"/>
      <c r="D8" s="153"/>
      <c r="E8" s="153"/>
      <c r="F8" s="153"/>
      <c r="G8" s="153"/>
      <c r="H8" s="153"/>
    </row>
    <row r="9" spans="1:11" ht="38.25" customHeight="1" x14ac:dyDescent="0.25">
      <c r="A9" s="255" t="s">
        <v>99</v>
      </c>
      <c r="B9" s="255" t="s">
        <v>100</v>
      </c>
      <c r="C9" s="255" t="s">
        <v>101</v>
      </c>
      <c r="D9" s="255" t="s">
        <v>102</v>
      </c>
      <c r="E9" s="255" t="s">
        <v>103</v>
      </c>
      <c r="F9" s="255" t="s">
        <v>104</v>
      </c>
      <c r="G9" s="255" t="s">
        <v>105</v>
      </c>
      <c r="H9" s="255"/>
    </row>
    <row r="10" spans="1:11" ht="40.700000000000003" customHeight="1" x14ac:dyDescent="0.25">
      <c r="A10" s="255"/>
      <c r="B10" s="255"/>
      <c r="C10" s="255"/>
      <c r="D10" s="255"/>
      <c r="E10" s="255"/>
      <c r="F10" s="255"/>
      <c r="G10" s="116" t="s">
        <v>106</v>
      </c>
      <c r="H10" s="116" t="s">
        <v>107</v>
      </c>
    </row>
    <row r="11" spans="1:11" ht="16.5" customHeight="1" x14ac:dyDescent="0.25">
      <c r="A11" s="157">
        <v>1</v>
      </c>
      <c r="B11" s="157"/>
      <c r="C11" s="157">
        <v>2</v>
      </c>
      <c r="D11" s="157" t="s">
        <v>108</v>
      </c>
      <c r="E11" s="157">
        <v>4</v>
      </c>
      <c r="F11" s="157">
        <v>5</v>
      </c>
      <c r="G11" s="157">
        <v>6</v>
      </c>
      <c r="H11" s="157">
        <v>7</v>
      </c>
      <c r="J11" s="4"/>
      <c r="K11" s="217">
        <f>SUM(K13:K36)</f>
        <v>19213.22</v>
      </c>
    </row>
    <row r="12" spans="1:11" s="154" customFormat="1" ht="16.5" customHeight="1" x14ac:dyDescent="0.25">
      <c r="A12" s="264" t="s">
        <v>109</v>
      </c>
      <c r="B12" s="265"/>
      <c r="C12" s="266"/>
      <c r="D12" s="266"/>
      <c r="E12" s="265"/>
      <c r="F12" s="169">
        <f>SUM(F13:F36)</f>
        <v>5384.55</v>
      </c>
      <c r="G12" s="10"/>
      <c r="H12" s="169">
        <f>SUM(H13:H36)</f>
        <v>49568.18</v>
      </c>
      <c r="J12" s="218">
        <f>K11/F12</f>
        <v>3.5682127568692001</v>
      </c>
      <c r="K12" s="4"/>
    </row>
    <row r="13" spans="1:11" s="154" customFormat="1" x14ac:dyDescent="0.25">
      <c r="A13" s="7">
        <v>1</v>
      </c>
      <c r="B13" s="175"/>
      <c r="C13" s="174" t="s">
        <v>110</v>
      </c>
      <c r="D13" s="8" t="s">
        <v>111</v>
      </c>
      <c r="E13" s="2" t="s">
        <v>112</v>
      </c>
      <c r="F13" s="174">
        <v>1271.51</v>
      </c>
      <c r="G13" s="42">
        <v>9.4</v>
      </c>
      <c r="H13" s="27">
        <f t="shared" ref="H13:H36" si="0">ROUND(F13*G13,2)</f>
        <v>11952.19</v>
      </c>
      <c r="J13" s="4">
        <v>3.8</v>
      </c>
      <c r="K13" s="217">
        <f t="shared" ref="K13:K36" si="1">F13*J13</f>
        <v>4831.7380000000003</v>
      </c>
    </row>
    <row r="14" spans="1:11" s="154" customFormat="1" x14ac:dyDescent="0.25">
      <c r="A14" s="7">
        <v>2</v>
      </c>
      <c r="B14" s="175"/>
      <c r="C14" s="174" t="s">
        <v>113</v>
      </c>
      <c r="D14" s="8" t="s">
        <v>114</v>
      </c>
      <c r="E14" s="2" t="s">
        <v>112</v>
      </c>
      <c r="F14" s="174">
        <v>856.48</v>
      </c>
      <c r="G14" s="42">
        <v>8.74</v>
      </c>
      <c r="H14" s="27">
        <f t="shared" si="0"/>
        <v>7485.64</v>
      </c>
      <c r="J14" s="4">
        <v>3.2</v>
      </c>
      <c r="K14" s="217">
        <f t="shared" si="1"/>
        <v>2740.7359999999999</v>
      </c>
    </row>
    <row r="15" spans="1:11" s="154" customFormat="1" x14ac:dyDescent="0.25">
      <c r="A15" s="7">
        <v>3</v>
      </c>
      <c r="B15" s="175"/>
      <c r="C15" s="174" t="s">
        <v>115</v>
      </c>
      <c r="D15" s="8" t="s">
        <v>116</v>
      </c>
      <c r="E15" s="2" t="s">
        <v>112</v>
      </c>
      <c r="F15" s="174">
        <v>586.94000000000005</v>
      </c>
      <c r="G15" s="42">
        <v>8.9700000000000006</v>
      </c>
      <c r="H15" s="27">
        <f t="shared" si="0"/>
        <v>5264.85</v>
      </c>
      <c r="J15" s="4">
        <v>3.4</v>
      </c>
      <c r="K15" s="217">
        <f t="shared" si="1"/>
        <v>1995.596</v>
      </c>
    </row>
    <row r="16" spans="1:11" s="154" customFormat="1" x14ac:dyDescent="0.25">
      <c r="A16" s="7">
        <v>4</v>
      </c>
      <c r="B16" s="175"/>
      <c r="C16" s="174" t="s">
        <v>117</v>
      </c>
      <c r="D16" s="8" t="s">
        <v>118</v>
      </c>
      <c r="E16" s="2" t="s">
        <v>112</v>
      </c>
      <c r="F16" s="174">
        <v>520.15</v>
      </c>
      <c r="G16" s="42">
        <v>9.2899999999999991</v>
      </c>
      <c r="H16" s="27">
        <f t="shared" si="0"/>
        <v>4832.1899999999996</v>
      </c>
      <c r="J16" s="4">
        <v>3.7</v>
      </c>
      <c r="K16" s="217">
        <f t="shared" si="1"/>
        <v>1924.5550000000001</v>
      </c>
    </row>
    <row r="17" spans="1:11" s="154" customFormat="1" x14ac:dyDescent="0.25">
      <c r="A17" s="7">
        <v>5</v>
      </c>
      <c r="B17" s="175"/>
      <c r="C17" s="174" t="s">
        <v>119</v>
      </c>
      <c r="D17" s="8" t="s">
        <v>120</v>
      </c>
      <c r="E17" s="2" t="s">
        <v>112</v>
      </c>
      <c r="F17" s="174">
        <v>436.74</v>
      </c>
      <c r="G17" s="42">
        <v>9.07</v>
      </c>
      <c r="H17" s="27">
        <f t="shared" si="0"/>
        <v>3961.23</v>
      </c>
      <c r="J17" s="4">
        <v>3.5</v>
      </c>
      <c r="K17" s="217">
        <f t="shared" si="1"/>
        <v>1528.59</v>
      </c>
    </row>
    <row r="18" spans="1:11" s="154" customFormat="1" x14ac:dyDescent="0.25">
      <c r="A18" s="7">
        <v>6</v>
      </c>
      <c r="B18" s="175"/>
      <c r="C18" s="174" t="s">
        <v>121</v>
      </c>
      <c r="D18" s="8" t="s">
        <v>122</v>
      </c>
      <c r="E18" s="2" t="s">
        <v>112</v>
      </c>
      <c r="F18" s="174">
        <v>350.07</v>
      </c>
      <c r="G18" s="42">
        <v>9.6199999999999992</v>
      </c>
      <c r="H18" s="27">
        <f t="shared" si="0"/>
        <v>3367.67</v>
      </c>
      <c r="J18" s="4">
        <v>4</v>
      </c>
      <c r="K18" s="217">
        <f t="shared" si="1"/>
        <v>1400.28</v>
      </c>
    </row>
    <row r="19" spans="1:11" s="154" customFormat="1" x14ac:dyDescent="0.25">
      <c r="A19" s="7">
        <v>7</v>
      </c>
      <c r="B19" s="175"/>
      <c r="C19" s="174" t="s">
        <v>123</v>
      </c>
      <c r="D19" s="8" t="s">
        <v>124</v>
      </c>
      <c r="E19" s="2" t="s">
        <v>112</v>
      </c>
      <c r="F19" s="174">
        <v>247.13</v>
      </c>
      <c r="G19" s="42">
        <v>9.92</v>
      </c>
      <c r="H19" s="27">
        <f t="shared" si="0"/>
        <v>2451.5300000000002</v>
      </c>
      <c r="J19" s="4">
        <v>4.2</v>
      </c>
      <c r="K19" s="217">
        <f t="shared" si="1"/>
        <v>1037.9459999999999</v>
      </c>
    </row>
    <row r="20" spans="1:11" s="154" customFormat="1" x14ac:dyDescent="0.25">
      <c r="A20" s="7">
        <v>8</v>
      </c>
      <c r="B20" s="175"/>
      <c r="C20" s="174" t="s">
        <v>125</v>
      </c>
      <c r="D20" s="8" t="s">
        <v>126</v>
      </c>
      <c r="E20" s="2" t="s">
        <v>112</v>
      </c>
      <c r="F20" s="174">
        <v>134.4</v>
      </c>
      <c r="G20" s="42">
        <v>11.82</v>
      </c>
      <c r="H20" s="27">
        <f t="shared" si="0"/>
        <v>1588.61</v>
      </c>
      <c r="J20" s="4">
        <v>5.4</v>
      </c>
      <c r="K20" s="217">
        <f t="shared" si="1"/>
        <v>725.76</v>
      </c>
    </row>
    <row r="21" spans="1:11" s="154" customFormat="1" x14ac:dyDescent="0.25">
      <c r="A21" s="7">
        <v>9</v>
      </c>
      <c r="B21" s="175"/>
      <c r="C21" s="174" t="s">
        <v>127</v>
      </c>
      <c r="D21" s="8" t="s">
        <v>128</v>
      </c>
      <c r="E21" s="2" t="s">
        <v>112</v>
      </c>
      <c r="F21" s="174">
        <v>131.88999999999999</v>
      </c>
      <c r="G21" s="42">
        <v>9.76</v>
      </c>
      <c r="H21" s="27">
        <f t="shared" si="0"/>
        <v>1287.25</v>
      </c>
      <c r="J21" s="4">
        <v>4.0999999999999996</v>
      </c>
      <c r="K21" s="217">
        <f t="shared" si="1"/>
        <v>540.74900000000002</v>
      </c>
    </row>
    <row r="22" spans="1:11" s="154" customFormat="1" x14ac:dyDescent="0.25">
      <c r="A22" s="7">
        <v>10</v>
      </c>
      <c r="B22" s="175"/>
      <c r="C22" s="174" t="s">
        <v>129</v>
      </c>
      <c r="D22" s="8" t="s">
        <v>130</v>
      </c>
      <c r="E22" s="2" t="s">
        <v>112</v>
      </c>
      <c r="F22" s="174">
        <v>151.69</v>
      </c>
      <c r="G22" s="42">
        <v>7.94</v>
      </c>
      <c r="H22" s="27">
        <f t="shared" si="0"/>
        <v>1204.42</v>
      </c>
      <c r="J22" s="4">
        <v>2.2000000000000002</v>
      </c>
      <c r="K22" s="217">
        <f t="shared" si="1"/>
        <v>333.71800000000002</v>
      </c>
    </row>
    <row r="23" spans="1:11" s="154" customFormat="1" x14ac:dyDescent="0.25">
      <c r="A23" s="7">
        <v>11</v>
      </c>
      <c r="B23" s="175"/>
      <c r="C23" s="174" t="s">
        <v>131</v>
      </c>
      <c r="D23" s="8" t="s">
        <v>132</v>
      </c>
      <c r="E23" s="2" t="s">
        <v>112</v>
      </c>
      <c r="F23" s="174">
        <v>115.2</v>
      </c>
      <c r="G23" s="42">
        <v>10.06</v>
      </c>
      <c r="H23" s="27">
        <f t="shared" si="0"/>
        <v>1158.9100000000001</v>
      </c>
      <c r="J23" s="4">
        <v>4.3</v>
      </c>
      <c r="K23" s="217">
        <f t="shared" si="1"/>
        <v>495.36</v>
      </c>
    </row>
    <row r="24" spans="1:11" s="154" customFormat="1" x14ac:dyDescent="0.25">
      <c r="A24" s="7">
        <v>12</v>
      </c>
      <c r="B24" s="175"/>
      <c r="C24" s="174" t="s">
        <v>133</v>
      </c>
      <c r="D24" s="8" t="s">
        <v>134</v>
      </c>
      <c r="E24" s="2" t="s">
        <v>112</v>
      </c>
      <c r="F24" s="174">
        <v>142.91999999999999</v>
      </c>
      <c r="G24" s="42">
        <v>7.5</v>
      </c>
      <c r="H24" s="27">
        <f t="shared" si="0"/>
        <v>1071.9000000000001</v>
      </c>
      <c r="J24" s="4">
        <v>1.5</v>
      </c>
      <c r="K24" s="217">
        <f t="shared" si="1"/>
        <v>214.38</v>
      </c>
    </row>
    <row r="25" spans="1:11" s="154" customFormat="1" x14ac:dyDescent="0.25">
      <c r="A25" s="7">
        <v>13</v>
      </c>
      <c r="B25" s="175"/>
      <c r="C25" s="174" t="s">
        <v>135</v>
      </c>
      <c r="D25" s="8" t="s">
        <v>136</v>
      </c>
      <c r="E25" s="2" t="s">
        <v>112</v>
      </c>
      <c r="F25" s="174">
        <v>95.06</v>
      </c>
      <c r="G25" s="42">
        <v>8.5299999999999994</v>
      </c>
      <c r="H25" s="27">
        <f t="shared" si="0"/>
        <v>810.86</v>
      </c>
      <c r="J25" s="4">
        <v>3</v>
      </c>
      <c r="K25" s="217">
        <f t="shared" si="1"/>
        <v>285.18</v>
      </c>
    </row>
    <row r="26" spans="1:11" s="154" customFormat="1" x14ac:dyDescent="0.25">
      <c r="A26" s="7">
        <v>14</v>
      </c>
      <c r="B26" s="175"/>
      <c r="C26" s="174" t="s">
        <v>137</v>
      </c>
      <c r="D26" s="8" t="s">
        <v>138</v>
      </c>
      <c r="E26" s="2" t="s">
        <v>112</v>
      </c>
      <c r="F26" s="174">
        <v>70.430000000000007</v>
      </c>
      <c r="G26" s="42">
        <v>9.51</v>
      </c>
      <c r="H26" s="27">
        <f t="shared" si="0"/>
        <v>669.79</v>
      </c>
      <c r="J26" s="4">
        <v>3.9</v>
      </c>
      <c r="K26" s="217">
        <f t="shared" si="1"/>
        <v>274.67700000000002</v>
      </c>
    </row>
    <row r="27" spans="1:11" s="154" customFormat="1" x14ac:dyDescent="0.25">
      <c r="A27" s="7">
        <v>15</v>
      </c>
      <c r="B27" s="175"/>
      <c r="C27" s="174" t="s">
        <v>139</v>
      </c>
      <c r="D27" s="8" t="s">
        <v>140</v>
      </c>
      <c r="E27" s="2" t="s">
        <v>112</v>
      </c>
      <c r="F27" s="174">
        <v>74.22</v>
      </c>
      <c r="G27" s="42">
        <v>7.8</v>
      </c>
      <c r="H27" s="27">
        <f t="shared" si="0"/>
        <v>578.91999999999996</v>
      </c>
      <c r="J27" s="4">
        <v>2</v>
      </c>
      <c r="K27" s="217">
        <f t="shared" si="1"/>
        <v>148.44</v>
      </c>
    </row>
    <row r="28" spans="1:11" s="154" customFormat="1" x14ac:dyDescent="0.25">
      <c r="A28" s="7">
        <v>16</v>
      </c>
      <c r="B28" s="175"/>
      <c r="C28" s="174" t="s">
        <v>141</v>
      </c>
      <c r="D28" s="8" t="s">
        <v>142</v>
      </c>
      <c r="E28" s="2" t="s">
        <v>112</v>
      </c>
      <c r="F28" s="174">
        <v>60</v>
      </c>
      <c r="G28" s="42">
        <v>8.3800000000000008</v>
      </c>
      <c r="H28" s="27">
        <f t="shared" si="0"/>
        <v>502.8</v>
      </c>
      <c r="J28" s="4">
        <v>2.8</v>
      </c>
      <c r="K28" s="217">
        <f t="shared" si="1"/>
        <v>168</v>
      </c>
    </row>
    <row r="29" spans="1:11" s="154" customFormat="1" x14ac:dyDescent="0.25">
      <c r="A29" s="7">
        <v>17</v>
      </c>
      <c r="B29" s="175"/>
      <c r="C29" s="174" t="s">
        <v>143</v>
      </c>
      <c r="D29" s="8" t="s">
        <v>144</v>
      </c>
      <c r="E29" s="2" t="s">
        <v>112</v>
      </c>
      <c r="F29" s="174">
        <v>33.25</v>
      </c>
      <c r="G29" s="42">
        <v>11.27</v>
      </c>
      <c r="H29" s="27">
        <f t="shared" si="0"/>
        <v>374.73</v>
      </c>
      <c r="J29" s="4">
        <v>5.0999999999999996</v>
      </c>
      <c r="K29" s="217">
        <f t="shared" si="1"/>
        <v>169.57499999999999</v>
      </c>
    </row>
    <row r="30" spans="1:11" s="154" customFormat="1" x14ac:dyDescent="0.25">
      <c r="A30" s="7">
        <v>18</v>
      </c>
      <c r="B30" s="175"/>
      <c r="C30" s="174" t="s">
        <v>145</v>
      </c>
      <c r="D30" s="8" t="s">
        <v>146</v>
      </c>
      <c r="E30" s="2" t="s">
        <v>112</v>
      </c>
      <c r="F30" s="174">
        <v>33</v>
      </c>
      <c r="G30" s="42">
        <v>10.35</v>
      </c>
      <c r="H30" s="27">
        <f t="shared" si="0"/>
        <v>341.55</v>
      </c>
      <c r="J30" s="4">
        <v>4.5</v>
      </c>
      <c r="K30" s="217">
        <f t="shared" si="1"/>
        <v>148.5</v>
      </c>
    </row>
    <row r="31" spans="1:11" s="154" customFormat="1" x14ac:dyDescent="0.25">
      <c r="A31" s="7">
        <v>19</v>
      </c>
      <c r="B31" s="175"/>
      <c r="C31" s="174" t="s">
        <v>147</v>
      </c>
      <c r="D31" s="8" t="s">
        <v>148</v>
      </c>
      <c r="E31" s="2" t="s">
        <v>112</v>
      </c>
      <c r="F31" s="174">
        <v>32.57</v>
      </c>
      <c r="G31" s="42">
        <v>8.64</v>
      </c>
      <c r="H31" s="27">
        <f t="shared" si="0"/>
        <v>281.39999999999998</v>
      </c>
      <c r="J31" s="4">
        <v>3.1</v>
      </c>
      <c r="K31" s="217">
        <f t="shared" si="1"/>
        <v>100.967</v>
      </c>
    </row>
    <row r="32" spans="1:11" s="154" customFormat="1" x14ac:dyDescent="0.25">
      <c r="A32" s="7">
        <v>20</v>
      </c>
      <c r="B32" s="175"/>
      <c r="C32" s="174" t="s">
        <v>149</v>
      </c>
      <c r="D32" s="8" t="s">
        <v>150</v>
      </c>
      <c r="E32" s="2" t="s">
        <v>112</v>
      </c>
      <c r="F32" s="174">
        <v>14.73</v>
      </c>
      <c r="G32" s="42">
        <v>10.210000000000001</v>
      </c>
      <c r="H32" s="27">
        <f t="shared" si="0"/>
        <v>150.38999999999999</v>
      </c>
      <c r="J32" s="4">
        <v>4.4000000000000004</v>
      </c>
      <c r="K32" s="217">
        <f t="shared" si="1"/>
        <v>64.811999999999998</v>
      </c>
    </row>
    <row r="33" spans="1:11" s="154" customFormat="1" x14ac:dyDescent="0.25">
      <c r="A33" s="7">
        <v>21</v>
      </c>
      <c r="B33" s="175"/>
      <c r="C33" s="174" t="s">
        <v>151</v>
      </c>
      <c r="D33" s="8" t="s">
        <v>152</v>
      </c>
      <c r="E33" s="2" t="s">
        <v>112</v>
      </c>
      <c r="F33" s="174">
        <v>11.16</v>
      </c>
      <c r="G33" s="42">
        <v>9.18</v>
      </c>
      <c r="H33" s="27">
        <f t="shared" si="0"/>
        <v>102.45</v>
      </c>
      <c r="J33" s="4">
        <v>3.6</v>
      </c>
      <c r="K33" s="217">
        <f t="shared" si="1"/>
        <v>40.176000000000002</v>
      </c>
    </row>
    <row r="34" spans="1:11" s="154" customFormat="1" x14ac:dyDescent="0.25">
      <c r="A34" s="7">
        <v>22</v>
      </c>
      <c r="B34" s="175"/>
      <c r="C34" s="174" t="s">
        <v>153</v>
      </c>
      <c r="D34" s="8" t="s">
        <v>154</v>
      </c>
      <c r="E34" s="2" t="s">
        <v>112</v>
      </c>
      <c r="F34" s="174">
        <v>10.92</v>
      </c>
      <c r="G34" s="42">
        <v>8.17</v>
      </c>
      <c r="H34" s="27">
        <f t="shared" si="0"/>
        <v>89.22</v>
      </c>
      <c r="J34" s="4">
        <v>2.5</v>
      </c>
      <c r="K34" s="217">
        <f t="shared" si="1"/>
        <v>27.3</v>
      </c>
    </row>
    <row r="35" spans="1:11" s="154" customFormat="1" x14ac:dyDescent="0.25">
      <c r="A35" s="7">
        <v>23</v>
      </c>
      <c r="B35" s="175"/>
      <c r="C35" s="174" t="s">
        <v>155</v>
      </c>
      <c r="D35" s="8" t="s">
        <v>156</v>
      </c>
      <c r="E35" s="2" t="s">
        <v>112</v>
      </c>
      <c r="F35" s="174">
        <v>1.92</v>
      </c>
      <c r="G35" s="42">
        <v>10.65</v>
      </c>
      <c r="H35" s="27">
        <f t="shared" si="0"/>
        <v>20.45</v>
      </c>
      <c r="J35" s="4">
        <v>4.7</v>
      </c>
      <c r="K35" s="217">
        <f t="shared" si="1"/>
        <v>9.0239999999999991</v>
      </c>
    </row>
    <row r="36" spans="1:11" s="154" customFormat="1" x14ac:dyDescent="0.25">
      <c r="A36" s="7">
        <v>24</v>
      </c>
      <c r="B36" s="175"/>
      <c r="C36" s="174" t="s">
        <v>157</v>
      </c>
      <c r="D36" s="8" t="s">
        <v>158</v>
      </c>
      <c r="E36" s="2" t="s">
        <v>112</v>
      </c>
      <c r="F36" s="174">
        <v>2.17</v>
      </c>
      <c r="G36" s="42">
        <v>8.86</v>
      </c>
      <c r="H36" s="27">
        <f t="shared" si="0"/>
        <v>19.23</v>
      </c>
      <c r="J36" s="4">
        <v>3.3</v>
      </c>
      <c r="K36" s="217">
        <f t="shared" si="1"/>
        <v>7.1609999999999996</v>
      </c>
    </row>
    <row r="37" spans="1:11" ht="15.75" customHeight="1" x14ac:dyDescent="0.25">
      <c r="A37" s="261" t="s">
        <v>159</v>
      </c>
      <c r="B37" s="262"/>
      <c r="C37" s="262"/>
      <c r="D37" s="262"/>
      <c r="E37" s="263"/>
      <c r="F37" s="156"/>
      <c r="G37" s="155"/>
      <c r="H37" s="169">
        <f>H38</f>
        <v>836.15</v>
      </c>
    </row>
    <row r="38" spans="1:11" x14ac:dyDescent="0.25">
      <c r="A38" s="2">
        <v>25</v>
      </c>
      <c r="B38" s="175"/>
      <c r="C38" s="174">
        <v>2</v>
      </c>
      <c r="D38" s="8" t="s">
        <v>159</v>
      </c>
      <c r="E38" s="2" t="s">
        <v>160</v>
      </c>
      <c r="F38" s="2">
        <f>264.83+41.12</f>
        <v>305.95</v>
      </c>
      <c r="G38" s="27"/>
      <c r="H38" s="27">
        <v>836.15</v>
      </c>
    </row>
    <row r="39" spans="1:11" s="154" customFormat="1" ht="16.5" customHeight="1" x14ac:dyDescent="0.25">
      <c r="A39" s="267" t="s">
        <v>161</v>
      </c>
      <c r="B39" s="268"/>
      <c r="C39" s="268"/>
      <c r="D39" s="268"/>
      <c r="E39" s="269"/>
      <c r="F39" s="156"/>
      <c r="G39" s="155"/>
      <c r="H39" s="169">
        <f>SUM(H40:H83)</f>
        <v>30423.03</v>
      </c>
    </row>
    <row r="40" spans="1:11" s="154" customFormat="1" ht="16.5" customHeight="1" x14ac:dyDescent="0.25">
      <c r="A40" s="186">
        <f>A38+1</f>
        <v>26</v>
      </c>
      <c r="B40" s="185"/>
      <c r="C40" s="174" t="s">
        <v>162</v>
      </c>
      <c r="D40" s="8" t="s">
        <v>163</v>
      </c>
      <c r="E40" s="2" t="s">
        <v>164</v>
      </c>
      <c r="F40" s="2">
        <v>71.739999999999995</v>
      </c>
      <c r="G40" s="42">
        <v>96.89</v>
      </c>
      <c r="H40" s="98">
        <f t="shared" ref="H40:H83" si="2">ROUND(F40*G40,2)</f>
        <v>6950.89</v>
      </c>
      <c r="J40" s="223">
        <f t="shared" ref="J40:J83" si="3">H40/$H$39</f>
        <v>0.22847461281799</v>
      </c>
      <c r="K40" s="222">
        <f>SUM(J40:J48)</f>
        <v>0.85206601709297003</v>
      </c>
    </row>
    <row r="41" spans="1:11" s="154" customFormat="1" x14ac:dyDescent="0.25">
      <c r="A41" s="186">
        <f t="shared" ref="A41:A83" si="4">A40+1</f>
        <v>27</v>
      </c>
      <c r="B41" s="185"/>
      <c r="C41" s="174" t="s">
        <v>165</v>
      </c>
      <c r="D41" s="8" t="s">
        <v>166</v>
      </c>
      <c r="E41" s="2" t="s">
        <v>164</v>
      </c>
      <c r="F41" s="2">
        <v>57.64</v>
      </c>
      <c r="G41" s="42">
        <v>86.4</v>
      </c>
      <c r="H41" s="98">
        <f t="shared" si="2"/>
        <v>4980.1000000000004</v>
      </c>
      <c r="J41" s="224">
        <f t="shared" si="3"/>
        <v>0.16369506916307</v>
      </c>
      <c r="K41" s="4"/>
    </row>
    <row r="42" spans="1:11" s="154" customFormat="1" x14ac:dyDescent="0.25">
      <c r="A42" s="186">
        <f t="shared" si="4"/>
        <v>28</v>
      </c>
      <c r="B42" s="185"/>
      <c r="C42" s="174" t="s">
        <v>167</v>
      </c>
      <c r="D42" s="8" t="s">
        <v>168</v>
      </c>
      <c r="E42" s="2" t="s">
        <v>164</v>
      </c>
      <c r="F42" s="174">
        <v>41.12</v>
      </c>
      <c r="G42" s="42">
        <v>87.49</v>
      </c>
      <c r="H42" s="98">
        <f t="shared" si="2"/>
        <v>3597.59</v>
      </c>
      <c r="J42" s="224">
        <f t="shared" si="3"/>
        <v>0.11825219250022</v>
      </c>
      <c r="K42" s="4"/>
    </row>
    <row r="43" spans="1:11" s="154" customFormat="1" ht="25.5" customHeight="1" x14ac:dyDescent="0.25">
      <c r="A43" s="186">
        <f t="shared" si="4"/>
        <v>29</v>
      </c>
      <c r="B43" s="185"/>
      <c r="C43" s="174" t="s">
        <v>169</v>
      </c>
      <c r="D43" s="8" t="s">
        <v>170</v>
      </c>
      <c r="E43" s="2" t="s">
        <v>164</v>
      </c>
      <c r="F43" s="2">
        <v>20.34</v>
      </c>
      <c r="G43" s="42">
        <v>131.44</v>
      </c>
      <c r="H43" s="98">
        <f t="shared" si="2"/>
        <v>2673.49</v>
      </c>
      <c r="J43" s="224">
        <f t="shared" si="3"/>
        <v>8.7877177256834998E-2</v>
      </c>
      <c r="K43" s="4"/>
    </row>
    <row r="44" spans="1:11" s="154" customFormat="1" x14ac:dyDescent="0.25">
      <c r="A44" s="186">
        <f t="shared" si="4"/>
        <v>30</v>
      </c>
      <c r="B44" s="185"/>
      <c r="C44" s="174" t="s">
        <v>171</v>
      </c>
      <c r="D44" s="8" t="s">
        <v>172</v>
      </c>
      <c r="E44" s="2" t="s">
        <v>164</v>
      </c>
      <c r="F44" s="2">
        <v>39.36</v>
      </c>
      <c r="G44" s="42">
        <v>65.709999999999994</v>
      </c>
      <c r="H44" s="98">
        <f t="shared" si="2"/>
        <v>2586.35</v>
      </c>
      <c r="J44" s="224">
        <f t="shared" si="3"/>
        <v>8.5012899767050995E-2</v>
      </c>
      <c r="K44" s="4"/>
    </row>
    <row r="45" spans="1:11" s="154" customFormat="1" ht="25.5" customHeight="1" x14ac:dyDescent="0.25">
      <c r="A45" s="186">
        <f t="shared" si="4"/>
        <v>31</v>
      </c>
      <c r="B45" s="185"/>
      <c r="C45" s="174" t="s">
        <v>173</v>
      </c>
      <c r="D45" s="8" t="s">
        <v>174</v>
      </c>
      <c r="E45" s="2" t="s">
        <v>164</v>
      </c>
      <c r="F45" s="2">
        <v>20.46</v>
      </c>
      <c r="G45" s="42">
        <v>111.99</v>
      </c>
      <c r="H45" s="98">
        <f t="shared" si="2"/>
        <v>2291.3200000000002</v>
      </c>
      <c r="J45" s="224">
        <f t="shared" si="3"/>
        <v>7.5315312117169006E-2</v>
      </c>
      <c r="K45" s="4"/>
    </row>
    <row r="46" spans="1:11" s="154" customFormat="1" ht="25.5" customHeight="1" x14ac:dyDescent="0.25">
      <c r="A46" s="186">
        <f t="shared" si="4"/>
        <v>32</v>
      </c>
      <c r="B46" s="185"/>
      <c r="C46" s="174" t="s">
        <v>175</v>
      </c>
      <c r="D46" s="8" t="s">
        <v>176</v>
      </c>
      <c r="E46" s="2" t="s">
        <v>164</v>
      </c>
      <c r="F46" s="2">
        <v>163.68</v>
      </c>
      <c r="G46" s="42">
        <v>8.1</v>
      </c>
      <c r="H46" s="98">
        <f t="shared" si="2"/>
        <v>1325.81</v>
      </c>
      <c r="J46" s="224">
        <f t="shared" si="3"/>
        <v>4.3579156974173999E-2</v>
      </c>
      <c r="K46" s="4"/>
    </row>
    <row r="47" spans="1:11" s="154" customFormat="1" x14ac:dyDescent="0.25">
      <c r="A47" s="186">
        <f t="shared" si="4"/>
        <v>33</v>
      </c>
      <c r="B47" s="185"/>
      <c r="C47" s="174" t="s">
        <v>177</v>
      </c>
      <c r="D47" s="8" t="s">
        <v>178</v>
      </c>
      <c r="E47" s="2" t="s">
        <v>164</v>
      </c>
      <c r="F47" s="2">
        <v>4.79</v>
      </c>
      <c r="G47" s="42">
        <v>175.56</v>
      </c>
      <c r="H47" s="98">
        <f t="shared" si="2"/>
        <v>840.93</v>
      </c>
      <c r="J47" s="224">
        <f t="shared" si="3"/>
        <v>2.7641231001646002E-2</v>
      </c>
      <c r="K47" s="4"/>
    </row>
    <row r="48" spans="1:11" s="154" customFormat="1" ht="26.45" customHeight="1" x14ac:dyDescent="0.25">
      <c r="A48" s="186">
        <f t="shared" si="4"/>
        <v>34</v>
      </c>
      <c r="B48" s="185"/>
      <c r="C48" s="174" t="s">
        <v>179</v>
      </c>
      <c r="D48" s="8" t="s">
        <v>180</v>
      </c>
      <c r="E48" s="2" t="s">
        <v>164</v>
      </c>
      <c r="F48" s="174">
        <v>5.5</v>
      </c>
      <c r="G48" s="42">
        <v>122.9</v>
      </c>
      <c r="H48" s="98">
        <f t="shared" si="2"/>
        <v>675.95</v>
      </c>
      <c r="J48" s="225">
        <f t="shared" si="3"/>
        <v>2.2218365494824002E-2</v>
      </c>
      <c r="K48" s="4"/>
    </row>
    <row r="49" spans="1:11" s="154" customFormat="1" x14ac:dyDescent="0.25">
      <c r="A49" s="186">
        <f t="shared" si="4"/>
        <v>35</v>
      </c>
      <c r="B49" s="185"/>
      <c r="C49" s="174" t="s">
        <v>181</v>
      </c>
      <c r="D49" s="8" t="s">
        <v>182</v>
      </c>
      <c r="E49" s="2" t="s">
        <v>164</v>
      </c>
      <c r="F49" s="174">
        <v>16.91</v>
      </c>
      <c r="G49" s="42">
        <v>30</v>
      </c>
      <c r="H49" s="98">
        <f t="shared" si="2"/>
        <v>507.3</v>
      </c>
      <c r="J49" s="220">
        <f t="shared" si="3"/>
        <v>1.6674867690694001E-2</v>
      </c>
      <c r="K49" s="4"/>
    </row>
    <row r="50" spans="1:11" s="154" customFormat="1" ht="38.25" customHeight="1" x14ac:dyDescent="0.25">
      <c r="A50" s="186">
        <f t="shared" si="4"/>
        <v>36</v>
      </c>
      <c r="B50" s="185"/>
      <c r="C50" s="174" t="s">
        <v>183</v>
      </c>
      <c r="D50" s="8" t="s">
        <v>184</v>
      </c>
      <c r="E50" s="2" t="s">
        <v>164</v>
      </c>
      <c r="F50" s="174">
        <v>5.04</v>
      </c>
      <c r="G50" s="42">
        <v>90</v>
      </c>
      <c r="H50" s="98">
        <f t="shared" si="2"/>
        <v>453.6</v>
      </c>
      <c r="J50" s="220">
        <f t="shared" si="3"/>
        <v>1.4909757509361E-2</v>
      </c>
      <c r="K50" s="4"/>
    </row>
    <row r="51" spans="1:11" s="154" customFormat="1" ht="25.5" customHeight="1" x14ac:dyDescent="0.25">
      <c r="A51" s="186">
        <f t="shared" si="4"/>
        <v>37</v>
      </c>
      <c r="B51" s="185"/>
      <c r="C51" s="174" t="s">
        <v>185</v>
      </c>
      <c r="D51" s="8" t="s">
        <v>186</v>
      </c>
      <c r="E51" s="2" t="s">
        <v>164</v>
      </c>
      <c r="F51" s="174">
        <v>1.92</v>
      </c>
      <c r="G51" s="42">
        <v>197.01</v>
      </c>
      <c r="H51" s="98">
        <f t="shared" si="2"/>
        <v>378.26</v>
      </c>
      <c r="J51" s="220">
        <f t="shared" si="3"/>
        <v>1.2433344081769999E-2</v>
      </c>
      <c r="K51" s="4"/>
    </row>
    <row r="52" spans="1:11" s="154" customFormat="1" x14ac:dyDescent="0.25">
      <c r="A52" s="186">
        <f t="shared" si="4"/>
        <v>38</v>
      </c>
      <c r="B52" s="185"/>
      <c r="C52" s="174" t="s">
        <v>187</v>
      </c>
      <c r="D52" s="8" t="s">
        <v>188</v>
      </c>
      <c r="E52" s="2" t="s">
        <v>164</v>
      </c>
      <c r="F52" s="174">
        <v>3.1</v>
      </c>
      <c r="G52" s="42">
        <v>120.04</v>
      </c>
      <c r="H52" s="98">
        <f t="shared" si="2"/>
        <v>372.12</v>
      </c>
      <c r="J52" s="220">
        <f t="shared" si="3"/>
        <v>1.2231523290086E-2</v>
      </c>
      <c r="K52" s="4"/>
    </row>
    <row r="53" spans="1:11" s="154" customFormat="1" ht="25.5" customHeight="1" x14ac:dyDescent="0.25">
      <c r="A53" s="186">
        <f t="shared" si="4"/>
        <v>39</v>
      </c>
      <c r="B53" s="185"/>
      <c r="C53" s="174" t="s">
        <v>189</v>
      </c>
      <c r="D53" s="8" t="s">
        <v>190</v>
      </c>
      <c r="E53" s="2" t="s">
        <v>164</v>
      </c>
      <c r="F53" s="174">
        <v>5.18</v>
      </c>
      <c r="G53" s="42">
        <v>65.25</v>
      </c>
      <c r="H53" s="98">
        <f t="shared" si="2"/>
        <v>338</v>
      </c>
      <c r="J53" s="220">
        <f t="shared" si="3"/>
        <v>1.1110004493307001E-2</v>
      </c>
      <c r="K53" s="4"/>
    </row>
    <row r="54" spans="1:11" s="154" customFormat="1" ht="25.5" customHeight="1" x14ac:dyDescent="0.25">
      <c r="A54" s="186">
        <f t="shared" si="4"/>
        <v>40</v>
      </c>
      <c r="B54" s="185"/>
      <c r="C54" s="174" t="s">
        <v>191</v>
      </c>
      <c r="D54" s="8" t="s">
        <v>192</v>
      </c>
      <c r="E54" s="2" t="s">
        <v>164</v>
      </c>
      <c r="F54" s="174">
        <v>23.29</v>
      </c>
      <c r="G54" s="42">
        <v>12.31</v>
      </c>
      <c r="H54" s="98">
        <f t="shared" si="2"/>
        <v>286.7</v>
      </c>
      <c r="J54" s="220">
        <f t="shared" si="3"/>
        <v>9.4237819178431999E-3</v>
      </c>
      <c r="K54" s="4"/>
    </row>
    <row r="55" spans="1:11" s="154" customFormat="1" ht="25.5" customHeight="1" x14ac:dyDescent="0.25">
      <c r="A55" s="186">
        <f t="shared" si="4"/>
        <v>41</v>
      </c>
      <c r="B55" s="185"/>
      <c r="C55" s="174" t="s">
        <v>193</v>
      </c>
      <c r="D55" s="8" t="s">
        <v>194</v>
      </c>
      <c r="E55" s="2" t="s">
        <v>164</v>
      </c>
      <c r="F55" s="174">
        <v>7.02</v>
      </c>
      <c r="G55" s="42">
        <v>31.26</v>
      </c>
      <c r="H55" s="98">
        <f t="shared" si="2"/>
        <v>219.45</v>
      </c>
      <c r="J55" s="220">
        <f t="shared" si="3"/>
        <v>7.2132854617045E-3</v>
      </c>
      <c r="K55" s="4"/>
    </row>
    <row r="56" spans="1:11" s="154" customFormat="1" x14ac:dyDescent="0.25">
      <c r="A56" s="186">
        <f t="shared" si="4"/>
        <v>42</v>
      </c>
      <c r="B56" s="185"/>
      <c r="C56" s="174" t="s">
        <v>195</v>
      </c>
      <c r="D56" s="8" t="s">
        <v>196</v>
      </c>
      <c r="E56" s="2" t="s">
        <v>164</v>
      </c>
      <c r="F56" s="174">
        <v>1.75</v>
      </c>
      <c r="G56" s="42">
        <v>120.24</v>
      </c>
      <c r="H56" s="98">
        <f t="shared" si="2"/>
        <v>210.42</v>
      </c>
      <c r="J56" s="220">
        <f t="shared" si="3"/>
        <v>6.9164708446199999E-3</v>
      </c>
      <c r="K56" s="4"/>
    </row>
    <row r="57" spans="1:11" s="154" customFormat="1" x14ac:dyDescent="0.25">
      <c r="A57" s="186">
        <f t="shared" si="4"/>
        <v>43</v>
      </c>
      <c r="B57" s="185"/>
      <c r="C57" s="174">
        <v>134041</v>
      </c>
      <c r="D57" s="8" t="s">
        <v>197</v>
      </c>
      <c r="E57" s="2" t="s">
        <v>164</v>
      </c>
      <c r="F57" s="174">
        <v>69.58</v>
      </c>
      <c r="G57" s="42">
        <v>3</v>
      </c>
      <c r="H57" s="98">
        <f t="shared" si="2"/>
        <v>208.74</v>
      </c>
      <c r="J57" s="220">
        <f t="shared" si="3"/>
        <v>6.8612495205112997E-3</v>
      </c>
      <c r="K57" s="4"/>
    </row>
    <row r="58" spans="1:11" s="154" customFormat="1" x14ac:dyDescent="0.25">
      <c r="A58" s="186">
        <f t="shared" si="4"/>
        <v>44</v>
      </c>
      <c r="B58" s="185"/>
      <c r="C58" s="174" t="s">
        <v>198</v>
      </c>
      <c r="D58" s="8" t="s">
        <v>199</v>
      </c>
      <c r="E58" s="2" t="s">
        <v>164</v>
      </c>
      <c r="F58" s="174">
        <v>2.25</v>
      </c>
      <c r="G58" s="42">
        <v>89.99</v>
      </c>
      <c r="H58" s="98">
        <f t="shared" si="2"/>
        <v>202.48</v>
      </c>
      <c r="J58" s="220">
        <f t="shared" si="3"/>
        <v>6.6554843485346002E-3</v>
      </c>
      <c r="K58" s="4"/>
    </row>
    <row r="59" spans="1:11" s="154" customFormat="1" x14ac:dyDescent="0.25">
      <c r="A59" s="186">
        <f t="shared" si="4"/>
        <v>45</v>
      </c>
      <c r="B59" s="185"/>
      <c r="C59" s="174" t="s">
        <v>200</v>
      </c>
      <c r="D59" s="8" t="s">
        <v>201</v>
      </c>
      <c r="E59" s="2" t="s">
        <v>164</v>
      </c>
      <c r="F59" s="174">
        <v>13.73</v>
      </c>
      <c r="G59" s="42">
        <v>14.15</v>
      </c>
      <c r="H59" s="98">
        <f t="shared" si="2"/>
        <v>194.28</v>
      </c>
      <c r="J59" s="220">
        <f t="shared" si="3"/>
        <v>6.3859516951466997E-3</v>
      </c>
      <c r="K59" s="4"/>
    </row>
    <row r="60" spans="1:11" s="154" customFormat="1" x14ac:dyDescent="0.25">
      <c r="A60" s="186">
        <f t="shared" si="4"/>
        <v>46</v>
      </c>
      <c r="B60" s="185"/>
      <c r="C60" s="174" t="s">
        <v>202</v>
      </c>
      <c r="D60" s="8" t="s">
        <v>203</v>
      </c>
      <c r="E60" s="2" t="s">
        <v>164</v>
      </c>
      <c r="F60" s="174">
        <v>2.25</v>
      </c>
      <c r="G60" s="42">
        <v>79.069999999999993</v>
      </c>
      <c r="H60" s="98">
        <f t="shared" si="2"/>
        <v>177.91</v>
      </c>
      <c r="J60" s="220">
        <f t="shared" si="3"/>
        <v>5.8478724834442998E-3</v>
      </c>
      <c r="K60" s="4"/>
    </row>
    <row r="61" spans="1:11" s="154" customFormat="1" x14ac:dyDescent="0.25">
      <c r="A61" s="186">
        <f t="shared" si="4"/>
        <v>47</v>
      </c>
      <c r="B61" s="185"/>
      <c r="C61" s="174" t="s">
        <v>204</v>
      </c>
      <c r="D61" s="8" t="s">
        <v>205</v>
      </c>
      <c r="E61" s="2" t="s">
        <v>164</v>
      </c>
      <c r="F61" s="174">
        <v>5.81</v>
      </c>
      <c r="G61" s="42">
        <v>29.6</v>
      </c>
      <c r="H61" s="98">
        <f t="shared" si="2"/>
        <v>171.98</v>
      </c>
      <c r="J61" s="220">
        <f t="shared" si="3"/>
        <v>5.6529543572747002E-3</v>
      </c>
      <c r="K61" s="4"/>
    </row>
    <row r="62" spans="1:11" s="154" customFormat="1" x14ac:dyDescent="0.25">
      <c r="A62" s="186">
        <f t="shared" si="4"/>
        <v>48</v>
      </c>
      <c r="B62" s="185"/>
      <c r="C62" s="174" t="s">
        <v>206</v>
      </c>
      <c r="D62" s="8" t="s">
        <v>207</v>
      </c>
      <c r="E62" s="2" t="s">
        <v>164</v>
      </c>
      <c r="F62" s="174">
        <v>0.55000000000000004</v>
      </c>
      <c r="G62" s="42">
        <v>312.20999999999998</v>
      </c>
      <c r="H62" s="98">
        <f t="shared" si="2"/>
        <v>171.72</v>
      </c>
      <c r="J62" s="220">
        <f t="shared" si="3"/>
        <v>5.6444081999722003E-3</v>
      </c>
      <c r="K62" s="4"/>
    </row>
    <row r="63" spans="1:11" s="154" customFormat="1" ht="25.5" customHeight="1" x14ac:dyDescent="0.25">
      <c r="A63" s="186">
        <f t="shared" si="4"/>
        <v>49</v>
      </c>
      <c r="B63" s="185"/>
      <c r="C63" s="174" t="s">
        <v>208</v>
      </c>
      <c r="D63" s="8" t="s">
        <v>209</v>
      </c>
      <c r="E63" s="2" t="s">
        <v>164</v>
      </c>
      <c r="F63" s="174">
        <v>1.45</v>
      </c>
      <c r="G63" s="42">
        <v>102.51</v>
      </c>
      <c r="H63" s="98">
        <f t="shared" si="2"/>
        <v>148.63999999999999</v>
      </c>
      <c r="J63" s="220">
        <f t="shared" si="3"/>
        <v>4.8857723901925996E-3</v>
      </c>
      <c r="K63" s="4"/>
    </row>
    <row r="64" spans="1:11" s="154" customFormat="1" x14ac:dyDescent="0.25">
      <c r="A64" s="186">
        <f t="shared" si="4"/>
        <v>50</v>
      </c>
      <c r="B64" s="185"/>
      <c r="C64" s="174" t="s">
        <v>210</v>
      </c>
      <c r="D64" s="8" t="s">
        <v>211</v>
      </c>
      <c r="E64" s="2" t="s">
        <v>164</v>
      </c>
      <c r="F64" s="174">
        <v>36.19</v>
      </c>
      <c r="G64" s="42">
        <v>1.9</v>
      </c>
      <c r="H64" s="98">
        <f t="shared" si="2"/>
        <v>68.760000000000005</v>
      </c>
      <c r="J64" s="220">
        <f t="shared" si="3"/>
        <v>2.2601299081649998E-3</v>
      </c>
      <c r="K64" s="4"/>
    </row>
    <row r="65" spans="1:11" s="154" customFormat="1" ht="25.5" customHeight="1" x14ac:dyDescent="0.25">
      <c r="A65" s="186">
        <f t="shared" si="4"/>
        <v>51</v>
      </c>
      <c r="B65" s="185"/>
      <c r="C65" s="174" t="s">
        <v>212</v>
      </c>
      <c r="D65" s="8" t="s">
        <v>213</v>
      </c>
      <c r="E65" s="2" t="s">
        <v>164</v>
      </c>
      <c r="F65" s="174">
        <v>18.63</v>
      </c>
      <c r="G65" s="42">
        <v>3.28</v>
      </c>
      <c r="H65" s="98">
        <f t="shared" si="2"/>
        <v>61.11</v>
      </c>
      <c r="J65" s="220">
        <f t="shared" si="3"/>
        <v>2.0086756644554999E-3</v>
      </c>
      <c r="K65" s="4"/>
    </row>
    <row r="66" spans="1:11" s="154" customFormat="1" ht="25.5" customHeight="1" x14ac:dyDescent="0.25">
      <c r="A66" s="186">
        <f t="shared" si="4"/>
        <v>52</v>
      </c>
      <c r="B66" s="185"/>
      <c r="C66" s="174" t="s">
        <v>214</v>
      </c>
      <c r="D66" s="8" t="s">
        <v>215</v>
      </c>
      <c r="E66" s="2" t="s">
        <v>164</v>
      </c>
      <c r="F66" s="174">
        <v>8.1</v>
      </c>
      <c r="G66" s="42">
        <v>6.66</v>
      </c>
      <c r="H66" s="98">
        <f t="shared" si="2"/>
        <v>53.95</v>
      </c>
      <c r="J66" s="220">
        <f t="shared" si="3"/>
        <v>1.7733276402778001E-3</v>
      </c>
      <c r="K66" s="4"/>
    </row>
    <row r="67" spans="1:11" s="154" customFormat="1" x14ac:dyDescent="0.25">
      <c r="A67" s="186">
        <f t="shared" si="4"/>
        <v>53</v>
      </c>
      <c r="B67" s="185"/>
      <c r="C67" s="174">
        <v>330206</v>
      </c>
      <c r="D67" s="8" t="s">
        <v>216</v>
      </c>
      <c r="E67" s="2" t="s">
        <v>164</v>
      </c>
      <c r="F67" s="174">
        <v>20.010000000000002</v>
      </c>
      <c r="G67" s="42">
        <v>1.95</v>
      </c>
      <c r="H67" s="98">
        <f t="shared" si="2"/>
        <v>39.020000000000003</v>
      </c>
      <c r="J67" s="220">
        <f t="shared" si="3"/>
        <v>1.2825809920971E-3</v>
      </c>
      <c r="K67" s="4"/>
    </row>
    <row r="68" spans="1:11" s="154" customFormat="1" ht="25.5" customHeight="1" x14ac:dyDescent="0.25">
      <c r="A68" s="186">
        <f t="shared" si="4"/>
        <v>54</v>
      </c>
      <c r="B68" s="185"/>
      <c r="C68" s="174" t="s">
        <v>217</v>
      </c>
      <c r="D68" s="8" t="s">
        <v>218</v>
      </c>
      <c r="E68" s="2" t="s">
        <v>164</v>
      </c>
      <c r="F68" s="174">
        <v>5.07</v>
      </c>
      <c r="G68" s="42">
        <v>6.9</v>
      </c>
      <c r="H68" s="98">
        <f t="shared" si="2"/>
        <v>34.979999999999997</v>
      </c>
      <c r="J68" s="220">
        <f t="shared" si="3"/>
        <v>1.1497868555499001E-3</v>
      </c>
      <c r="K68" s="4"/>
    </row>
    <row r="69" spans="1:11" s="154" customFormat="1" x14ac:dyDescent="0.25">
      <c r="A69" s="186">
        <f t="shared" si="4"/>
        <v>55</v>
      </c>
      <c r="B69" s="185"/>
      <c r="C69" s="174" t="s">
        <v>219</v>
      </c>
      <c r="D69" s="8" t="s">
        <v>220</v>
      </c>
      <c r="E69" s="2" t="s">
        <v>164</v>
      </c>
      <c r="F69" s="174">
        <v>29.05</v>
      </c>
      <c r="G69" s="42">
        <v>1.2</v>
      </c>
      <c r="H69" s="98">
        <f t="shared" si="2"/>
        <v>34.86</v>
      </c>
      <c r="J69" s="220">
        <f t="shared" si="3"/>
        <v>1.1458424752564E-3</v>
      </c>
      <c r="K69" s="4"/>
    </row>
    <row r="70" spans="1:11" s="154" customFormat="1" ht="25.5" customHeight="1" x14ac:dyDescent="0.25">
      <c r="A70" s="186">
        <f t="shared" si="4"/>
        <v>56</v>
      </c>
      <c r="B70" s="185"/>
      <c r="C70" s="174" t="s">
        <v>221</v>
      </c>
      <c r="D70" s="8" t="s">
        <v>222</v>
      </c>
      <c r="E70" s="2" t="s">
        <v>164</v>
      </c>
      <c r="F70" s="174">
        <v>0.36</v>
      </c>
      <c r="G70" s="42">
        <v>90.4</v>
      </c>
      <c r="H70" s="98">
        <f t="shared" si="2"/>
        <v>32.54</v>
      </c>
      <c r="J70" s="220">
        <f t="shared" si="3"/>
        <v>1.0695844562491001E-3</v>
      </c>
      <c r="K70" s="4"/>
    </row>
    <row r="71" spans="1:11" s="154" customFormat="1" ht="25.5" customHeight="1" x14ac:dyDescent="0.25">
      <c r="A71" s="186">
        <f t="shared" si="4"/>
        <v>57</v>
      </c>
      <c r="B71" s="185"/>
      <c r="C71" s="174" t="s">
        <v>223</v>
      </c>
      <c r="D71" s="8" t="s">
        <v>224</v>
      </c>
      <c r="E71" s="2" t="s">
        <v>164</v>
      </c>
      <c r="F71" s="174">
        <v>0.4</v>
      </c>
      <c r="G71" s="42">
        <v>73.12</v>
      </c>
      <c r="H71" s="98">
        <f t="shared" si="2"/>
        <v>29.25</v>
      </c>
      <c r="J71" s="220">
        <f t="shared" si="3"/>
        <v>9.6144269653614003E-4</v>
      </c>
      <c r="K71" s="4"/>
    </row>
    <row r="72" spans="1:11" s="154" customFormat="1" x14ac:dyDescent="0.25">
      <c r="A72" s="186">
        <f t="shared" si="4"/>
        <v>58</v>
      </c>
      <c r="B72" s="185"/>
      <c r="C72" s="174" t="s">
        <v>225</v>
      </c>
      <c r="D72" s="8" t="s">
        <v>226</v>
      </c>
      <c r="E72" s="2" t="s">
        <v>164</v>
      </c>
      <c r="F72" s="174">
        <v>45.39</v>
      </c>
      <c r="G72" s="42">
        <v>0.5</v>
      </c>
      <c r="H72" s="98">
        <f t="shared" si="2"/>
        <v>22.7</v>
      </c>
      <c r="J72" s="220">
        <f t="shared" si="3"/>
        <v>7.4614527218360999E-4</v>
      </c>
      <c r="K72" s="4"/>
    </row>
    <row r="73" spans="1:11" s="154" customFormat="1" x14ac:dyDescent="0.25">
      <c r="A73" s="186">
        <f t="shared" si="4"/>
        <v>59</v>
      </c>
      <c r="B73" s="185"/>
      <c r="C73" s="174" t="s">
        <v>227</v>
      </c>
      <c r="D73" s="8" t="s">
        <v>228</v>
      </c>
      <c r="E73" s="2" t="s">
        <v>164</v>
      </c>
      <c r="F73" s="174">
        <v>21.82</v>
      </c>
      <c r="G73" s="42">
        <v>0.9</v>
      </c>
      <c r="H73" s="98">
        <f t="shared" si="2"/>
        <v>19.64</v>
      </c>
      <c r="J73" s="220">
        <f t="shared" si="3"/>
        <v>6.4556357469982E-4</v>
      </c>
      <c r="K73" s="4"/>
    </row>
    <row r="74" spans="1:11" s="154" customFormat="1" ht="38.25" customHeight="1" x14ac:dyDescent="0.25">
      <c r="A74" s="186">
        <f t="shared" si="4"/>
        <v>60</v>
      </c>
      <c r="B74" s="185"/>
      <c r="C74" s="174" t="s">
        <v>229</v>
      </c>
      <c r="D74" s="8" t="s">
        <v>230</v>
      </c>
      <c r="E74" s="2" t="s">
        <v>164</v>
      </c>
      <c r="F74" s="174">
        <v>2.15</v>
      </c>
      <c r="G74" s="42">
        <v>7.77</v>
      </c>
      <c r="H74" s="98">
        <f t="shared" si="2"/>
        <v>16.71</v>
      </c>
      <c r="J74" s="220">
        <f t="shared" si="3"/>
        <v>5.4925495586731997E-4</v>
      </c>
      <c r="K74" s="4"/>
    </row>
    <row r="75" spans="1:11" s="154" customFormat="1" x14ac:dyDescent="0.25">
      <c r="A75" s="186">
        <f t="shared" si="4"/>
        <v>61</v>
      </c>
      <c r="B75" s="185"/>
      <c r="C75" s="174" t="s">
        <v>231</v>
      </c>
      <c r="D75" s="8" t="s">
        <v>232</v>
      </c>
      <c r="E75" s="2" t="s">
        <v>164</v>
      </c>
      <c r="F75" s="174">
        <v>4.32</v>
      </c>
      <c r="G75" s="42">
        <v>2.7</v>
      </c>
      <c r="H75" s="98">
        <f t="shared" si="2"/>
        <v>11.66</v>
      </c>
      <c r="J75" s="220">
        <f t="shared" si="3"/>
        <v>3.8326228518329998E-4</v>
      </c>
      <c r="K75" s="4"/>
    </row>
    <row r="76" spans="1:11" s="154" customFormat="1" ht="25.5" customHeight="1" x14ac:dyDescent="0.25">
      <c r="A76" s="186">
        <f t="shared" si="4"/>
        <v>62</v>
      </c>
      <c r="B76" s="185"/>
      <c r="C76" s="174" t="s">
        <v>233</v>
      </c>
      <c r="D76" s="8" t="s">
        <v>234</v>
      </c>
      <c r="E76" s="2" t="s">
        <v>164</v>
      </c>
      <c r="F76" s="174">
        <v>0.61</v>
      </c>
      <c r="G76" s="42">
        <v>16.440000000000001</v>
      </c>
      <c r="H76" s="98">
        <f t="shared" si="2"/>
        <v>10.029999999999999</v>
      </c>
      <c r="J76" s="220">
        <f t="shared" si="3"/>
        <v>3.2968445286350999E-4</v>
      </c>
      <c r="K76" s="4"/>
    </row>
    <row r="77" spans="1:11" s="154" customFormat="1" x14ac:dyDescent="0.25">
      <c r="A77" s="186">
        <f t="shared" si="4"/>
        <v>63</v>
      </c>
      <c r="B77" s="185"/>
      <c r="C77" s="174">
        <v>331531</v>
      </c>
      <c r="D77" s="8" t="s">
        <v>235</v>
      </c>
      <c r="E77" s="2" t="s">
        <v>164</v>
      </c>
      <c r="F77" s="174">
        <v>7.55</v>
      </c>
      <c r="G77" s="42">
        <v>0.95</v>
      </c>
      <c r="H77" s="98">
        <f t="shared" si="2"/>
        <v>7.17</v>
      </c>
      <c r="J77" s="220">
        <f t="shared" si="3"/>
        <v>2.3567672253553001E-4</v>
      </c>
      <c r="K77" s="4"/>
    </row>
    <row r="78" spans="1:11" s="154" customFormat="1" ht="25.5" customHeight="1" x14ac:dyDescent="0.25">
      <c r="A78" s="186">
        <f t="shared" si="4"/>
        <v>64</v>
      </c>
      <c r="B78" s="185"/>
      <c r="C78" s="174" t="s">
        <v>236</v>
      </c>
      <c r="D78" s="8" t="s">
        <v>237</v>
      </c>
      <c r="E78" s="2" t="s">
        <v>164</v>
      </c>
      <c r="F78" s="174">
        <v>12.38</v>
      </c>
      <c r="G78" s="42">
        <v>0.55000000000000004</v>
      </c>
      <c r="H78" s="98">
        <f t="shared" si="2"/>
        <v>6.81</v>
      </c>
      <c r="J78" s="220">
        <f t="shared" si="3"/>
        <v>2.2384358165507999E-4</v>
      </c>
      <c r="K78" s="4"/>
    </row>
    <row r="79" spans="1:11" s="154" customFormat="1" ht="25.5" customHeight="1" x14ac:dyDescent="0.25">
      <c r="A79" s="186">
        <f t="shared" si="4"/>
        <v>65</v>
      </c>
      <c r="B79" s="185"/>
      <c r="C79" s="174" t="s">
        <v>238</v>
      </c>
      <c r="D79" s="8" t="s">
        <v>239</v>
      </c>
      <c r="E79" s="2" t="s">
        <v>164</v>
      </c>
      <c r="F79" s="174">
        <v>0.69</v>
      </c>
      <c r="G79" s="42">
        <v>6.82</v>
      </c>
      <c r="H79" s="98">
        <f t="shared" si="2"/>
        <v>4.71</v>
      </c>
      <c r="J79" s="220">
        <f t="shared" si="3"/>
        <v>1.5481692651915001E-4</v>
      </c>
      <c r="K79" s="4"/>
    </row>
    <row r="80" spans="1:11" s="154" customFormat="1" x14ac:dyDescent="0.25">
      <c r="A80" s="186">
        <f t="shared" si="4"/>
        <v>66</v>
      </c>
      <c r="B80" s="185"/>
      <c r="C80" s="174" t="s">
        <v>240</v>
      </c>
      <c r="D80" s="8" t="s">
        <v>241</v>
      </c>
      <c r="E80" s="2" t="s">
        <v>164</v>
      </c>
      <c r="F80" s="174">
        <v>0.02</v>
      </c>
      <c r="G80" s="42">
        <v>89.54</v>
      </c>
      <c r="H80" s="98">
        <f t="shared" si="2"/>
        <v>1.79</v>
      </c>
      <c r="J80" s="220">
        <f t="shared" si="3"/>
        <v>5.8837006044434002E-5</v>
      </c>
      <c r="K80" s="4"/>
    </row>
    <row r="81" spans="1:11" s="154" customFormat="1" ht="25.5" customHeight="1" x14ac:dyDescent="0.25">
      <c r="A81" s="186">
        <f t="shared" si="4"/>
        <v>67</v>
      </c>
      <c r="B81" s="185"/>
      <c r="C81" s="174" t="s">
        <v>242</v>
      </c>
      <c r="D81" s="8" t="s">
        <v>243</v>
      </c>
      <c r="E81" s="2" t="s">
        <v>164</v>
      </c>
      <c r="F81" s="174">
        <v>2.02</v>
      </c>
      <c r="G81" s="42">
        <v>0.7</v>
      </c>
      <c r="H81" s="98">
        <f t="shared" si="2"/>
        <v>1.41</v>
      </c>
      <c r="J81" s="220">
        <f t="shared" si="3"/>
        <v>4.6346468448409003E-5</v>
      </c>
      <c r="K81" s="4"/>
    </row>
    <row r="82" spans="1:11" s="154" customFormat="1" ht="25.5" customHeight="1" x14ac:dyDescent="0.25">
      <c r="A82" s="186">
        <f t="shared" si="4"/>
        <v>68</v>
      </c>
      <c r="B82" s="185"/>
      <c r="C82" s="174" t="s">
        <v>244</v>
      </c>
      <c r="D82" s="8" t="s">
        <v>245</v>
      </c>
      <c r="E82" s="2" t="s">
        <v>164</v>
      </c>
      <c r="F82" s="174">
        <v>1.38</v>
      </c>
      <c r="G82" s="42">
        <v>0.9</v>
      </c>
      <c r="H82" s="98">
        <f t="shared" si="2"/>
        <v>1.24</v>
      </c>
      <c r="J82" s="220">
        <f t="shared" si="3"/>
        <v>4.0758596365976999E-5</v>
      </c>
      <c r="K82" s="4"/>
    </row>
    <row r="83" spans="1:11" s="154" customFormat="1" ht="25.5" customHeight="1" x14ac:dyDescent="0.25">
      <c r="A83" s="186">
        <f t="shared" si="4"/>
        <v>69</v>
      </c>
      <c r="B83" s="185"/>
      <c r="C83" s="174" t="s">
        <v>246</v>
      </c>
      <c r="D83" s="8" t="s">
        <v>247</v>
      </c>
      <c r="E83" s="2" t="s">
        <v>164</v>
      </c>
      <c r="F83" s="174">
        <v>0.22</v>
      </c>
      <c r="G83" s="42">
        <v>2.99</v>
      </c>
      <c r="H83" s="98">
        <f t="shared" si="2"/>
        <v>0.66</v>
      </c>
      <c r="J83" s="220">
        <f t="shared" si="3"/>
        <v>2.1694091614148999E-5</v>
      </c>
      <c r="K83" s="4"/>
    </row>
    <row r="84" spans="1:11" ht="15" customHeight="1" x14ac:dyDescent="0.25">
      <c r="A84" s="271" t="s">
        <v>43</v>
      </c>
      <c r="B84" s="271"/>
      <c r="C84" s="271"/>
      <c r="D84" s="271"/>
      <c r="E84" s="271"/>
      <c r="F84" s="10"/>
      <c r="G84" s="10"/>
      <c r="H84" s="169">
        <f>SUM(H85:H94)</f>
        <v>1286333.78</v>
      </c>
      <c r="J84" s="4"/>
      <c r="K84" s="4"/>
    </row>
    <row r="85" spans="1:11" ht="39.200000000000003" customHeight="1" x14ac:dyDescent="0.25">
      <c r="A85" s="2">
        <v>70</v>
      </c>
      <c r="B85" s="129"/>
      <c r="C85" s="174" t="s">
        <v>248</v>
      </c>
      <c r="D85" s="8" t="s">
        <v>249</v>
      </c>
      <c r="E85" s="2" t="s">
        <v>250</v>
      </c>
      <c r="F85" s="174">
        <v>135</v>
      </c>
      <c r="G85" s="42">
        <v>6243.65</v>
      </c>
      <c r="H85" s="27">
        <f t="shared" ref="H85:H94" si="5">F85*G85</f>
        <v>842892.75</v>
      </c>
      <c r="J85" s="223">
        <f t="shared" ref="J85:J94" si="6">H85/$H$84</f>
        <v>0.65526752317738002</v>
      </c>
      <c r="K85" s="226">
        <f>SUM(J85:J87)</f>
        <v>0.90513061858640997</v>
      </c>
    </row>
    <row r="86" spans="1:11" ht="15" customHeight="1" x14ac:dyDescent="0.25">
      <c r="A86" s="2">
        <v>71</v>
      </c>
      <c r="B86" s="129"/>
      <c r="C86" s="174" t="s">
        <v>251</v>
      </c>
      <c r="D86" s="8" t="s">
        <v>252</v>
      </c>
      <c r="E86" s="2" t="s">
        <v>253</v>
      </c>
      <c r="F86" s="174">
        <v>3</v>
      </c>
      <c r="G86" s="42">
        <v>65947.199999999997</v>
      </c>
      <c r="H86" s="27">
        <f t="shared" si="5"/>
        <v>197841.6</v>
      </c>
      <c r="J86" s="224">
        <f t="shared" si="6"/>
        <v>0.15380269341912001</v>
      </c>
      <c r="K86" s="4"/>
    </row>
    <row r="87" spans="1:11" ht="51.75" customHeight="1" x14ac:dyDescent="0.25">
      <c r="A87" s="2">
        <v>72</v>
      </c>
      <c r="B87" s="129"/>
      <c r="C87" s="174" t="s">
        <v>254</v>
      </c>
      <c r="D87" s="8" t="s">
        <v>255</v>
      </c>
      <c r="E87" s="2" t="s">
        <v>253</v>
      </c>
      <c r="F87" s="174">
        <v>1</v>
      </c>
      <c r="G87" s="42">
        <v>123565.74</v>
      </c>
      <c r="H87" s="27">
        <f t="shared" si="5"/>
        <v>123565.74</v>
      </c>
      <c r="J87" s="225">
        <f t="shared" si="6"/>
        <v>9.6060401989910005E-2</v>
      </c>
      <c r="K87" s="4"/>
    </row>
    <row r="88" spans="1:11" ht="25.5" customHeight="1" x14ac:dyDescent="0.25">
      <c r="A88" s="2">
        <v>73</v>
      </c>
      <c r="B88" s="129"/>
      <c r="C88" s="174" t="s">
        <v>256</v>
      </c>
      <c r="D88" s="8" t="s">
        <v>257</v>
      </c>
      <c r="E88" s="2" t="s">
        <v>250</v>
      </c>
      <c r="F88" s="174">
        <v>6</v>
      </c>
      <c r="G88" s="98">
        <v>13334.64</v>
      </c>
      <c r="H88" s="27">
        <f t="shared" si="5"/>
        <v>80007.839999999997</v>
      </c>
      <c r="J88" s="220">
        <f t="shared" si="6"/>
        <v>6.2198351037629003E-2</v>
      </c>
      <c r="K88" s="4"/>
    </row>
    <row r="89" spans="1:11" ht="25.5" customHeight="1" x14ac:dyDescent="0.25">
      <c r="A89" s="2">
        <v>74</v>
      </c>
      <c r="B89" s="129"/>
      <c r="C89" s="174" t="s">
        <v>258</v>
      </c>
      <c r="D89" s="8" t="s">
        <v>259</v>
      </c>
      <c r="E89" s="7" t="s">
        <v>250</v>
      </c>
      <c r="F89" s="7">
        <v>6</v>
      </c>
      <c r="G89" s="183">
        <v>3365.95</v>
      </c>
      <c r="H89" s="27">
        <f t="shared" si="5"/>
        <v>20195.7</v>
      </c>
      <c r="J89" s="220">
        <f t="shared" si="6"/>
        <v>1.5700201855851002E-2</v>
      </c>
      <c r="K89" s="4"/>
    </row>
    <row r="90" spans="1:11" ht="15" customHeight="1" x14ac:dyDescent="0.25">
      <c r="A90" s="2">
        <v>75</v>
      </c>
      <c r="B90" s="129"/>
      <c r="C90" s="174" t="s">
        <v>258</v>
      </c>
      <c r="D90" s="8" t="s">
        <v>260</v>
      </c>
      <c r="E90" s="2" t="s">
        <v>250</v>
      </c>
      <c r="F90" s="174">
        <v>1</v>
      </c>
      <c r="G90" s="42">
        <v>13671.52</v>
      </c>
      <c r="H90" s="27">
        <f t="shared" si="5"/>
        <v>13671.52</v>
      </c>
      <c r="J90" s="220">
        <f t="shared" si="6"/>
        <v>1.0628283430448001E-2</v>
      </c>
      <c r="K90" s="4"/>
    </row>
    <row r="91" spans="1:11" ht="15" customHeight="1" x14ac:dyDescent="0.25">
      <c r="A91" s="2">
        <v>76</v>
      </c>
      <c r="B91" s="129"/>
      <c r="C91" s="174" t="s">
        <v>258</v>
      </c>
      <c r="D91" s="8" t="s">
        <v>261</v>
      </c>
      <c r="E91" s="2" t="s">
        <v>250</v>
      </c>
      <c r="F91" s="174">
        <v>1</v>
      </c>
      <c r="G91" s="42">
        <v>5609.93</v>
      </c>
      <c r="H91" s="27">
        <f t="shared" si="5"/>
        <v>5609.93</v>
      </c>
      <c r="J91" s="220">
        <f t="shared" si="6"/>
        <v>4.3611775475568999E-3</v>
      </c>
      <c r="K91" s="4"/>
    </row>
    <row r="92" spans="1:11" ht="15" customHeight="1" x14ac:dyDescent="0.25">
      <c r="A92" s="2">
        <v>77</v>
      </c>
      <c r="B92" s="129"/>
      <c r="C92" s="174" t="s">
        <v>258</v>
      </c>
      <c r="D92" s="8" t="s">
        <v>262</v>
      </c>
      <c r="E92" s="2" t="s">
        <v>250</v>
      </c>
      <c r="F92" s="174">
        <v>2</v>
      </c>
      <c r="G92" s="42">
        <v>822.3</v>
      </c>
      <c r="H92" s="27">
        <f t="shared" si="5"/>
        <v>1644.6</v>
      </c>
      <c r="J92" s="220">
        <f t="shared" si="6"/>
        <v>1.2785173067600001E-3</v>
      </c>
      <c r="K92" s="4"/>
    </row>
    <row r="93" spans="1:11" ht="25.5" customHeight="1" x14ac:dyDescent="0.25">
      <c r="A93" s="2">
        <v>78</v>
      </c>
      <c r="B93" s="129"/>
      <c r="C93" s="174" t="s">
        <v>258</v>
      </c>
      <c r="D93" s="8" t="s">
        <v>263</v>
      </c>
      <c r="E93" s="7" t="s">
        <v>250</v>
      </c>
      <c r="F93" s="7">
        <v>1</v>
      </c>
      <c r="G93" s="183">
        <v>824.95</v>
      </c>
      <c r="H93" s="27">
        <f t="shared" si="5"/>
        <v>824.95</v>
      </c>
      <c r="J93" s="220">
        <f t="shared" si="6"/>
        <v>6.4131877186651004E-4</v>
      </c>
      <c r="K93" s="4"/>
    </row>
    <row r="94" spans="1:11" ht="15" customHeight="1" x14ac:dyDescent="0.25">
      <c r="A94" s="2">
        <v>79</v>
      </c>
      <c r="B94" s="129"/>
      <c r="C94" s="174" t="s">
        <v>258</v>
      </c>
      <c r="D94" s="8" t="s">
        <v>264</v>
      </c>
      <c r="E94" s="7" t="s">
        <v>250</v>
      </c>
      <c r="F94" s="7">
        <v>1</v>
      </c>
      <c r="G94" s="183">
        <v>79.150000000000006</v>
      </c>
      <c r="H94" s="27">
        <f t="shared" si="5"/>
        <v>79.150000000000006</v>
      </c>
      <c r="J94" s="220">
        <f t="shared" si="6"/>
        <v>6.1531463474434007E-5</v>
      </c>
      <c r="K94" s="4"/>
    </row>
    <row r="95" spans="1:11" ht="16.5" customHeight="1" x14ac:dyDescent="0.25">
      <c r="A95" s="264" t="s">
        <v>265</v>
      </c>
      <c r="B95" s="265"/>
      <c r="C95" s="266"/>
      <c r="D95" s="266"/>
      <c r="E95" s="265"/>
      <c r="F95" s="156"/>
      <c r="G95" s="155"/>
      <c r="H95" s="169">
        <f>SUM(H96:H362)</f>
        <v>810163.91</v>
      </c>
      <c r="J95" s="221"/>
      <c r="K95" s="4"/>
    </row>
    <row r="96" spans="1:11" ht="26.45" customHeight="1" x14ac:dyDescent="0.25">
      <c r="A96" s="7">
        <v>80</v>
      </c>
      <c r="B96" s="213"/>
      <c r="C96" s="130" t="s">
        <v>266</v>
      </c>
      <c r="D96" s="8" t="s">
        <v>267</v>
      </c>
      <c r="E96" s="2" t="s">
        <v>268</v>
      </c>
      <c r="F96" s="181">
        <v>140.68</v>
      </c>
      <c r="G96" s="98">
        <v>700</v>
      </c>
      <c r="H96" s="98">
        <f t="shared" ref="H96:H159" si="7">ROUND(F96*G96,2)</f>
        <v>98476</v>
      </c>
      <c r="J96" s="223">
        <f t="shared" ref="J96:J159" si="8">H96/$H$95</f>
        <v>0.12155071188001999</v>
      </c>
      <c r="K96" s="226">
        <f>SUM(I96:J140)</f>
        <v>0.85077261711151997</v>
      </c>
    </row>
    <row r="97" spans="1:11" ht="51" customHeight="1" x14ac:dyDescent="0.25">
      <c r="A97" s="7">
        <v>81</v>
      </c>
      <c r="B97" s="213"/>
      <c r="C97" s="130" t="s">
        <v>269</v>
      </c>
      <c r="D97" s="8" t="s">
        <v>270</v>
      </c>
      <c r="E97" s="2" t="s">
        <v>271</v>
      </c>
      <c r="F97" s="181">
        <v>11</v>
      </c>
      <c r="G97" s="98">
        <v>7081.2</v>
      </c>
      <c r="H97" s="98">
        <f t="shared" si="7"/>
        <v>77893.2</v>
      </c>
      <c r="J97" s="224">
        <f t="shared" si="8"/>
        <v>9.6144988734439996E-2</v>
      </c>
      <c r="K97" s="4"/>
    </row>
    <row r="98" spans="1:11" ht="25.5" customHeight="1" x14ac:dyDescent="0.25">
      <c r="A98" s="7">
        <v>82</v>
      </c>
      <c r="B98" s="213"/>
      <c r="C98" s="130" t="s">
        <v>272</v>
      </c>
      <c r="D98" s="8" t="s">
        <v>273</v>
      </c>
      <c r="E98" s="2" t="s">
        <v>274</v>
      </c>
      <c r="F98" s="181">
        <v>30.55</v>
      </c>
      <c r="G98" s="98">
        <v>2027</v>
      </c>
      <c r="H98" s="98">
        <f t="shared" si="7"/>
        <v>61924.85</v>
      </c>
      <c r="J98" s="224">
        <f t="shared" si="8"/>
        <v>7.6434964870256999E-2</v>
      </c>
      <c r="K98" s="4"/>
    </row>
    <row r="99" spans="1:11" ht="25.5" customHeight="1" x14ac:dyDescent="0.25">
      <c r="A99" s="7">
        <v>83</v>
      </c>
      <c r="B99" s="213"/>
      <c r="C99" s="130" t="s">
        <v>275</v>
      </c>
      <c r="D99" s="8" t="s">
        <v>276</v>
      </c>
      <c r="E99" s="2" t="s">
        <v>274</v>
      </c>
      <c r="F99" s="181">
        <v>15.45</v>
      </c>
      <c r="G99" s="98">
        <v>2420</v>
      </c>
      <c r="H99" s="98">
        <f t="shared" si="7"/>
        <v>37389</v>
      </c>
      <c r="J99" s="224">
        <f t="shared" si="8"/>
        <v>4.6149920452517E-2</v>
      </c>
      <c r="K99" s="4"/>
    </row>
    <row r="100" spans="1:11" ht="38.25" customHeight="1" x14ac:dyDescent="0.25">
      <c r="A100" s="7">
        <v>84</v>
      </c>
      <c r="B100" s="213"/>
      <c r="C100" s="130" t="s">
        <v>277</v>
      </c>
      <c r="D100" s="8" t="s">
        <v>278</v>
      </c>
      <c r="E100" s="2" t="s">
        <v>268</v>
      </c>
      <c r="F100" s="181">
        <v>10.009</v>
      </c>
      <c r="G100" s="98">
        <v>3580.59</v>
      </c>
      <c r="H100" s="98">
        <f t="shared" si="7"/>
        <v>35838.129999999997</v>
      </c>
      <c r="J100" s="224">
        <f t="shared" si="8"/>
        <v>4.4235653498809001E-2</v>
      </c>
      <c r="K100" s="4"/>
    </row>
    <row r="101" spans="1:11" ht="25.5" customHeight="1" x14ac:dyDescent="0.25">
      <c r="A101" s="7">
        <v>85</v>
      </c>
      <c r="B101" s="213"/>
      <c r="C101" s="130" t="s">
        <v>279</v>
      </c>
      <c r="D101" s="8" t="s">
        <v>280</v>
      </c>
      <c r="E101" s="2" t="s">
        <v>281</v>
      </c>
      <c r="F101" s="181">
        <v>3.82</v>
      </c>
      <c r="G101" s="98">
        <v>7956.21</v>
      </c>
      <c r="H101" s="98">
        <f t="shared" si="7"/>
        <v>30392.720000000001</v>
      </c>
      <c r="J101" s="224">
        <f t="shared" si="8"/>
        <v>3.7514285226553999E-2</v>
      </c>
      <c r="K101" s="4"/>
    </row>
    <row r="102" spans="1:11" ht="25.5" customHeight="1" x14ac:dyDescent="0.25">
      <c r="A102" s="7">
        <v>86</v>
      </c>
      <c r="B102" s="213"/>
      <c r="C102" s="130" t="s">
        <v>282</v>
      </c>
      <c r="D102" s="8" t="s">
        <v>283</v>
      </c>
      <c r="E102" s="2" t="s">
        <v>281</v>
      </c>
      <c r="F102" s="181">
        <v>3.23</v>
      </c>
      <c r="G102" s="98">
        <v>7997.23</v>
      </c>
      <c r="H102" s="98">
        <f t="shared" si="7"/>
        <v>25831.05</v>
      </c>
      <c r="J102" s="224">
        <f t="shared" si="8"/>
        <v>3.1883733255903997E-2</v>
      </c>
      <c r="K102" s="4"/>
    </row>
    <row r="103" spans="1:11" ht="51" customHeight="1" x14ac:dyDescent="0.25">
      <c r="A103" s="7">
        <v>87</v>
      </c>
      <c r="B103" s="213"/>
      <c r="C103" s="130" t="s">
        <v>284</v>
      </c>
      <c r="D103" s="8" t="s">
        <v>285</v>
      </c>
      <c r="E103" s="2" t="s">
        <v>271</v>
      </c>
      <c r="F103" s="181">
        <v>8</v>
      </c>
      <c r="G103" s="98">
        <v>2836.68</v>
      </c>
      <c r="H103" s="98">
        <f t="shared" si="7"/>
        <v>22693.439999999999</v>
      </c>
      <c r="J103" s="224">
        <f t="shared" si="8"/>
        <v>2.8010924357270001E-2</v>
      </c>
      <c r="K103" s="4"/>
    </row>
    <row r="104" spans="1:11" x14ac:dyDescent="0.25">
      <c r="A104" s="7">
        <v>88</v>
      </c>
      <c r="B104" s="214"/>
      <c r="C104" s="212" t="s">
        <v>286</v>
      </c>
      <c r="D104" s="193" t="s">
        <v>287</v>
      </c>
      <c r="E104" s="182" t="s">
        <v>288</v>
      </c>
      <c r="F104" s="200">
        <v>0.24</v>
      </c>
      <c r="G104" s="194">
        <v>91691.59</v>
      </c>
      <c r="H104" s="98">
        <f t="shared" si="7"/>
        <v>22005.98</v>
      </c>
      <c r="J104" s="224">
        <f t="shared" si="8"/>
        <v>2.7162380017644001E-2</v>
      </c>
      <c r="K104" s="219"/>
    </row>
    <row r="105" spans="1:11" ht="25.5" customHeight="1" x14ac:dyDescent="0.25">
      <c r="A105" s="7">
        <v>89</v>
      </c>
      <c r="B105" s="213"/>
      <c r="C105" s="130" t="s">
        <v>289</v>
      </c>
      <c r="D105" s="8" t="s">
        <v>290</v>
      </c>
      <c r="E105" s="2" t="s">
        <v>281</v>
      </c>
      <c r="F105" s="181">
        <v>2.88</v>
      </c>
      <c r="G105" s="98">
        <v>6508.75</v>
      </c>
      <c r="H105" s="98">
        <f t="shared" si="7"/>
        <v>18745.2</v>
      </c>
      <c r="J105" s="224">
        <f t="shared" si="8"/>
        <v>2.31375401553E-2</v>
      </c>
      <c r="K105" s="4"/>
    </row>
    <row r="106" spans="1:11" ht="38.25" customHeight="1" x14ac:dyDescent="0.25">
      <c r="A106" s="7">
        <v>90</v>
      </c>
      <c r="B106" s="213"/>
      <c r="C106" s="130" t="s">
        <v>291</v>
      </c>
      <c r="D106" s="8" t="s">
        <v>292</v>
      </c>
      <c r="E106" s="2" t="s">
        <v>281</v>
      </c>
      <c r="F106" s="181">
        <v>1.3029999999999999</v>
      </c>
      <c r="G106" s="98">
        <v>11255</v>
      </c>
      <c r="H106" s="98">
        <f t="shared" si="7"/>
        <v>14665.27</v>
      </c>
      <c r="J106" s="224">
        <f t="shared" si="8"/>
        <v>1.8101608599178001E-2</v>
      </c>
      <c r="K106" s="4"/>
    </row>
    <row r="107" spans="1:11" x14ac:dyDescent="0.25">
      <c r="A107" s="7">
        <v>91</v>
      </c>
      <c r="B107" s="213"/>
      <c r="C107" s="130" t="s">
        <v>293</v>
      </c>
      <c r="D107" s="8" t="s">
        <v>294</v>
      </c>
      <c r="E107" s="2" t="s">
        <v>268</v>
      </c>
      <c r="F107" s="181">
        <v>27.9</v>
      </c>
      <c r="G107" s="98">
        <v>519.79999999999995</v>
      </c>
      <c r="H107" s="98">
        <f t="shared" si="7"/>
        <v>14502.42</v>
      </c>
      <c r="J107" s="224">
        <f t="shared" si="8"/>
        <v>1.7900599892187001E-2</v>
      </c>
      <c r="K107" s="4"/>
    </row>
    <row r="108" spans="1:11" ht="25.5" customHeight="1" x14ac:dyDescent="0.25">
      <c r="A108" s="7">
        <v>92</v>
      </c>
      <c r="B108" s="213"/>
      <c r="C108" s="130" t="s">
        <v>295</v>
      </c>
      <c r="D108" s="8" t="s">
        <v>296</v>
      </c>
      <c r="E108" s="2" t="s">
        <v>288</v>
      </c>
      <c r="F108" s="181">
        <v>0.9</v>
      </c>
      <c r="G108" s="98">
        <v>14498.24</v>
      </c>
      <c r="H108" s="98">
        <f t="shared" si="7"/>
        <v>13048.42</v>
      </c>
      <c r="J108" s="224">
        <f t="shared" si="8"/>
        <v>1.6105901335446999E-2</v>
      </c>
      <c r="K108" s="4"/>
    </row>
    <row r="109" spans="1:11" ht="25.5" customHeight="1" x14ac:dyDescent="0.25">
      <c r="A109" s="7">
        <v>93</v>
      </c>
      <c r="B109" s="213"/>
      <c r="C109" s="130" t="s">
        <v>297</v>
      </c>
      <c r="D109" s="8" t="s">
        <v>298</v>
      </c>
      <c r="E109" s="2" t="s">
        <v>299</v>
      </c>
      <c r="F109" s="181">
        <v>201.8</v>
      </c>
      <c r="G109" s="98">
        <v>63.29</v>
      </c>
      <c r="H109" s="98">
        <f t="shared" si="7"/>
        <v>12771.92</v>
      </c>
      <c r="J109" s="224">
        <f t="shared" si="8"/>
        <v>1.5764612373316E-2</v>
      </c>
      <c r="K109" s="4"/>
    </row>
    <row r="110" spans="1:11" ht="25.5" customHeight="1" x14ac:dyDescent="0.25">
      <c r="A110" s="7">
        <v>94</v>
      </c>
      <c r="B110" s="213"/>
      <c r="C110" s="130" t="s">
        <v>300</v>
      </c>
      <c r="D110" s="8" t="s">
        <v>301</v>
      </c>
      <c r="E110" s="2" t="s">
        <v>268</v>
      </c>
      <c r="F110" s="181">
        <v>2.9660000000000002</v>
      </c>
      <c r="G110" s="98">
        <v>4183.5</v>
      </c>
      <c r="H110" s="98">
        <f t="shared" si="7"/>
        <v>12408.26</v>
      </c>
      <c r="J110" s="224">
        <f t="shared" si="8"/>
        <v>1.5315740243230999E-2</v>
      </c>
      <c r="K110" s="4"/>
    </row>
    <row r="111" spans="1:11" ht="25.5" customHeight="1" x14ac:dyDescent="0.25">
      <c r="A111" s="7">
        <v>95</v>
      </c>
      <c r="B111" s="213"/>
      <c r="C111" s="130" t="s">
        <v>302</v>
      </c>
      <c r="D111" s="8" t="s">
        <v>303</v>
      </c>
      <c r="E111" s="2" t="s">
        <v>271</v>
      </c>
      <c r="F111" s="181">
        <v>696</v>
      </c>
      <c r="G111" s="98">
        <v>17.32</v>
      </c>
      <c r="H111" s="98">
        <f t="shared" si="7"/>
        <v>12054.72</v>
      </c>
      <c r="J111" s="224">
        <f t="shared" si="8"/>
        <v>1.4879359412591E-2</v>
      </c>
      <c r="K111" s="4"/>
    </row>
    <row r="112" spans="1:11" ht="25.5" customHeight="1" x14ac:dyDescent="0.25">
      <c r="A112" s="7">
        <v>96</v>
      </c>
      <c r="B112" s="213"/>
      <c r="C112" s="130" t="s">
        <v>304</v>
      </c>
      <c r="D112" s="8" t="s">
        <v>305</v>
      </c>
      <c r="E112" s="2" t="s">
        <v>306</v>
      </c>
      <c r="F112" s="181">
        <v>300</v>
      </c>
      <c r="G112" s="98">
        <v>39.799999999999997</v>
      </c>
      <c r="H112" s="98">
        <f t="shared" si="7"/>
        <v>11940</v>
      </c>
      <c r="J112" s="224">
        <f t="shared" si="8"/>
        <v>1.4737758437055E-2</v>
      </c>
      <c r="K112" s="4"/>
    </row>
    <row r="113" spans="1:11" ht="25.5" customHeight="1" x14ac:dyDescent="0.25">
      <c r="A113" s="7">
        <v>97</v>
      </c>
      <c r="B113" s="213"/>
      <c r="C113" s="130" t="s">
        <v>307</v>
      </c>
      <c r="D113" s="8" t="s">
        <v>308</v>
      </c>
      <c r="E113" s="2" t="s">
        <v>281</v>
      </c>
      <c r="F113" s="181">
        <v>1.6839999999999999</v>
      </c>
      <c r="G113" s="98">
        <v>6780</v>
      </c>
      <c r="H113" s="98">
        <f t="shared" si="7"/>
        <v>11417.52</v>
      </c>
      <c r="J113" s="224">
        <f t="shared" si="8"/>
        <v>1.4092851902031E-2</v>
      </c>
      <c r="K113" s="4"/>
    </row>
    <row r="114" spans="1:11" x14ac:dyDescent="0.25">
      <c r="A114" s="7">
        <v>98</v>
      </c>
      <c r="B114" s="213"/>
      <c r="C114" s="130" t="s">
        <v>309</v>
      </c>
      <c r="D114" s="8" t="s">
        <v>310</v>
      </c>
      <c r="E114" s="2" t="s">
        <v>281</v>
      </c>
      <c r="F114" s="181">
        <v>1.1879839999999999</v>
      </c>
      <c r="G114" s="98">
        <v>9380.49</v>
      </c>
      <c r="H114" s="98">
        <f t="shared" si="7"/>
        <v>11143.87</v>
      </c>
      <c r="J114" s="224">
        <f t="shared" si="8"/>
        <v>1.3755080746562001E-2</v>
      </c>
      <c r="K114" s="4"/>
    </row>
    <row r="115" spans="1:11" ht="51" customHeight="1" x14ac:dyDescent="0.25">
      <c r="A115" s="7">
        <v>99</v>
      </c>
      <c r="B115" s="213"/>
      <c r="C115" s="130" t="s">
        <v>311</v>
      </c>
      <c r="D115" s="8" t="s">
        <v>312</v>
      </c>
      <c r="E115" s="2" t="s">
        <v>313</v>
      </c>
      <c r="F115" s="181">
        <v>50</v>
      </c>
      <c r="G115" s="98">
        <v>213.45</v>
      </c>
      <c r="H115" s="98">
        <f t="shared" si="7"/>
        <v>10672.5</v>
      </c>
      <c r="J115" s="224">
        <f t="shared" si="8"/>
        <v>1.3173260211010999E-2</v>
      </c>
      <c r="K115" s="4"/>
    </row>
    <row r="116" spans="1:11" ht="38.25" customHeight="1" x14ac:dyDescent="0.25">
      <c r="A116" s="7">
        <v>100</v>
      </c>
      <c r="B116" s="213"/>
      <c r="C116" s="130" t="s">
        <v>314</v>
      </c>
      <c r="D116" s="8" t="s">
        <v>315</v>
      </c>
      <c r="E116" s="2" t="s">
        <v>316</v>
      </c>
      <c r="F116" s="181">
        <v>12</v>
      </c>
      <c r="G116" s="98">
        <v>797.59</v>
      </c>
      <c r="H116" s="98">
        <f t="shared" si="7"/>
        <v>9571.08</v>
      </c>
      <c r="J116" s="224">
        <f t="shared" si="8"/>
        <v>1.1813757539508E-2</v>
      </c>
      <c r="K116" s="4"/>
    </row>
    <row r="117" spans="1:11" ht="51" customHeight="1" x14ac:dyDescent="0.25">
      <c r="A117" s="7">
        <v>101</v>
      </c>
      <c r="B117" s="213"/>
      <c r="C117" s="130" t="s">
        <v>317</v>
      </c>
      <c r="D117" s="8" t="s">
        <v>318</v>
      </c>
      <c r="E117" s="2" t="s">
        <v>299</v>
      </c>
      <c r="F117" s="181">
        <v>8.1</v>
      </c>
      <c r="G117" s="98">
        <v>1150.24</v>
      </c>
      <c r="H117" s="98">
        <f t="shared" si="7"/>
        <v>9316.94</v>
      </c>
      <c r="J117" s="224">
        <f t="shared" si="8"/>
        <v>1.1500067930698001E-2</v>
      </c>
      <c r="K117" s="4"/>
    </row>
    <row r="118" spans="1:11" x14ac:dyDescent="0.25">
      <c r="A118" s="7">
        <v>102</v>
      </c>
      <c r="B118" s="213"/>
      <c r="C118" s="130" t="s">
        <v>319</v>
      </c>
      <c r="D118" s="8" t="s">
        <v>320</v>
      </c>
      <c r="E118" s="2" t="s">
        <v>288</v>
      </c>
      <c r="F118" s="181">
        <v>0.12</v>
      </c>
      <c r="G118" s="98">
        <v>70866.820000000007</v>
      </c>
      <c r="H118" s="98">
        <f t="shared" si="7"/>
        <v>8504.02</v>
      </c>
      <c r="J118" s="224">
        <f t="shared" si="8"/>
        <v>1.0496666038851001E-2</v>
      </c>
      <c r="K118" s="4"/>
    </row>
    <row r="119" spans="1:11" ht="25.5" customHeight="1" x14ac:dyDescent="0.25">
      <c r="A119" s="7">
        <v>103</v>
      </c>
      <c r="B119" s="213"/>
      <c r="C119" s="130" t="s">
        <v>321</v>
      </c>
      <c r="D119" s="8" t="s">
        <v>322</v>
      </c>
      <c r="E119" s="2" t="s">
        <v>268</v>
      </c>
      <c r="F119" s="181">
        <v>13.92</v>
      </c>
      <c r="G119" s="98">
        <v>562.74</v>
      </c>
      <c r="H119" s="98">
        <f t="shared" si="7"/>
        <v>7833.34</v>
      </c>
      <c r="J119" s="224">
        <f t="shared" si="8"/>
        <v>9.668833557397E-3</v>
      </c>
      <c r="K119" s="4"/>
    </row>
    <row r="120" spans="1:11" ht="25.5" customHeight="1" x14ac:dyDescent="0.25">
      <c r="A120" s="7">
        <v>104</v>
      </c>
      <c r="B120" s="213"/>
      <c r="C120" s="130" t="s">
        <v>323</v>
      </c>
      <c r="D120" s="8" t="s">
        <v>324</v>
      </c>
      <c r="E120" s="2" t="s">
        <v>281</v>
      </c>
      <c r="F120" s="181">
        <v>1.1499999999999999</v>
      </c>
      <c r="G120" s="98">
        <v>6726.18</v>
      </c>
      <c r="H120" s="98">
        <f t="shared" si="7"/>
        <v>7735.11</v>
      </c>
      <c r="J120" s="224">
        <f t="shared" si="8"/>
        <v>9.5475864877763005E-3</v>
      </c>
      <c r="K120" s="4"/>
    </row>
    <row r="121" spans="1:11" ht="51" customHeight="1" x14ac:dyDescent="0.25">
      <c r="A121" s="7">
        <v>105</v>
      </c>
      <c r="B121" s="213"/>
      <c r="C121" s="130" t="s">
        <v>325</v>
      </c>
      <c r="D121" s="8" t="s">
        <v>326</v>
      </c>
      <c r="E121" s="2" t="s">
        <v>313</v>
      </c>
      <c r="F121" s="181">
        <v>60</v>
      </c>
      <c r="G121" s="98">
        <v>120</v>
      </c>
      <c r="H121" s="98">
        <f t="shared" si="7"/>
        <v>7200</v>
      </c>
      <c r="J121" s="224">
        <f t="shared" si="8"/>
        <v>8.8870905148071E-3</v>
      </c>
      <c r="K121" s="4"/>
    </row>
    <row r="122" spans="1:11" ht="51" customHeight="1" x14ac:dyDescent="0.25">
      <c r="A122" s="7">
        <v>106</v>
      </c>
      <c r="B122" s="213"/>
      <c r="C122" s="130" t="s">
        <v>327</v>
      </c>
      <c r="D122" s="8" t="s">
        <v>328</v>
      </c>
      <c r="E122" s="2" t="s">
        <v>313</v>
      </c>
      <c r="F122" s="181">
        <v>18.600000000000001</v>
      </c>
      <c r="G122" s="98">
        <v>353.94</v>
      </c>
      <c r="H122" s="98">
        <f t="shared" si="7"/>
        <v>6583.28</v>
      </c>
      <c r="J122" s="224">
        <f t="shared" si="8"/>
        <v>8.1258618394887006E-3</v>
      </c>
      <c r="K122" s="4"/>
    </row>
    <row r="123" spans="1:11" ht="25.5" customHeight="1" x14ac:dyDescent="0.25">
      <c r="A123" s="7">
        <v>107</v>
      </c>
      <c r="B123" s="213"/>
      <c r="C123" s="130" t="s">
        <v>329</v>
      </c>
      <c r="D123" s="8" t="s">
        <v>330</v>
      </c>
      <c r="E123" s="2" t="s">
        <v>281</v>
      </c>
      <c r="F123" s="181">
        <v>0.55369999999999997</v>
      </c>
      <c r="G123" s="98">
        <v>10196.65</v>
      </c>
      <c r="H123" s="98">
        <f t="shared" si="7"/>
        <v>5645.89</v>
      </c>
      <c r="J123" s="224">
        <f t="shared" si="8"/>
        <v>6.9688243703671998E-3</v>
      </c>
      <c r="K123" s="4"/>
    </row>
    <row r="124" spans="1:11" ht="25.5" customHeight="1" x14ac:dyDescent="0.25">
      <c r="A124" s="7">
        <v>108</v>
      </c>
      <c r="B124" s="213"/>
      <c r="C124" s="130" t="s">
        <v>331</v>
      </c>
      <c r="D124" s="8" t="s">
        <v>332</v>
      </c>
      <c r="E124" s="2" t="s">
        <v>268</v>
      </c>
      <c r="F124" s="181">
        <v>2.4347829999999999</v>
      </c>
      <c r="G124" s="98">
        <v>2318.8200000000002</v>
      </c>
      <c r="H124" s="98">
        <f t="shared" si="7"/>
        <v>5645.82</v>
      </c>
      <c r="J124" s="224">
        <f t="shared" si="8"/>
        <v>6.9687379680983003E-3</v>
      </c>
      <c r="K124" s="4"/>
    </row>
    <row r="125" spans="1:11" ht="51" customHeight="1" x14ac:dyDescent="0.25">
      <c r="A125" s="7">
        <v>109</v>
      </c>
      <c r="B125" s="213"/>
      <c r="C125" s="130" t="s">
        <v>333</v>
      </c>
      <c r="D125" s="8" t="s">
        <v>334</v>
      </c>
      <c r="E125" s="2" t="s">
        <v>271</v>
      </c>
      <c r="F125" s="181">
        <v>9</v>
      </c>
      <c r="G125" s="98">
        <v>609.27</v>
      </c>
      <c r="H125" s="98">
        <f t="shared" si="7"/>
        <v>5483.43</v>
      </c>
      <c r="J125" s="224">
        <f t="shared" si="8"/>
        <v>6.7682970474455999E-3</v>
      </c>
      <c r="K125" s="4"/>
    </row>
    <row r="126" spans="1:11" ht="25.5" customHeight="1" x14ac:dyDescent="0.25">
      <c r="A126" s="7">
        <v>110</v>
      </c>
      <c r="B126" s="213"/>
      <c r="C126" s="130" t="s">
        <v>335</v>
      </c>
      <c r="D126" s="8" t="s">
        <v>336</v>
      </c>
      <c r="E126" s="2" t="s">
        <v>281</v>
      </c>
      <c r="F126" s="181">
        <v>0.96389999999999998</v>
      </c>
      <c r="G126" s="98">
        <v>5586.97</v>
      </c>
      <c r="H126" s="98">
        <f t="shared" si="7"/>
        <v>5385.28</v>
      </c>
      <c r="J126" s="224">
        <f t="shared" si="8"/>
        <v>6.6471487232750001E-3</v>
      </c>
      <c r="K126" s="4"/>
    </row>
    <row r="127" spans="1:11" ht="25.5" customHeight="1" x14ac:dyDescent="0.25">
      <c r="A127" s="7">
        <v>111</v>
      </c>
      <c r="B127" s="213"/>
      <c r="C127" s="130" t="s">
        <v>337</v>
      </c>
      <c r="D127" s="8" t="s">
        <v>338</v>
      </c>
      <c r="E127" s="2" t="s">
        <v>299</v>
      </c>
      <c r="F127" s="181">
        <v>73.44</v>
      </c>
      <c r="G127" s="98">
        <v>67.8</v>
      </c>
      <c r="H127" s="98">
        <f t="shared" si="7"/>
        <v>4979.2299999999996</v>
      </c>
      <c r="J127" s="224">
        <f t="shared" si="8"/>
        <v>6.1459538477837E-3</v>
      </c>
      <c r="K127" s="4"/>
    </row>
    <row r="128" spans="1:11" ht="25.5" customHeight="1" x14ac:dyDescent="0.25">
      <c r="A128" s="7">
        <v>112</v>
      </c>
      <c r="B128" s="213"/>
      <c r="C128" s="130" t="s">
        <v>339</v>
      </c>
      <c r="D128" s="8" t="s">
        <v>340</v>
      </c>
      <c r="E128" s="2" t="s">
        <v>281</v>
      </c>
      <c r="F128" s="181">
        <v>0.80730000000000002</v>
      </c>
      <c r="G128" s="98">
        <v>5838.61</v>
      </c>
      <c r="H128" s="98">
        <f t="shared" si="7"/>
        <v>4713.51</v>
      </c>
      <c r="J128" s="224">
        <f t="shared" si="8"/>
        <v>5.8179708350623001E-3</v>
      </c>
      <c r="K128" s="4"/>
    </row>
    <row r="129" spans="1:11" ht="38.25" customHeight="1" x14ac:dyDescent="0.25">
      <c r="A129" s="7">
        <v>113</v>
      </c>
      <c r="B129" s="213"/>
      <c r="C129" s="130" t="s">
        <v>341</v>
      </c>
      <c r="D129" s="8" t="s">
        <v>342</v>
      </c>
      <c r="E129" s="2" t="s">
        <v>316</v>
      </c>
      <c r="F129" s="181">
        <v>16</v>
      </c>
      <c r="G129" s="98">
        <v>286.14999999999998</v>
      </c>
      <c r="H129" s="98">
        <f t="shared" si="7"/>
        <v>4578.3999999999996</v>
      </c>
      <c r="J129" s="224">
        <f t="shared" si="8"/>
        <v>5.6512021129155997E-3</v>
      </c>
      <c r="K129" s="4"/>
    </row>
    <row r="130" spans="1:11" x14ac:dyDescent="0.25">
      <c r="A130" s="7">
        <v>114</v>
      </c>
      <c r="B130" s="213"/>
      <c r="C130" s="130" t="s">
        <v>343</v>
      </c>
      <c r="D130" s="8" t="s">
        <v>344</v>
      </c>
      <c r="E130" s="2" t="s">
        <v>313</v>
      </c>
      <c r="F130" s="181">
        <v>696</v>
      </c>
      <c r="G130" s="98">
        <v>6.42</v>
      </c>
      <c r="H130" s="98">
        <f t="shared" si="7"/>
        <v>4468.32</v>
      </c>
      <c r="J130" s="224">
        <f t="shared" si="8"/>
        <v>5.5153283734893001E-3</v>
      </c>
      <c r="K130" s="4"/>
    </row>
    <row r="131" spans="1:11" ht="25.5" customHeight="1" x14ac:dyDescent="0.25">
      <c r="A131" s="7">
        <v>115</v>
      </c>
      <c r="B131" s="213"/>
      <c r="C131" s="130" t="s">
        <v>345</v>
      </c>
      <c r="D131" s="8" t="s">
        <v>346</v>
      </c>
      <c r="E131" s="2" t="s">
        <v>271</v>
      </c>
      <c r="F131" s="181">
        <v>1</v>
      </c>
      <c r="G131" s="98">
        <v>4293.1099999999997</v>
      </c>
      <c r="H131" s="98">
        <f t="shared" si="7"/>
        <v>4293.1099999999997</v>
      </c>
      <c r="J131" s="224">
        <f t="shared" si="8"/>
        <v>5.2990634944477004E-3</v>
      </c>
      <c r="K131" s="4"/>
    </row>
    <row r="132" spans="1:11" x14ac:dyDescent="0.25">
      <c r="A132" s="7">
        <v>116</v>
      </c>
      <c r="B132" s="213"/>
      <c r="C132" s="130" t="s">
        <v>347</v>
      </c>
      <c r="D132" s="8" t="s">
        <v>348</v>
      </c>
      <c r="E132" s="2" t="s">
        <v>299</v>
      </c>
      <c r="F132" s="181">
        <v>440.4</v>
      </c>
      <c r="G132" s="98">
        <v>8.6</v>
      </c>
      <c r="H132" s="98">
        <f t="shared" si="7"/>
        <v>3787.44</v>
      </c>
      <c r="J132" s="224">
        <f t="shared" si="8"/>
        <v>4.6749058471389996E-3</v>
      </c>
      <c r="K132" s="4"/>
    </row>
    <row r="133" spans="1:11" x14ac:dyDescent="0.25">
      <c r="A133" s="7">
        <v>117</v>
      </c>
      <c r="B133" s="213"/>
      <c r="C133" s="130" t="s">
        <v>349</v>
      </c>
      <c r="D133" s="8" t="s">
        <v>350</v>
      </c>
      <c r="E133" s="2" t="s">
        <v>306</v>
      </c>
      <c r="F133" s="181">
        <v>12.18</v>
      </c>
      <c r="G133" s="98">
        <v>308.3</v>
      </c>
      <c r="H133" s="98">
        <f t="shared" si="7"/>
        <v>3755.09</v>
      </c>
      <c r="J133" s="224">
        <f t="shared" si="8"/>
        <v>4.6349756557287E-3</v>
      </c>
      <c r="K133" s="4"/>
    </row>
    <row r="134" spans="1:11" x14ac:dyDescent="0.25">
      <c r="A134" s="7">
        <v>118</v>
      </c>
      <c r="B134" s="215"/>
      <c r="C134" s="2" t="s">
        <v>351</v>
      </c>
      <c r="D134" s="8" t="s">
        <v>352</v>
      </c>
      <c r="E134" s="2" t="s">
        <v>288</v>
      </c>
      <c r="F134" s="216">
        <v>1.1000000000000001</v>
      </c>
      <c r="G134" s="27">
        <v>3363.26</v>
      </c>
      <c r="H134" s="98">
        <f t="shared" si="7"/>
        <v>3699.59</v>
      </c>
      <c r="J134" s="224">
        <f t="shared" si="8"/>
        <v>4.5664709996771002E-3</v>
      </c>
      <c r="K134" s="4"/>
    </row>
    <row r="135" spans="1:11" x14ac:dyDescent="0.25">
      <c r="A135" s="7">
        <v>119</v>
      </c>
      <c r="B135" s="213"/>
      <c r="C135" s="130" t="s">
        <v>353</v>
      </c>
      <c r="D135" s="8" t="s">
        <v>354</v>
      </c>
      <c r="E135" s="2" t="s">
        <v>281</v>
      </c>
      <c r="F135" s="181">
        <v>0.58020000000000005</v>
      </c>
      <c r="G135" s="98">
        <v>6260.18</v>
      </c>
      <c r="H135" s="98">
        <f t="shared" si="7"/>
        <v>3632.16</v>
      </c>
      <c r="J135" s="224">
        <f t="shared" si="8"/>
        <v>4.4832409283697E-3</v>
      </c>
      <c r="K135" s="4"/>
    </row>
    <row r="136" spans="1:11" ht="38.25" customHeight="1" x14ac:dyDescent="0.25">
      <c r="A136" s="7">
        <v>120</v>
      </c>
      <c r="B136" s="213"/>
      <c r="C136" s="130" t="s">
        <v>355</v>
      </c>
      <c r="D136" s="8" t="s">
        <v>356</v>
      </c>
      <c r="E136" s="2" t="s">
        <v>313</v>
      </c>
      <c r="F136" s="181">
        <v>4</v>
      </c>
      <c r="G136" s="98">
        <v>905.71</v>
      </c>
      <c r="H136" s="98">
        <f t="shared" si="7"/>
        <v>3622.84</v>
      </c>
      <c r="J136" s="224">
        <f t="shared" si="8"/>
        <v>4.4717370834254999E-3</v>
      </c>
      <c r="K136" s="4"/>
    </row>
    <row r="137" spans="1:11" x14ac:dyDescent="0.25">
      <c r="A137" s="7">
        <v>121</v>
      </c>
      <c r="B137" s="213"/>
      <c r="C137" s="130" t="s">
        <v>357</v>
      </c>
      <c r="D137" s="8" t="s">
        <v>358</v>
      </c>
      <c r="E137" s="2" t="s">
        <v>281</v>
      </c>
      <c r="F137" s="181">
        <v>1.0215000000000001</v>
      </c>
      <c r="G137" s="98">
        <v>3390</v>
      </c>
      <c r="H137" s="98">
        <f t="shared" si="7"/>
        <v>3462.89</v>
      </c>
      <c r="J137" s="224">
        <f t="shared" si="8"/>
        <v>4.2743078990027999E-3</v>
      </c>
      <c r="K137" s="4"/>
    </row>
    <row r="138" spans="1:11" ht="51" customHeight="1" x14ac:dyDescent="0.25">
      <c r="A138" s="7">
        <v>122</v>
      </c>
      <c r="B138" s="213"/>
      <c r="C138" s="130" t="s">
        <v>359</v>
      </c>
      <c r="D138" s="8" t="s">
        <v>360</v>
      </c>
      <c r="E138" s="2" t="s">
        <v>271</v>
      </c>
      <c r="F138" s="181">
        <v>22</v>
      </c>
      <c r="G138" s="98">
        <v>150.30000000000001</v>
      </c>
      <c r="H138" s="98">
        <f t="shared" si="7"/>
        <v>3306.6</v>
      </c>
      <c r="J138" s="224">
        <f t="shared" si="8"/>
        <v>4.0813963189251E-3</v>
      </c>
      <c r="K138" s="4"/>
    </row>
    <row r="139" spans="1:11" ht="51" customHeight="1" x14ac:dyDescent="0.25">
      <c r="A139" s="7">
        <v>123</v>
      </c>
      <c r="B139" s="213"/>
      <c r="C139" s="130" t="s">
        <v>361</v>
      </c>
      <c r="D139" s="8" t="s">
        <v>362</v>
      </c>
      <c r="E139" s="2" t="s">
        <v>313</v>
      </c>
      <c r="F139" s="181">
        <v>35</v>
      </c>
      <c r="G139" s="98">
        <v>92.77</v>
      </c>
      <c r="H139" s="98">
        <f t="shared" si="7"/>
        <v>3246.95</v>
      </c>
      <c r="J139" s="224">
        <f t="shared" si="8"/>
        <v>4.0077692426461996E-3</v>
      </c>
      <c r="K139" s="4"/>
    </row>
    <row r="140" spans="1:11" ht="16.5" customHeight="1" x14ac:dyDescent="0.25">
      <c r="A140" s="7">
        <v>124</v>
      </c>
      <c r="B140" s="213"/>
      <c r="C140" s="130" t="s">
        <v>363</v>
      </c>
      <c r="D140" s="8" t="s">
        <v>364</v>
      </c>
      <c r="E140" s="2" t="s">
        <v>281</v>
      </c>
      <c r="F140" s="181">
        <v>0.26790000000000003</v>
      </c>
      <c r="G140" s="98">
        <v>11200</v>
      </c>
      <c r="H140" s="98">
        <f t="shared" si="7"/>
        <v>3000.48</v>
      </c>
      <c r="J140" s="225">
        <f t="shared" si="8"/>
        <v>3.7035468538705999E-3</v>
      </c>
      <c r="K140" s="4"/>
    </row>
    <row r="141" spans="1:11" ht="25.5" customHeight="1" x14ac:dyDescent="0.25">
      <c r="A141" s="7">
        <v>125</v>
      </c>
      <c r="B141" s="213"/>
      <c r="C141" s="130" t="s">
        <v>365</v>
      </c>
      <c r="D141" s="8" t="s">
        <v>366</v>
      </c>
      <c r="E141" s="2" t="s">
        <v>281</v>
      </c>
      <c r="F141" s="181">
        <v>3.8759999999999999</v>
      </c>
      <c r="G141" s="98">
        <v>772.12</v>
      </c>
      <c r="H141" s="98">
        <f t="shared" si="7"/>
        <v>2992.74</v>
      </c>
      <c r="J141" s="220">
        <f t="shared" si="8"/>
        <v>3.6939932315671999E-3</v>
      </c>
      <c r="K141" s="4"/>
    </row>
    <row r="142" spans="1:11" x14ac:dyDescent="0.25">
      <c r="A142" s="7">
        <v>126</v>
      </c>
      <c r="B142" s="213"/>
      <c r="C142" s="130" t="s">
        <v>367</v>
      </c>
      <c r="D142" s="8" t="s">
        <v>368</v>
      </c>
      <c r="E142" s="2" t="s">
        <v>268</v>
      </c>
      <c r="F142" s="181">
        <v>6.9974999999999996</v>
      </c>
      <c r="G142" s="98">
        <v>424.88</v>
      </c>
      <c r="H142" s="98">
        <f t="shared" si="7"/>
        <v>2973.1</v>
      </c>
      <c r="J142" s="220">
        <f t="shared" si="8"/>
        <v>3.6697512235518001E-3</v>
      </c>
      <c r="K142" s="4"/>
    </row>
    <row r="143" spans="1:11" ht="25.5" customHeight="1" x14ac:dyDescent="0.25">
      <c r="A143" s="7">
        <v>127</v>
      </c>
      <c r="B143" s="213"/>
      <c r="C143" s="130" t="s">
        <v>369</v>
      </c>
      <c r="D143" s="8" t="s">
        <v>370</v>
      </c>
      <c r="E143" s="2" t="s">
        <v>268</v>
      </c>
      <c r="F143" s="181">
        <v>4.08</v>
      </c>
      <c r="G143" s="98">
        <v>695.01</v>
      </c>
      <c r="H143" s="98">
        <f t="shared" si="7"/>
        <v>2835.64</v>
      </c>
      <c r="J143" s="220">
        <f t="shared" si="8"/>
        <v>3.5000818538066E-3</v>
      </c>
      <c r="K143" s="4"/>
    </row>
    <row r="144" spans="1:11" ht="25.5" customHeight="1" x14ac:dyDescent="0.25">
      <c r="A144" s="7">
        <v>128</v>
      </c>
      <c r="B144" s="213"/>
      <c r="C144" s="130" t="s">
        <v>371</v>
      </c>
      <c r="D144" s="8" t="s">
        <v>372</v>
      </c>
      <c r="E144" s="2" t="s">
        <v>281</v>
      </c>
      <c r="F144" s="181">
        <v>0.2</v>
      </c>
      <c r="G144" s="98">
        <v>13560</v>
      </c>
      <c r="H144" s="98">
        <f t="shared" si="7"/>
        <v>2712</v>
      </c>
      <c r="J144" s="220">
        <f t="shared" si="8"/>
        <v>3.3474707605772999E-3</v>
      </c>
      <c r="K144" s="4"/>
    </row>
    <row r="145" spans="1:11" ht="25.5" customHeight="1" x14ac:dyDescent="0.25">
      <c r="A145" s="7">
        <v>129</v>
      </c>
      <c r="B145" s="213"/>
      <c r="C145" s="130" t="s">
        <v>373</v>
      </c>
      <c r="D145" s="8" t="s">
        <v>374</v>
      </c>
      <c r="E145" s="2" t="s">
        <v>268</v>
      </c>
      <c r="F145" s="181">
        <v>11.02</v>
      </c>
      <c r="G145" s="98">
        <v>237.14</v>
      </c>
      <c r="H145" s="98">
        <f t="shared" si="7"/>
        <v>2613.2800000000002</v>
      </c>
      <c r="J145" s="220">
        <f t="shared" si="8"/>
        <v>3.2256188750742999E-3</v>
      </c>
      <c r="K145" s="4"/>
    </row>
    <row r="146" spans="1:11" ht="25.5" customHeight="1" x14ac:dyDescent="0.25">
      <c r="A146" s="7">
        <v>130</v>
      </c>
      <c r="B146" s="213"/>
      <c r="C146" s="130" t="s">
        <v>375</v>
      </c>
      <c r="D146" s="8" t="s">
        <v>376</v>
      </c>
      <c r="E146" s="2" t="s">
        <v>281</v>
      </c>
      <c r="F146" s="181">
        <v>0.40194000000000002</v>
      </c>
      <c r="G146" s="98">
        <v>6419.17</v>
      </c>
      <c r="H146" s="98">
        <f t="shared" si="7"/>
        <v>2580.12</v>
      </c>
      <c r="J146" s="220">
        <f t="shared" si="8"/>
        <v>3.1846888859810999E-3</v>
      </c>
      <c r="K146" s="4"/>
    </row>
    <row r="147" spans="1:11" ht="25.5" customHeight="1" x14ac:dyDescent="0.25">
      <c r="A147" s="7">
        <v>131</v>
      </c>
      <c r="B147" s="213"/>
      <c r="C147" s="130" t="s">
        <v>377</v>
      </c>
      <c r="D147" s="8" t="s">
        <v>378</v>
      </c>
      <c r="E147" s="2" t="s">
        <v>268</v>
      </c>
      <c r="F147" s="181">
        <v>4.4880000000000004</v>
      </c>
      <c r="G147" s="98">
        <v>573.95000000000005</v>
      </c>
      <c r="H147" s="98">
        <f t="shared" si="7"/>
        <v>2575.89</v>
      </c>
      <c r="J147" s="220">
        <f t="shared" si="8"/>
        <v>3.1794677203037E-3</v>
      </c>
      <c r="K147" s="4"/>
    </row>
    <row r="148" spans="1:11" x14ac:dyDescent="0.25">
      <c r="A148" s="7">
        <v>132</v>
      </c>
      <c r="B148" s="213"/>
      <c r="C148" s="130" t="s">
        <v>379</v>
      </c>
      <c r="D148" s="8" t="s">
        <v>380</v>
      </c>
      <c r="E148" s="2" t="s">
        <v>299</v>
      </c>
      <c r="F148" s="181">
        <v>83.52</v>
      </c>
      <c r="G148" s="98">
        <v>30.62</v>
      </c>
      <c r="H148" s="98">
        <f t="shared" si="7"/>
        <v>2557.38</v>
      </c>
      <c r="J148" s="220">
        <f t="shared" si="8"/>
        <v>3.1566204917718001E-3</v>
      </c>
      <c r="K148" s="4"/>
    </row>
    <row r="149" spans="1:11" x14ac:dyDescent="0.25">
      <c r="A149" s="7">
        <v>133</v>
      </c>
      <c r="B149" s="213"/>
      <c r="C149" s="130" t="s">
        <v>381</v>
      </c>
      <c r="D149" s="8" t="s">
        <v>382</v>
      </c>
      <c r="E149" s="2" t="s">
        <v>281</v>
      </c>
      <c r="F149" s="181">
        <v>0.52539999999999998</v>
      </c>
      <c r="G149" s="98">
        <v>4800</v>
      </c>
      <c r="H149" s="98">
        <f t="shared" si="7"/>
        <v>2521.92</v>
      </c>
      <c r="J149" s="220">
        <f t="shared" si="8"/>
        <v>3.1128515709863999E-3</v>
      </c>
      <c r="K149" s="4"/>
    </row>
    <row r="150" spans="1:11" ht="25.5" customHeight="1" x14ac:dyDescent="0.25">
      <c r="A150" s="7">
        <v>134</v>
      </c>
      <c r="B150" s="213"/>
      <c r="C150" s="130" t="s">
        <v>383</v>
      </c>
      <c r="D150" s="8" t="s">
        <v>384</v>
      </c>
      <c r="E150" s="2" t="s">
        <v>250</v>
      </c>
      <c r="F150" s="181">
        <v>1</v>
      </c>
      <c r="G150" s="98">
        <v>2473.54</v>
      </c>
      <c r="H150" s="98">
        <f t="shared" si="7"/>
        <v>2473.54</v>
      </c>
      <c r="J150" s="220">
        <f t="shared" si="8"/>
        <v>3.0531352599993998E-3</v>
      </c>
      <c r="K150" s="4"/>
    </row>
    <row r="151" spans="1:11" ht="25.5" customHeight="1" x14ac:dyDescent="0.25">
      <c r="A151" s="7">
        <v>135</v>
      </c>
      <c r="B151" s="213"/>
      <c r="C151" s="130" t="s">
        <v>385</v>
      </c>
      <c r="D151" s="8" t="s">
        <v>386</v>
      </c>
      <c r="E151" s="2" t="s">
        <v>268</v>
      </c>
      <c r="F151" s="181">
        <v>4.7119999999999997</v>
      </c>
      <c r="G151" s="98">
        <v>517.91</v>
      </c>
      <c r="H151" s="98">
        <f t="shared" si="7"/>
        <v>2440.39</v>
      </c>
      <c r="J151" s="220">
        <f t="shared" si="8"/>
        <v>3.0122176140874998E-3</v>
      </c>
      <c r="K151" s="4"/>
    </row>
    <row r="152" spans="1:11" x14ac:dyDescent="0.25">
      <c r="A152" s="7">
        <v>136</v>
      </c>
      <c r="B152" s="215"/>
      <c r="C152" s="2" t="s">
        <v>387</v>
      </c>
      <c r="D152" s="8" t="s">
        <v>388</v>
      </c>
      <c r="E152" s="2" t="s">
        <v>288</v>
      </c>
      <c r="F152" s="216">
        <v>1.3</v>
      </c>
      <c r="G152" s="27">
        <v>1821.22</v>
      </c>
      <c r="H152" s="98">
        <f t="shared" si="7"/>
        <v>2367.59</v>
      </c>
      <c r="J152" s="220">
        <f t="shared" si="8"/>
        <v>2.9223592544378001E-3</v>
      </c>
      <c r="K152" s="4"/>
    </row>
    <row r="153" spans="1:11" ht="38.25" customHeight="1" x14ac:dyDescent="0.25">
      <c r="A153" s="7">
        <v>137</v>
      </c>
      <c r="B153" s="213"/>
      <c r="C153" s="130" t="s">
        <v>389</v>
      </c>
      <c r="D153" s="8" t="s">
        <v>390</v>
      </c>
      <c r="E153" s="2" t="s">
        <v>313</v>
      </c>
      <c r="F153" s="181">
        <v>44</v>
      </c>
      <c r="G153" s="98">
        <v>52.75</v>
      </c>
      <c r="H153" s="98">
        <f t="shared" si="7"/>
        <v>2321</v>
      </c>
      <c r="J153" s="220">
        <f t="shared" si="8"/>
        <v>2.8648523728981999E-3</v>
      </c>
      <c r="K153" s="4"/>
    </row>
    <row r="154" spans="1:11" x14ac:dyDescent="0.25">
      <c r="A154" s="7">
        <v>138</v>
      </c>
      <c r="B154" s="213"/>
      <c r="C154" s="130" t="s">
        <v>391</v>
      </c>
      <c r="D154" s="8" t="s">
        <v>392</v>
      </c>
      <c r="E154" s="2" t="s">
        <v>268</v>
      </c>
      <c r="F154" s="181">
        <v>5.0049999999999999</v>
      </c>
      <c r="G154" s="98">
        <v>463.3</v>
      </c>
      <c r="H154" s="98">
        <f t="shared" si="7"/>
        <v>2318.8200000000002</v>
      </c>
      <c r="J154" s="220">
        <f t="shared" si="8"/>
        <v>2.8621615593812E-3</v>
      </c>
      <c r="K154" s="4"/>
    </row>
    <row r="155" spans="1:11" ht="25.5" customHeight="1" x14ac:dyDescent="0.25">
      <c r="A155" s="7">
        <v>139</v>
      </c>
      <c r="B155" s="213"/>
      <c r="C155" s="130" t="s">
        <v>393</v>
      </c>
      <c r="D155" s="8" t="s">
        <v>394</v>
      </c>
      <c r="E155" s="2" t="s">
        <v>395</v>
      </c>
      <c r="F155" s="181">
        <v>3</v>
      </c>
      <c r="G155" s="98">
        <v>751.05</v>
      </c>
      <c r="H155" s="98">
        <f t="shared" si="7"/>
        <v>2253.15</v>
      </c>
      <c r="J155" s="220">
        <f t="shared" si="8"/>
        <v>2.7811038879774E-3</v>
      </c>
      <c r="K155" s="4"/>
    </row>
    <row r="156" spans="1:11" ht="25.5" customHeight="1" x14ac:dyDescent="0.25">
      <c r="A156" s="7">
        <v>140</v>
      </c>
      <c r="B156" s="213"/>
      <c r="C156" s="130" t="s">
        <v>396</v>
      </c>
      <c r="D156" s="8" t="s">
        <v>397</v>
      </c>
      <c r="E156" s="2" t="s">
        <v>281</v>
      </c>
      <c r="F156" s="181">
        <v>0.27223999999999998</v>
      </c>
      <c r="G156" s="98">
        <v>7997.23</v>
      </c>
      <c r="H156" s="98">
        <f t="shared" si="7"/>
        <v>2177.17</v>
      </c>
      <c r="J156" s="220">
        <f t="shared" si="8"/>
        <v>2.6873203966837002E-3</v>
      </c>
      <c r="K156" s="4"/>
    </row>
    <row r="157" spans="1:11" x14ac:dyDescent="0.25">
      <c r="A157" s="7">
        <v>141</v>
      </c>
      <c r="B157" s="213"/>
      <c r="C157" s="130" t="s">
        <v>398</v>
      </c>
      <c r="D157" s="8" t="s">
        <v>399</v>
      </c>
      <c r="E157" s="2" t="s">
        <v>400</v>
      </c>
      <c r="F157" s="181">
        <v>167.2</v>
      </c>
      <c r="G157" s="98">
        <v>12.6</v>
      </c>
      <c r="H157" s="98">
        <f t="shared" si="7"/>
        <v>2106.7199999999998</v>
      </c>
      <c r="J157" s="220">
        <f t="shared" si="8"/>
        <v>2.6003626846325002E-3</v>
      </c>
      <c r="K157" s="4"/>
    </row>
    <row r="158" spans="1:11" ht="51" customHeight="1" x14ac:dyDescent="0.25">
      <c r="A158" s="7">
        <v>142</v>
      </c>
      <c r="B158" s="213"/>
      <c r="C158" s="130" t="s">
        <v>401</v>
      </c>
      <c r="D158" s="8" t="s">
        <v>402</v>
      </c>
      <c r="E158" s="2" t="s">
        <v>313</v>
      </c>
      <c r="F158" s="181">
        <v>3.8</v>
      </c>
      <c r="G158" s="98">
        <v>542.29999999999995</v>
      </c>
      <c r="H158" s="98">
        <f t="shared" si="7"/>
        <v>2060.7399999999998</v>
      </c>
      <c r="J158" s="220">
        <f t="shared" si="8"/>
        <v>2.5436087371505001E-3</v>
      </c>
      <c r="K158" s="4"/>
    </row>
    <row r="159" spans="1:11" x14ac:dyDescent="0.25">
      <c r="A159" s="7">
        <v>143</v>
      </c>
      <c r="B159" s="213"/>
      <c r="C159" s="130" t="s">
        <v>403</v>
      </c>
      <c r="D159" s="8" t="s">
        <v>404</v>
      </c>
      <c r="E159" s="2" t="s">
        <v>405</v>
      </c>
      <c r="F159" s="181">
        <v>17.399999999999999</v>
      </c>
      <c r="G159" s="98">
        <v>118</v>
      </c>
      <c r="H159" s="98">
        <f t="shared" si="7"/>
        <v>2053.1999999999998</v>
      </c>
      <c r="J159" s="220">
        <f t="shared" si="8"/>
        <v>2.5343019784725002E-3</v>
      </c>
      <c r="K159" s="4"/>
    </row>
    <row r="160" spans="1:11" ht="25.5" customHeight="1" x14ac:dyDescent="0.25">
      <c r="A160" s="7">
        <v>144</v>
      </c>
      <c r="B160" s="213"/>
      <c r="C160" s="130" t="s">
        <v>406</v>
      </c>
      <c r="D160" s="8" t="s">
        <v>407</v>
      </c>
      <c r="E160" s="2" t="s">
        <v>281</v>
      </c>
      <c r="F160" s="181">
        <v>0.28499999999999998</v>
      </c>
      <c r="G160" s="98">
        <v>7115.48</v>
      </c>
      <c r="H160" s="98">
        <f t="shared" ref="H160:H223" si="9">ROUND(F160*G160,2)</f>
        <v>2027.91</v>
      </c>
      <c r="J160" s="220">
        <f t="shared" ref="J160:J223" si="10">H160/$H$95</f>
        <v>2.5030860730392E-3</v>
      </c>
      <c r="K160" s="4"/>
    </row>
    <row r="161" spans="1:11" ht="38.25" customHeight="1" x14ac:dyDescent="0.25">
      <c r="A161" s="7">
        <v>145</v>
      </c>
      <c r="B161" s="213"/>
      <c r="C161" s="130" t="s">
        <v>408</v>
      </c>
      <c r="D161" s="8" t="s">
        <v>409</v>
      </c>
      <c r="E161" s="2" t="s">
        <v>281</v>
      </c>
      <c r="F161" s="181">
        <v>0.3473</v>
      </c>
      <c r="G161" s="98">
        <v>5804</v>
      </c>
      <c r="H161" s="98">
        <f t="shared" si="9"/>
        <v>2015.73</v>
      </c>
      <c r="J161" s="220">
        <f t="shared" si="10"/>
        <v>2.4880520782517E-3</v>
      </c>
      <c r="K161" s="4"/>
    </row>
    <row r="162" spans="1:11" ht="25.5" customHeight="1" x14ac:dyDescent="0.25">
      <c r="A162" s="7">
        <v>146</v>
      </c>
      <c r="B162" s="213"/>
      <c r="C162" s="130" t="s">
        <v>410</v>
      </c>
      <c r="D162" s="8" t="s">
        <v>411</v>
      </c>
      <c r="E162" s="2" t="s">
        <v>400</v>
      </c>
      <c r="F162" s="181">
        <v>158.584</v>
      </c>
      <c r="G162" s="98">
        <v>11.99</v>
      </c>
      <c r="H162" s="98">
        <f t="shared" si="9"/>
        <v>1901.42</v>
      </c>
      <c r="J162" s="220">
        <f t="shared" si="10"/>
        <v>2.3469571731478001E-3</v>
      </c>
      <c r="K162" s="4"/>
    </row>
    <row r="163" spans="1:11" ht="25.5" customHeight="1" x14ac:dyDescent="0.25">
      <c r="A163" s="7">
        <v>147</v>
      </c>
      <c r="B163" s="215"/>
      <c r="C163" s="2" t="s">
        <v>412</v>
      </c>
      <c r="D163" s="8" t="s">
        <v>413</v>
      </c>
      <c r="E163" s="2" t="s">
        <v>288</v>
      </c>
      <c r="F163" s="216">
        <v>1.2</v>
      </c>
      <c r="G163" s="27">
        <v>1468.2</v>
      </c>
      <c r="H163" s="98">
        <f t="shared" si="9"/>
        <v>1761.84</v>
      </c>
      <c r="J163" s="220">
        <f t="shared" si="10"/>
        <v>2.1746710489732998E-3</v>
      </c>
      <c r="K163" s="4"/>
    </row>
    <row r="164" spans="1:11" ht="51" customHeight="1" x14ac:dyDescent="0.25">
      <c r="A164" s="7">
        <v>148</v>
      </c>
      <c r="B164" s="213"/>
      <c r="C164" s="130" t="s">
        <v>414</v>
      </c>
      <c r="D164" s="8" t="s">
        <v>415</v>
      </c>
      <c r="E164" s="2" t="s">
        <v>250</v>
      </c>
      <c r="F164" s="181">
        <v>16</v>
      </c>
      <c r="G164" s="98">
        <v>107.36</v>
      </c>
      <c r="H164" s="98">
        <f t="shared" si="9"/>
        <v>1717.76</v>
      </c>
      <c r="J164" s="220">
        <f t="shared" si="10"/>
        <v>2.1202623059325999E-3</v>
      </c>
      <c r="K164" s="4"/>
    </row>
    <row r="165" spans="1:11" ht="25.5" customHeight="1" x14ac:dyDescent="0.25">
      <c r="A165" s="7">
        <v>149</v>
      </c>
      <c r="B165" s="213"/>
      <c r="C165" s="130" t="s">
        <v>416</v>
      </c>
      <c r="D165" s="8" t="s">
        <v>417</v>
      </c>
      <c r="E165" s="2" t="s">
        <v>250</v>
      </c>
      <c r="F165" s="181">
        <v>4</v>
      </c>
      <c r="G165" s="98">
        <v>428.27</v>
      </c>
      <c r="H165" s="98">
        <f t="shared" si="9"/>
        <v>1713.08</v>
      </c>
      <c r="J165" s="220">
        <f t="shared" si="10"/>
        <v>2.1144856970980001E-3</v>
      </c>
      <c r="K165" s="4"/>
    </row>
    <row r="166" spans="1:11" ht="51" customHeight="1" x14ac:dyDescent="0.25">
      <c r="A166" s="7">
        <v>150</v>
      </c>
      <c r="B166" s="213"/>
      <c r="C166" s="130" t="s">
        <v>418</v>
      </c>
      <c r="D166" s="8" t="s">
        <v>419</v>
      </c>
      <c r="E166" s="2" t="s">
        <v>250</v>
      </c>
      <c r="F166" s="181">
        <v>3</v>
      </c>
      <c r="G166" s="98">
        <v>566.83000000000004</v>
      </c>
      <c r="H166" s="98">
        <f t="shared" si="9"/>
        <v>1700.49</v>
      </c>
      <c r="J166" s="220">
        <f t="shared" si="10"/>
        <v>2.0989456318783999E-3</v>
      </c>
      <c r="K166" s="4"/>
    </row>
    <row r="167" spans="1:11" ht="25.5" customHeight="1" x14ac:dyDescent="0.25">
      <c r="A167" s="7">
        <v>151</v>
      </c>
      <c r="B167" s="213"/>
      <c r="C167" s="130" t="s">
        <v>420</v>
      </c>
      <c r="D167" s="8" t="s">
        <v>421</v>
      </c>
      <c r="E167" s="2" t="s">
        <v>422</v>
      </c>
      <c r="F167" s="181">
        <v>73.08</v>
      </c>
      <c r="G167" s="98">
        <v>23.15</v>
      </c>
      <c r="H167" s="98">
        <f t="shared" si="9"/>
        <v>1691.8</v>
      </c>
      <c r="J167" s="220">
        <f t="shared" si="10"/>
        <v>2.0882194073542E-3</v>
      </c>
      <c r="K167" s="4"/>
    </row>
    <row r="168" spans="1:11" x14ac:dyDescent="0.25">
      <c r="A168" s="7">
        <v>152</v>
      </c>
      <c r="B168" s="213"/>
      <c r="C168" s="130" t="s">
        <v>423</v>
      </c>
      <c r="D168" s="8" t="s">
        <v>424</v>
      </c>
      <c r="E168" s="2" t="s">
        <v>268</v>
      </c>
      <c r="F168" s="181">
        <v>3.3050000000000002</v>
      </c>
      <c r="G168" s="98">
        <v>490</v>
      </c>
      <c r="H168" s="98">
        <f t="shared" si="9"/>
        <v>1619.45</v>
      </c>
      <c r="J168" s="220">
        <f t="shared" si="10"/>
        <v>1.9989164908617001E-3</v>
      </c>
      <c r="K168" s="4"/>
    </row>
    <row r="169" spans="1:11" ht="25.5" customHeight="1" x14ac:dyDescent="0.25">
      <c r="A169" s="7">
        <v>153</v>
      </c>
      <c r="B169" s="213"/>
      <c r="C169" s="130" t="s">
        <v>425</v>
      </c>
      <c r="D169" s="8" t="s">
        <v>426</v>
      </c>
      <c r="E169" s="2" t="s">
        <v>281</v>
      </c>
      <c r="F169" s="181">
        <v>0.12959999999999999</v>
      </c>
      <c r="G169" s="98">
        <v>11500</v>
      </c>
      <c r="H169" s="98">
        <f t="shared" si="9"/>
        <v>1490.4</v>
      </c>
      <c r="J169" s="220">
        <f t="shared" si="10"/>
        <v>1.8396277365651001E-3</v>
      </c>
      <c r="K169" s="4"/>
    </row>
    <row r="170" spans="1:11" ht="38.25" customHeight="1" x14ac:dyDescent="0.25">
      <c r="A170" s="7">
        <v>154</v>
      </c>
      <c r="B170" s="213"/>
      <c r="C170" s="130" t="s">
        <v>427</v>
      </c>
      <c r="D170" s="8" t="s">
        <v>428</v>
      </c>
      <c r="E170" s="2" t="s">
        <v>281</v>
      </c>
      <c r="F170" s="181">
        <v>0.17419999999999999</v>
      </c>
      <c r="G170" s="98">
        <v>8458.2000000000007</v>
      </c>
      <c r="H170" s="98">
        <f t="shared" si="9"/>
        <v>1473.42</v>
      </c>
      <c r="J170" s="220">
        <f t="shared" si="10"/>
        <v>1.8186690147676001E-3</v>
      </c>
      <c r="K170" s="4"/>
    </row>
    <row r="171" spans="1:11" x14ac:dyDescent="0.25">
      <c r="A171" s="7">
        <v>155</v>
      </c>
      <c r="B171" s="213"/>
      <c r="C171" s="130" t="s">
        <v>429</v>
      </c>
      <c r="D171" s="8" t="s">
        <v>430</v>
      </c>
      <c r="E171" s="2" t="s">
        <v>400</v>
      </c>
      <c r="F171" s="181">
        <v>5.3730000000000002</v>
      </c>
      <c r="G171" s="98">
        <v>264.60000000000002</v>
      </c>
      <c r="H171" s="98">
        <f t="shared" si="9"/>
        <v>1421.7</v>
      </c>
      <c r="J171" s="220">
        <f t="shared" si="10"/>
        <v>1.7548300812363E-3</v>
      </c>
      <c r="K171" s="4"/>
    </row>
    <row r="172" spans="1:11" ht="25.5" customHeight="1" x14ac:dyDescent="0.25">
      <c r="A172" s="7">
        <v>156</v>
      </c>
      <c r="B172" s="213"/>
      <c r="C172" s="130" t="s">
        <v>431</v>
      </c>
      <c r="D172" s="8" t="s">
        <v>432</v>
      </c>
      <c r="E172" s="2" t="s">
        <v>299</v>
      </c>
      <c r="F172" s="181">
        <v>7.6139999999999999</v>
      </c>
      <c r="G172" s="98">
        <v>184.64</v>
      </c>
      <c r="H172" s="98">
        <f t="shared" si="9"/>
        <v>1405.85</v>
      </c>
      <c r="J172" s="220">
        <f t="shared" si="10"/>
        <v>1.7352661389223999E-3</v>
      </c>
      <c r="K172" s="4"/>
    </row>
    <row r="173" spans="1:11" ht="38.25" customHeight="1" x14ac:dyDescent="0.25">
      <c r="A173" s="7">
        <v>157</v>
      </c>
      <c r="B173" s="213"/>
      <c r="C173" s="130" t="s">
        <v>433</v>
      </c>
      <c r="D173" s="8" t="s">
        <v>434</v>
      </c>
      <c r="E173" s="2" t="s">
        <v>299</v>
      </c>
      <c r="F173" s="181">
        <v>208.8</v>
      </c>
      <c r="G173" s="98">
        <v>6.46</v>
      </c>
      <c r="H173" s="98">
        <f t="shared" si="9"/>
        <v>1348.85</v>
      </c>
      <c r="J173" s="220">
        <f t="shared" si="10"/>
        <v>1.6649100056801999E-3</v>
      </c>
      <c r="K173" s="4"/>
    </row>
    <row r="174" spans="1:11" ht="25.5" customHeight="1" x14ac:dyDescent="0.25">
      <c r="A174" s="7">
        <v>158</v>
      </c>
      <c r="B174" s="213"/>
      <c r="C174" s="130" t="s">
        <v>435</v>
      </c>
      <c r="D174" s="8" t="s">
        <v>436</v>
      </c>
      <c r="E174" s="2" t="s">
        <v>422</v>
      </c>
      <c r="F174" s="181">
        <v>20.88</v>
      </c>
      <c r="G174" s="98">
        <v>64.47</v>
      </c>
      <c r="H174" s="98">
        <f t="shared" si="9"/>
        <v>1346.13</v>
      </c>
      <c r="J174" s="220">
        <f t="shared" si="10"/>
        <v>1.6615526603746E-3</v>
      </c>
      <c r="K174" s="4"/>
    </row>
    <row r="175" spans="1:11" ht="25.5" customHeight="1" x14ac:dyDescent="0.25">
      <c r="A175" s="7">
        <v>159</v>
      </c>
      <c r="B175" s="213"/>
      <c r="C175" s="130" t="s">
        <v>437</v>
      </c>
      <c r="D175" s="8" t="s">
        <v>438</v>
      </c>
      <c r="E175" s="2" t="s">
        <v>268</v>
      </c>
      <c r="F175" s="181">
        <v>1.8740000000000001</v>
      </c>
      <c r="G175" s="98">
        <v>665</v>
      </c>
      <c r="H175" s="98">
        <f t="shared" si="9"/>
        <v>1246.21</v>
      </c>
      <c r="J175" s="220">
        <f t="shared" si="10"/>
        <v>1.5382195931191E-3</v>
      </c>
      <c r="K175" s="4"/>
    </row>
    <row r="176" spans="1:11" ht="51" customHeight="1" x14ac:dyDescent="0.25">
      <c r="A176" s="7">
        <v>160</v>
      </c>
      <c r="B176" s="213"/>
      <c r="C176" s="130" t="s">
        <v>439</v>
      </c>
      <c r="D176" s="8" t="s">
        <v>440</v>
      </c>
      <c r="E176" s="2" t="s">
        <v>250</v>
      </c>
      <c r="F176" s="181">
        <v>3</v>
      </c>
      <c r="G176" s="98">
        <v>411.84</v>
      </c>
      <c r="H176" s="98">
        <f t="shared" si="9"/>
        <v>1235.52</v>
      </c>
      <c r="J176" s="220">
        <f t="shared" si="10"/>
        <v>1.5250247323409E-3</v>
      </c>
      <c r="K176" s="4"/>
    </row>
    <row r="177" spans="1:11" ht="25.5" customHeight="1" x14ac:dyDescent="0.25">
      <c r="A177" s="7">
        <v>161</v>
      </c>
      <c r="B177" s="213"/>
      <c r="C177" s="130" t="s">
        <v>441</v>
      </c>
      <c r="D177" s="8" t="s">
        <v>442</v>
      </c>
      <c r="E177" s="2" t="s">
        <v>281</v>
      </c>
      <c r="F177" s="181">
        <v>0.17199999999999999</v>
      </c>
      <c r="G177" s="98">
        <v>7170.98</v>
      </c>
      <c r="H177" s="98">
        <f t="shared" si="9"/>
        <v>1233.4100000000001</v>
      </c>
      <c r="J177" s="220">
        <f t="shared" si="10"/>
        <v>1.5224203210927999E-3</v>
      </c>
      <c r="K177" s="4"/>
    </row>
    <row r="178" spans="1:11" ht="51" customHeight="1" x14ac:dyDescent="0.25">
      <c r="A178" s="7">
        <v>162</v>
      </c>
      <c r="B178" s="213"/>
      <c r="C178" s="130" t="s">
        <v>443</v>
      </c>
      <c r="D178" s="8" t="s">
        <v>444</v>
      </c>
      <c r="E178" s="2" t="s">
        <v>250</v>
      </c>
      <c r="F178" s="181">
        <v>22</v>
      </c>
      <c r="G178" s="98">
        <v>53.35</v>
      </c>
      <c r="H178" s="98">
        <f t="shared" si="9"/>
        <v>1173.7</v>
      </c>
      <c r="J178" s="220">
        <f t="shared" si="10"/>
        <v>1.4487191857263E-3</v>
      </c>
      <c r="K178" s="4"/>
    </row>
    <row r="179" spans="1:11" ht="38.25" customHeight="1" x14ac:dyDescent="0.25">
      <c r="A179" s="7">
        <v>163</v>
      </c>
      <c r="B179" s="213"/>
      <c r="C179" s="130" t="s">
        <v>445</v>
      </c>
      <c r="D179" s="8" t="s">
        <v>446</v>
      </c>
      <c r="E179" s="2" t="s">
        <v>250</v>
      </c>
      <c r="F179" s="181">
        <v>1</v>
      </c>
      <c r="G179" s="98">
        <v>1135.2</v>
      </c>
      <c r="H179" s="98">
        <f t="shared" si="9"/>
        <v>1135.2</v>
      </c>
      <c r="J179" s="220">
        <f t="shared" si="10"/>
        <v>1.4011979378346E-3</v>
      </c>
      <c r="K179" s="4"/>
    </row>
    <row r="180" spans="1:11" ht="25.5" customHeight="1" x14ac:dyDescent="0.25">
      <c r="A180" s="7">
        <v>164</v>
      </c>
      <c r="B180" s="213"/>
      <c r="C180" s="130" t="s">
        <v>447</v>
      </c>
      <c r="D180" s="8" t="s">
        <v>448</v>
      </c>
      <c r="E180" s="2" t="s">
        <v>281</v>
      </c>
      <c r="F180" s="181">
        <v>0.17780000000000001</v>
      </c>
      <c r="G180" s="98">
        <v>6113</v>
      </c>
      <c r="H180" s="98">
        <f t="shared" si="9"/>
        <v>1086.8900000000001</v>
      </c>
      <c r="J180" s="220">
        <f t="shared" si="10"/>
        <v>1.3415680291165E-3</v>
      </c>
      <c r="K180" s="4"/>
    </row>
    <row r="181" spans="1:11" x14ac:dyDescent="0.25">
      <c r="A181" s="7">
        <v>165</v>
      </c>
      <c r="B181" s="213"/>
      <c r="C181" s="130" t="s">
        <v>449</v>
      </c>
      <c r="D181" s="8" t="s">
        <v>450</v>
      </c>
      <c r="E181" s="2" t="s">
        <v>281</v>
      </c>
      <c r="F181" s="181">
        <v>8.9499999999999996E-2</v>
      </c>
      <c r="G181" s="98">
        <v>11978</v>
      </c>
      <c r="H181" s="98">
        <f t="shared" si="9"/>
        <v>1072.03</v>
      </c>
      <c r="J181" s="220">
        <f t="shared" si="10"/>
        <v>1.3232260617484001E-3</v>
      </c>
      <c r="K181" s="4"/>
    </row>
    <row r="182" spans="1:11" x14ac:dyDescent="0.25">
      <c r="A182" s="7">
        <v>166</v>
      </c>
      <c r="B182" s="213"/>
      <c r="C182" s="130" t="s">
        <v>451</v>
      </c>
      <c r="D182" s="8" t="s">
        <v>452</v>
      </c>
      <c r="E182" s="2" t="s">
        <v>250</v>
      </c>
      <c r="F182" s="181">
        <v>4</v>
      </c>
      <c r="G182" s="98">
        <v>266.67</v>
      </c>
      <c r="H182" s="98">
        <f t="shared" si="9"/>
        <v>1066.68</v>
      </c>
      <c r="J182" s="220">
        <f t="shared" si="10"/>
        <v>1.3166224597687E-3</v>
      </c>
      <c r="K182" s="4"/>
    </row>
    <row r="183" spans="1:11" ht="25.5" customHeight="1" x14ac:dyDescent="0.25">
      <c r="A183" s="7">
        <v>167</v>
      </c>
      <c r="B183" s="213"/>
      <c r="C183" s="130" t="s">
        <v>453</v>
      </c>
      <c r="D183" s="8" t="s">
        <v>454</v>
      </c>
      <c r="E183" s="2" t="s">
        <v>281</v>
      </c>
      <c r="F183" s="181">
        <v>0.12648000000000001</v>
      </c>
      <c r="G183" s="98">
        <v>8014.15</v>
      </c>
      <c r="H183" s="98">
        <f t="shared" si="9"/>
        <v>1013.63</v>
      </c>
      <c r="J183" s="220">
        <f t="shared" si="10"/>
        <v>1.2511418831283E-3</v>
      </c>
      <c r="K183" s="4"/>
    </row>
    <row r="184" spans="1:11" x14ac:dyDescent="0.25">
      <c r="A184" s="7">
        <v>168</v>
      </c>
      <c r="B184" s="213"/>
      <c r="C184" s="130" t="s">
        <v>455</v>
      </c>
      <c r="D184" s="8" t="s">
        <v>456</v>
      </c>
      <c r="E184" s="2" t="s">
        <v>250</v>
      </c>
      <c r="F184" s="181">
        <v>15</v>
      </c>
      <c r="G184" s="98">
        <v>66.819999999999993</v>
      </c>
      <c r="H184" s="98">
        <f t="shared" si="9"/>
        <v>1002.3</v>
      </c>
      <c r="J184" s="220">
        <f t="shared" si="10"/>
        <v>1.2371570587487999E-3</v>
      </c>
      <c r="K184" s="4"/>
    </row>
    <row r="185" spans="1:11" x14ac:dyDescent="0.25">
      <c r="A185" s="7">
        <v>169</v>
      </c>
      <c r="B185" s="213"/>
      <c r="C185" s="130" t="s">
        <v>457</v>
      </c>
      <c r="D185" s="8" t="s">
        <v>458</v>
      </c>
      <c r="E185" s="2" t="s">
        <v>268</v>
      </c>
      <c r="F185" s="181">
        <v>4.84</v>
      </c>
      <c r="G185" s="98">
        <v>203.4</v>
      </c>
      <c r="H185" s="98">
        <f t="shared" si="9"/>
        <v>984.46</v>
      </c>
      <c r="J185" s="220">
        <f t="shared" si="10"/>
        <v>1.2151368233621E-3</v>
      </c>
      <c r="K185" s="4"/>
    </row>
    <row r="186" spans="1:11" ht="51" customHeight="1" x14ac:dyDescent="0.25">
      <c r="A186" s="7">
        <v>170</v>
      </c>
      <c r="B186" s="213"/>
      <c r="C186" s="130" t="s">
        <v>459</v>
      </c>
      <c r="D186" s="8" t="s">
        <v>460</v>
      </c>
      <c r="E186" s="2" t="s">
        <v>250</v>
      </c>
      <c r="F186" s="181">
        <v>1.8</v>
      </c>
      <c r="G186" s="98">
        <v>544</v>
      </c>
      <c r="H186" s="98">
        <f t="shared" si="9"/>
        <v>979.2</v>
      </c>
      <c r="J186" s="220">
        <f t="shared" si="10"/>
        <v>1.2086443100138E-3</v>
      </c>
      <c r="K186" s="4"/>
    </row>
    <row r="187" spans="1:11" ht="38.25" customHeight="1" x14ac:dyDescent="0.25">
      <c r="A187" s="7">
        <v>171</v>
      </c>
      <c r="B187" s="213"/>
      <c r="C187" s="130" t="s">
        <v>461</v>
      </c>
      <c r="D187" s="8" t="s">
        <v>462</v>
      </c>
      <c r="E187" s="2" t="s">
        <v>250</v>
      </c>
      <c r="F187" s="181">
        <v>6</v>
      </c>
      <c r="G187" s="98">
        <v>158.24</v>
      </c>
      <c r="H187" s="98">
        <f t="shared" si="9"/>
        <v>949.44</v>
      </c>
      <c r="J187" s="220">
        <f t="shared" si="10"/>
        <v>1.1719110025525999E-3</v>
      </c>
      <c r="K187" s="4"/>
    </row>
    <row r="188" spans="1:11" ht="25.5" customHeight="1" x14ac:dyDescent="0.25">
      <c r="A188" s="7">
        <v>172</v>
      </c>
      <c r="B188" s="213"/>
      <c r="C188" s="130" t="s">
        <v>463</v>
      </c>
      <c r="D188" s="8" t="s">
        <v>464</v>
      </c>
      <c r="E188" s="2" t="s">
        <v>268</v>
      </c>
      <c r="F188" s="181">
        <v>5.915</v>
      </c>
      <c r="G188" s="98">
        <v>155.94</v>
      </c>
      <c r="H188" s="98">
        <f t="shared" si="9"/>
        <v>922.39</v>
      </c>
      <c r="J188" s="220">
        <f t="shared" si="10"/>
        <v>1.1385226972157E-3</v>
      </c>
      <c r="K188" s="4"/>
    </row>
    <row r="189" spans="1:11" ht="38.25" customHeight="1" x14ac:dyDescent="0.25">
      <c r="A189" s="7">
        <v>173</v>
      </c>
      <c r="B189" s="213"/>
      <c r="C189" s="130" t="s">
        <v>465</v>
      </c>
      <c r="D189" s="8" t="s">
        <v>466</v>
      </c>
      <c r="E189" s="2" t="s">
        <v>250</v>
      </c>
      <c r="F189" s="181">
        <v>12</v>
      </c>
      <c r="G189" s="98">
        <v>71.34</v>
      </c>
      <c r="H189" s="98">
        <f t="shared" si="9"/>
        <v>856.08</v>
      </c>
      <c r="J189" s="220">
        <f t="shared" si="10"/>
        <v>1.0566750622105999E-3</v>
      </c>
      <c r="K189" s="4"/>
    </row>
    <row r="190" spans="1:11" x14ac:dyDescent="0.25">
      <c r="A190" s="7">
        <v>174</v>
      </c>
      <c r="B190" s="213"/>
      <c r="C190" s="130" t="s">
        <v>467</v>
      </c>
      <c r="D190" s="8" t="s">
        <v>468</v>
      </c>
      <c r="E190" s="2" t="s">
        <v>469</v>
      </c>
      <c r="F190" s="181">
        <v>1.2</v>
      </c>
      <c r="G190" s="98">
        <v>680</v>
      </c>
      <c r="H190" s="98">
        <f t="shared" si="9"/>
        <v>816</v>
      </c>
      <c r="J190" s="220">
        <f t="shared" si="10"/>
        <v>1.0072035916781001E-3</v>
      </c>
      <c r="K190" s="4"/>
    </row>
    <row r="191" spans="1:11" ht="25.5" customHeight="1" x14ac:dyDescent="0.25">
      <c r="A191" s="7">
        <v>175</v>
      </c>
      <c r="B191" s="213"/>
      <c r="C191" s="130" t="s">
        <v>470</v>
      </c>
      <c r="D191" s="8" t="s">
        <v>471</v>
      </c>
      <c r="E191" s="2" t="s">
        <v>405</v>
      </c>
      <c r="F191" s="181">
        <v>0.20399999999999999</v>
      </c>
      <c r="G191" s="98">
        <v>3986</v>
      </c>
      <c r="H191" s="98">
        <f t="shared" si="9"/>
        <v>813.14</v>
      </c>
      <c r="J191" s="220">
        <f t="shared" si="10"/>
        <v>1.0036734418347999E-3</v>
      </c>
      <c r="K191" s="4"/>
    </row>
    <row r="192" spans="1:11" ht="38.25" customHeight="1" x14ac:dyDescent="0.25">
      <c r="A192" s="7">
        <v>176</v>
      </c>
      <c r="B192" s="213"/>
      <c r="C192" s="130" t="s">
        <v>472</v>
      </c>
      <c r="D192" s="8" t="s">
        <v>473</v>
      </c>
      <c r="E192" s="2" t="s">
        <v>250</v>
      </c>
      <c r="F192" s="181">
        <v>3</v>
      </c>
      <c r="G192" s="98">
        <v>259.56</v>
      </c>
      <c r="H192" s="98">
        <f t="shared" si="9"/>
        <v>778.68</v>
      </c>
      <c r="J192" s="220">
        <f t="shared" si="10"/>
        <v>9.6113883917638002E-4</v>
      </c>
      <c r="K192" s="4"/>
    </row>
    <row r="193" spans="1:11" x14ac:dyDescent="0.25">
      <c r="A193" s="7">
        <v>177</v>
      </c>
      <c r="B193" s="213"/>
      <c r="C193" s="130" t="s">
        <v>474</v>
      </c>
      <c r="D193" s="8" t="s">
        <v>475</v>
      </c>
      <c r="E193" s="2" t="s">
        <v>250</v>
      </c>
      <c r="F193" s="181">
        <v>1</v>
      </c>
      <c r="G193" s="98">
        <v>745.79</v>
      </c>
      <c r="H193" s="98">
        <f t="shared" si="9"/>
        <v>745.79</v>
      </c>
      <c r="J193" s="220">
        <f t="shared" si="10"/>
        <v>9.2054211597748998E-4</v>
      </c>
      <c r="K193" s="4"/>
    </row>
    <row r="194" spans="1:11" ht="38.25" customHeight="1" x14ac:dyDescent="0.25">
      <c r="A194" s="7">
        <v>178</v>
      </c>
      <c r="B194" s="213"/>
      <c r="C194" s="130" t="s">
        <v>476</v>
      </c>
      <c r="D194" s="8" t="s">
        <v>477</v>
      </c>
      <c r="E194" s="2" t="s">
        <v>250</v>
      </c>
      <c r="F194" s="181">
        <v>6</v>
      </c>
      <c r="G194" s="98">
        <v>122.79</v>
      </c>
      <c r="H194" s="98">
        <f t="shared" si="9"/>
        <v>736.74</v>
      </c>
      <c r="J194" s="220">
        <f t="shared" si="10"/>
        <v>9.0937153692763003E-4</v>
      </c>
      <c r="K194" s="4"/>
    </row>
    <row r="195" spans="1:11" ht="25.5" customHeight="1" x14ac:dyDescent="0.25">
      <c r="A195" s="7">
        <v>179</v>
      </c>
      <c r="B195" s="213"/>
      <c r="C195" s="130" t="s">
        <v>478</v>
      </c>
      <c r="D195" s="8" t="s">
        <v>479</v>
      </c>
      <c r="E195" s="2" t="s">
        <v>422</v>
      </c>
      <c r="F195" s="181">
        <v>95.7</v>
      </c>
      <c r="G195" s="98">
        <v>7.5</v>
      </c>
      <c r="H195" s="98">
        <f t="shared" si="9"/>
        <v>717.75</v>
      </c>
      <c r="J195" s="220">
        <f t="shared" si="10"/>
        <v>8.8593183569483003E-4</v>
      </c>
      <c r="K195" s="4"/>
    </row>
    <row r="196" spans="1:11" x14ac:dyDescent="0.25">
      <c r="A196" s="7">
        <v>180</v>
      </c>
      <c r="B196" s="213"/>
      <c r="C196" s="130" t="s">
        <v>480</v>
      </c>
      <c r="D196" s="8" t="s">
        <v>481</v>
      </c>
      <c r="E196" s="2" t="s">
        <v>405</v>
      </c>
      <c r="F196" s="181">
        <v>69.599999999999994</v>
      </c>
      <c r="G196" s="98">
        <v>10</v>
      </c>
      <c r="H196" s="98">
        <f t="shared" si="9"/>
        <v>696</v>
      </c>
      <c r="J196" s="220">
        <f t="shared" si="10"/>
        <v>8.5908541643135001E-4</v>
      </c>
      <c r="K196" s="4"/>
    </row>
    <row r="197" spans="1:11" x14ac:dyDescent="0.25">
      <c r="A197" s="7">
        <v>181</v>
      </c>
      <c r="B197" s="213"/>
      <c r="C197" s="130" t="s">
        <v>482</v>
      </c>
      <c r="D197" s="8" t="s">
        <v>483</v>
      </c>
      <c r="E197" s="2" t="s">
        <v>299</v>
      </c>
      <c r="F197" s="181">
        <v>19.32</v>
      </c>
      <c r="G197" s="98">
        <v>35.53</v>
      </c>
      <c r="H197" s="98">
        <f t="shared" si="9"/>
        <v>686.44</v>
      </c>
      <c r="J197" s="220">
        <f t="shared" si="10"/>
        <v>8.4728533513669002E-4</v>
      </c>
      <c r="K197" s="4"/>
    </row>
    <row r="198" spans="1:11" x14ac:dyDescent="0.25">
      <c r="A198" s="7">
        <v>182</v>
      </c>
      <c r="B198" s="213"/>
      <c r="C198" s="130" t="s">
        <v>484</v>
      </c>
      <c r="D198" s="8" t="s">
        <v>485</v>
      </c>
      <c r="E198" s="2" t="s">
        <v>486</v>
      </c>
      <c r="F198" s="181">
        <v>1.4950000000000001</v>
      </c>
      <c r="G198" s="98">
        <v>458</v>
      </c>
      <c r="H198" s="98">
        <f t="shared" si="9"/>
        <v>684.71</v>
      </c>
      <c r="J198" s="220">
        <f t="shared" si="10"/>
        <v>8.4514996477688003E-4</v>
      </c>
      <c r="K198" s="4"/>
    </row>
    <row r="199" spans="1:11" x14ac:dyDescent="0.25">
      <c r="A199" s="7">
        <v>183</v>
      </c>
      <c r="B199" s="213"/>
      <c r="C199" s="130" t="s">
        <v>487</v>
      </c>
      <c r="D199" s="8" t="s">
        <v>488</v>
      </c>
      <c r="E199" s="2" t="s">
        <v>281</v>
      </c>
      <c r="F199" s="181">
        <v>7.2400000000000006E-2</v>
      </c>
      <c r="G199" s="98">
        <v>9424</v>
      </c>
      <c r="H199" s="98">
        <f t="shared" si="9"/>
        <v>682.3</v>
      </c>
      <c r="J199" s="220">
        <f t="shared" si="10"/>
        <v>8.4217525809066995E-4</v>
      </c>
      <c r="K199" s="4"/>
    </row>
    <row r="200" spans="1:11" ht="25.5" customHeight="1" x14ac:dyDescent="0.25">
      <c r="A200" s="7">
        <v>184</v>
      </c>
      <c r="B200" s="213"/>
      <c r="C200" s="130" t="s">
        <v>489</v>
      </c>
      <c r="D200" s="8" t="s">
        <v>490</v>
      </c>
      <c r="E200" s="2" t="s">
        <v>281</v>
      </c>
      <c r="F200" s="181">
        <v>0.11838</v>
      </c>
      <c r="G200" s="98">
        <v>5763</v>
      </c>
      <c r="H200" s="98">
        <f t="shared" si="9"/>
        <v>682.22</v>
      </c>
      <c r="J200" s="220">
        <f t="shared" si="10"/>
        <v>8.4207651264050999E-4</v>
      </c>
      <c r="K200" s="4"/>
    </row>
    <row r="201" spans="1:11" ht="38.25" customHeight="1" x14ac:dyDescent="0.25">
      <c r="A201" s="7">
        <v>185</v>
      </c>
      <c r="B201" s="213"/>
      <c r="C201" s="130" t="s">
        <v>491</v>
      </c>
      <c r="D201" s="8" t="s">
        <v>492</v>
      </c>
      <c r="E201" s="2" t="s">
        <v>313</v>
      </c>
      <c r="F201" s="181">
        <v>8.5</v>
      </c>
      <c r="G201" s="98">
        <v>79.430000000000007</v>
      </c>
      <c r="H201" s="98">
        <f t="shared" si="9"/>
        <v>675.16</v>
      </c>
      <c r="J201" s="220">
        <f t="shared" si="10"/>
        <v>8.3336222666348999E-4</v>
      </c>
      <c r="K201" s="4"/>
    </row>
    <row r="202" spans="1:11" ht="38.25" customHeight="1" x14ac:dyDescent="0.25">
      <c r="A202" s="7">
        <v>186</v>
      </c>
      <c r="B202" s="213"/>
      <c r="C202" s="130" t="s">
        <v>493</v>
      </c>
      <c r="D202" s="8" t="s">
        <v>494</v>
      </c>
      <c r="E202" s="2" t="s">
        <v>313</v>
      </c>
      <c r="F202" s="181">
        <v>5</v>
      </c>
      <c r="G202" s="98">
        <v>128.25</v>
      </c>
      <c r="H202" s="98">
        <f t="shared" si="9"/>
        <v>641.25</v>
      </c>
      <c r="J202" s="220">
        <f t="shared" si="10"/>
        <v>7.9150649897499997E-4</v>
      </c>
      <c r="K202" s="4"/>
    </row>
    <row r="203" spans="1:11" ht="38.25" customHeight="1" x14ac:dyDescent="0.25">
      <c r="A203" s="7">
        <v>187</v>
      </c>
      <c r="B203" s="213"/>
      <c r="C203" s="130" t="s">
        <v>495</v>
      </c>
      <c r="D203" s="8" t="s">
        <v>496</v>
      </c>
      <c r="E203" s="2" t="s">
        <v>250</v>
      </c>
      <c r="F203" s="181">
        <v>1</v>
      </c>
      <c r="G203" s="98">
        <v>617.94000000000005</v>
      </c>
      <c r="H203" s="98">
        <f t="shared" si="9"/>
        <v>617.94000000000005</v>
      </c>
      <c r="J203" s="220">
        <f t="shared" si="10"/>
        <v>7.6273454343331998E-4</v>
      </c>
      <c r="K203" s="4"/>
    </row>
    <row r="204" spans="1:11" ht="25.5" customHeight="1" x14ac:dyDescent="0.25">
      <c r="A204" s="7">
        <v>188</v>
      </c>
      <c r="B204" s="213"/>
      <c r="C204" s="130" t="s">
        <v>497</v>
      </c>
      <c r="D204" s="8" t="s">
        <v>498</v>
      </c>
      <c r="E204" s="2" t="s">
        <v>268</v>
      </c>
      <c r="F204" s="181">
        <v>0.623</v>
      </c>
      <c r="G204" s="98">
        <v>968</v>
      </c>
      <c r="H204" s="98">
        <f t="shared" si="9"/>
        <v>603.05999999999995</v>
      </c>
      <c r="J204" s="220">
        <f t="shared" si="10"/>
        <v>7.4436788970270995E-4</v>
      </c>
      <c r="K204" s="4"/>
    </row>
    <row r="205" spans="1:11" x14ac:dyDescent="0.25">
      <c r="A205" s="7">
        <v>189</v>
      </c>
      <c r="B205" s="213"/>
      <c r="C205" s="130" t="s">
        <v>499</v>
      </c>
      <c r="D205" s="8" t="s">
        <v>500</v>
      </c>
      <c r="E205" s="2" t="s">
        <v>501</v>
      </c>
      <c r="F205" s="181">
        <v>30</v>
      </c>
      <c r="G205" s="98">
        <v>19.899999999999999</v>
      </c>
      <c r="H205" s="98">
        <f t="shared" si="9"/>
        <v>597</v>
      </c>
      <c r="J205" s="220">
        <f t="shared" si="10"/>
        <v>7.3688792185275004E-4</v>
      </c>
      <c r="K205" s="4"/>
    </row>
    <row r="206" spans="1:11" ht="25.5" customHeight="1" x14ac:dyDescent="0.25">
      <c r="A206" s="7">
        <v>190</v>
      </c>
      <c r="B206" s="213"/>
      <c r="C206" s="130" t="s">
        <v>502</v>
      </c>
      <c r="D206" s="8" t="s">
        <v>503</v>
      </c>
      <c r="E206" s="2" t="s">
        <v>268</v>
      </c>
      <c r="F206" s="181">
        <v>0.2797</v>
      </c>
      <c r="G206" s="98">
        <v>1980</v>
      </c>
      <c r="H206" s="98">
        <f t="shared" si="9"/>
        <v>553.80999999999995</v>
      </c>
      <c r="J206" s="220">
        <f t="shared" si="10"/>
        <v>6.8357772194517995E-4</v>
      </c>
      <c r="K206" s="4"/>
    </row>
    <row r="207" spans="1:11" x14ac:dyDescent="0.25">
      <c r="A207" s="7">
        <v>191</v>
      </c>
      <c r="B207" s="213"/>
      <c r="C207" s="130" t="s">
        <v>504</v>
      </c>
      <c r="D207" s="8" t="s">
        <v>505</v>
      </c>
      <c r="E207" s="2" t="s">
        <v>281</v>
      </c>
      <c r="F207" s="181">
        <v>5.5599999999999997E-2</v>
      </c>
      <c r="G207" s="98">
        <v>9793</v>
      </c>
      <c r="H207" s="98">
        <f t="shared" si="9"/>
        <v>544.49</v>
      </c>
      <c r="J207" s="220">
        <f t="shared" si="10"/>
        <v>6.7207387700101004E-4</v>
      </c>
      <c r="K207" s="4"/>
    </row>
    <row r="208" spans="1:11" x14ac:dyDescent="0.25">
      <c r="A208" s="7">
        <v>192</v>
      </c>
      <c r="B208" s="213"/>
      <c r="C208" s="130" t="s">
        <v>506</v>
      </c>
      <c r="D208" s="8" t="s">
        <v>507</v>
      </c>
      <c r="E208" s="2" t="s">
        <v>250</v>
      </c>
      <c r="F208" s="181">
        <v>2</v>
      </c>
      <c r="G208" s="98">
        <v>270.08999999999997</v>
      </c>
      <c r="H208" s="98">
        <f t="shared" si="9"/>
        <v>540.17999999999995</v>
      </c>
      <c r="J208" s="220">
        <f t="shared" si="10"/>
        <v>6.667539658734E-4</v>
      </c>
      <c r="K208" s="4"/>
    </row>
    <row r="209" spans="1:11" ht="25.5" customHeight="1" x14ac:dyDescent="0.25">
      <c r="A209" s="7">
        <v>193</v>
      </c>
      <c r="B209" s="213"/>
      <c r="C209" s="130" t="s">
        <v>508</v>
      </c>
      <c r="D209" s="8" t="s">
        <v>509</v>
      </c>
      <c r="E209" s="2" t="s">
        <v>281</v>
      </c>
      <c r="F209" s="181">
        <v>3.6200000000000003E-2</v>
      </c>
      <c r="G209" s="98">
        <v>14830</v>
      </c>
      <c r="H209" s="98">
        <f t="shared" si="9"/>
        <v>536.85</v>
      </c>
      <c r="J209" s="220">
        <f t="shared" si="10"/>
        <v>6.6264368651029997E-4</v>
      </c>
      <c r="K209" s="4"/>
    </row>
    <row r="210" spans="1:11" x14ac:dyDescent="0.25">
      <c r="A210" s="7">
        <v>194</v>
      </c>
      <c r="B210" s="213"/>
      <c r="C210" s="130" t="s">
        <v>510</v>
      </c>
      <c r="D210" s="8" t="s">
        <v>511</v>
      </c>
      <c r="E210" s="2" t="s">
        <v>281</v>
      </c>
      <c r="F210" s="181">
        <v>5.1799999999999999E-2</v>
      </c>
      <c r="G210" s="98">
        <v>10362</v>
      </c>
      <c r="H210" s="98">
        <f t="shared" si="9"/>
        <v>536.75</v>
      </c>
      <c r="J210" s="220">
        <f t="shared" si="10"/>
        <v>6.6252025469760003E-4</v>
      </c>
      <c r="K210" s="4"/>
    </row>
    <row r="211" spans="1:11" ht="25.5" customHeight="1" x14ac:dyDescent="0.25">
      <c r="A211" s="7">
        <v>195</v>
      </c>
      <c r="B211" s="213"/>
      <c r="C211" s="130" t="s">
        <v>512</v>
      </c>
      <c r="D211" s="8" t="s">
        <v>513</v>
      </c>
      <c r="E211" s="2" t="s">
        <v>299</v>
      </c>
      <c r="F211" s="181">
        <v>83.203999999999994</v>
      </c>
      <c r="G211" s="98">
        <v>6.2</v>
      </c>
      <c r="H211" s="98">
        <f t="shared" si="9"/>
        <v>515.86</v>
      </c>
      <c r="J211" s="220">
        <f t="shared" si="10"/>
        <v>6.3673534902338E-4</v>
      </c>
      <c r="K211" s="4"/>
    </row>
    <row r="212" spans="1:11" ht="38.25" customHeight="1" x14ac:dyDescent="0.25">
      <c r="A212" s="7">
        <v>196</v>
      </c>
      <c r="B212" s="213"/>
      <c r="C212" s="130" t="s">
        <v>433</v>
      </c>
      <c r="D212" s="8" t="s">
        <v>434</v>
      </c>
      <c r="E212" s="2" t="s">
        <v>299</v>
      </c>
      <c r="F212" s="181">
        <v>79.2</v>
      </c>
      <c r="G212" s="98">
        <v>6.46</v>
      </c>
      <c r="H212" s="98">
        <f t="shared" si="9"/>
        <v>511.63</v>
      </c>
      <c r="J212" s="220">
        <f t="shared" si="10"/>
        <v>6.3151418334594E-4</v>
      </c>
      <c r="K212" s="4"/>
    </row>
    <row r="213" spans="1:11" x14ac:dyDescent="0.25">
      <c r="A213" s="7">
        <v>197</v>
      </c>
      <c r="B213" s="213"/>
      <c r="C213" s="130" t="s">
        <v>514</v>
      </c>
      <c r="D213" s="8" t="s">
        <v>515</v>
      </c>
      <c r="E213" s="2" t="s">
        <v>400</v>
      </c>
      <c r="F213" s="181">
        <v>32.76</v>
      </c>
      <c r="G213" s="98">
        <v>15.25</v>
      </c>
      <c r="H213" s="98">
        <f t="shared" si="9"/>
        <v>499.59</v>
      </c>
      <c r="J213" s="220">
        <f t="shared" si="10"/>
        <v>6.1665299309616995E-4</v>
      </c>
      <c r="K213" s="4"/>
    </row>
    <row r="214" spans="1:11" ht="25.5" customHeight="1" x14ac:dyDescent="0.25">
      <c r="A214" s="7">
        <v>198</v>
      </c>
      <c r="B214" s="213"/>
      <c r="C214" s="130" t="s">
        <v>516</v>
      </c>
      <c r="D214" s="8" t="s">
        <v>517</v>
      </c>
      <c r="E214" s="2" t="s">
        <v>250</v>
      </c>
      <c r="F214" s="181">
        <v>2</v>
      </c>
      <c r="G214" s="98">
        <v>240</v>
      </c>
      <c r="H214" s="98">
        <f t="shared" si="9"/>
        <v>480</v>
      </c>
      <c r="J214" s="220">
        <f t="shared" si="10"/>
        <v>5.9247270098714E-4</v>
      </c>
      <c r="K214" s="4"/>
    </row>
    <row r="215" spans="1:11" ht="38.25" customHeight="1" x14ac:dyDescent="0.25">
      <c r="A215" s="7">
        <v>199</v>
      </c>
      <c r="B215" s="213"/>
      <c r="C215" s="130" t="s">
        <v>518</v>
      </c>
      <c r="D215" s="8" t="s">
        <v>519</v>
      </c>
      <c r="E215" s="2" t="s">
        <v>250</v>
      </c>
      <c r="F215" s="181">
        <v>4</v>
      </c>
      <c r="G215" s="98">
        <v>117.85</v>
      </c>
      <c r="H215" s="98">
        <f t="shared" si="9"/>
        <v>471.4</v>
      </c>
      <c r="J215" s="220">
        <f t="shared" si="10"/>
        <v>5.8185756509445004E-4</v>
      </c>
      <c r="K215" s="4"/>
    </row>
    <row r="216" spans="1:11" x14ac:dyDescent="0.25">
      <c r="A216" s="7">
        <v>200</v>
      </c>
      <c r="B216" s="213"/>
      <c r="C216" s="130" t="s">
        <v>520</v>
      </c>
      <c r="D216" s="8" t="s">
        <v>521</v>
      </c>
      <c r="E216" s="2" t="s">
        <v>281</v>
      </c>
      <c r="F216" s="181">
        <v>3.9100000000000003E-2</v>
      </c>
      <c r="G216" s="98">
        <v>11524</v>
      </c>
      <c r="H216" s="98">
        <f t="shared" si="9"/>
        <v>450.59</v>
      </c>
      <c r="J216" s="220">
        <f t="shared" si="10"/>
        <v>5.5617140487039995E-4</v>
      </c>
      <c r="K216" s="4"/>
    </row>
    <row r="217" spans="1:11" x14ac:dyDescent="0.25">
      <c r="A217" s="7">
        <v>201</v>
      </c>
      <c r="B217" s="213"/>
      <c r="C217" s="174" t="s">
        <v>258</v>
      </c>
      <c r="D217" s="8" t="s">
        <v>522</v>
      </c>
      <c r="E217" s="2" t="s">
        <v>250</v>
      </c>
      <c r="F217" s="181">
        <v>13</v>
      </c>
      <c r="G217" s="98">
        <v>33.49</v>
      </c>
      <c r="H217" s="98">
        <f t="shared" si="9"/>
        <v>435.37</v>
      </c>
      <c r="J217" s="220">
        <f t="shared" si="10"/>
        <v>5.3738508297660002E-4</v>
      </c>
      <c r="K217" s="4"/>
    </row>
    <row r="218" spans="1:11" ht="25.5" customHeight="1" x14ac:dyDescent="0.25">
      <c r="A218" s="7">
        <v>202</v>
      </c>
      <c r="B218" s="213"/>
      <c r="C218" s="130" t="s">
        <v>523</v>
      </c>
      <c r="D218" s="8" t="s">
        <v>524</v>
      </c>
      <c r="E218" s="2" t="s">
        <v>525</v>
      </c>
      <c r="F218" s="181">
        <v>2.8000000000000001E-2</v>
      </c>
      <c r="G218" s="98">
        <v>15270.7</v>
      </c>
      <c r="H218" s="98">
        <f t="shared" si="9"/>
        <v>427.58</v>
      </c>
      <c r="J218" s="220">
        <f t="shared" si="10"/>
        <v>5.2776974476683E-4</v>
      </c>
      <c r="K218" s="4"/>
    </row>
    <row r="219" spans="1:11" ht="25.5" customHeight="1" x14ac:dyDescent="0.25">
      <c r="A219" s="7">
        <v>203</v>
      </c>
      <c r="B219" s="213"/>
      <c r="C219" s="130" t="s">
        <v>526</v>
      </c>
      <c r="D219" s="8" t="s">
        <v>527</v>
      </c>
      <c r="E219" s="2" t="s">
        <v>281</v>
      </c>
      <c r="F219" s="181">
        <v>0.17199999999999999</v>
      </c>
      <c r="G219" s="98">
        <v>2476.7600000000002</v>
      </c>
      <c r="H219" s="98">
        <f t="shared" si="9"/>
        <v>426</v>
      </c>
      <c r="J219" s="220">
        <f t="shared" si="10"/>
        <v>5.2581952212607996E-4</v>
      </c>
      <c r="K219" s="4"/>
    </row>
    <row r="220" spans="1:11" x14ac:dyDescent="0.25">
      <c r="A220" s="7">
        <v>204</v>
      </c>
      <c r="B220" s="213"/>
      <c r="C220" s="130" t="s">
        <v>528</v>
      </c>
      <c r="D220" s="8" t="s">
        <v>529</v>
      </c>
      <c r="E220" s="2" t="s">
        <v>281</v>
      </c>
      <c r="F220" s="181">
        <v>6.8400000000000002E-2</v>
      </c>
      <c r="G220" s="98">
        <v>6143.8</v>
      </c>
      <c r="H220" s="98">
        <f t="shared" si="9"/>
        <v>420.24</v>
      </c>
      <c r="J220" s="220">
        <f t="shared" si="10"/>
        <v>5.1870984971423995E-4</v>
      </c>
      <c r="K220" s="4"/>
    </row>
    <row r="221" spans="1:11" x14ac:dyDescent="0.25">
      <c r="A221" s="7">
        <v>205</v>
      </c>
      <c r="B221" s="213"/>
      <c r="C221" s="130" t="s">
        <v>530</v>
      </c>
      <c r="D221" s="8" t="s">
        <v>531</v>
      </c>
      <c r="E221" s="2" t="s">
        <v>400</v>
      </c>
      <c r="F221" s="181">
        <v>14.238</v>
      </c>
      <c r="G221" s="98">
        <v>28.6</v>
      </c>
      <c r="H221" s="98">
        <f t="shared" si="9"/>
        <v>407.21</v>
      </c>
      <c r="J221" s="220">
        <f t="shared" si="10"/>
        <v>5.0262668451869004E-4</v>
      </c>
      <c r="K221" s="4"/>
    </row>
    <row r="222" spans="1:11" ht="25.5" customHeight="1" x14ac:dyDescent="0.25">
      <c r="A222" s="7">
        <v>206</v>
      </c>
      <c r="B222" s="213"/>
      <c r="C222" s="130" t="s">
        <v>532</v>
      </c>
      <c r="D222" s="8" t="s">
        <v>533</v>
      </c>
      <c r="E222" s="2" t="s">
        <v>299</v>
      </c>
      <c r="F222" s="181">
        <v>13.96</v>
      </c>
      <c r="G222" s="98">
        <v>28.25</v>
      </c>
      <c r="H222" s="98">
        <f t="shared" si="9"/>
        <v>394.37</v>
      </c>
      <c r="J222" s="220">
        <f t="shared" si="10"/>
        <v>4.8677803976728999E-4</v>
      </c>
      <c r="K222" s="4"/>
    </row>
    <row r="223" spans="1:11" ht="25.5" customHeight="1" x14ac:dyDescent="0.25">
      <c r="A223" s="7">
        <v>207</v>
      </c>
      <c r="B223" s="213"/>
      <c r="C223" s="130" t="s">
        <v>534</v>
      </c>
      <c r="D223" s="8" t="s">
        <v>535</v>
      </c>
      <c r="E223" s="2" t="s">
        <v>268</v>
      </c>
      <c r="F223" s="181">
        <v>0.34649999999999997</v>
      </c>
      <c r="G223" s="98">
        <v>1100</v>
      </c>
      <c r="H223" s="98">
        <f t="shared" si="9"/>
        <v>381.15</v>
      </c>
      <c r="J223" s="220">
        <f t="shared" si="10"/>
        <v>4.7046035412759998E-4</v>
      </c>
      <c r="K223" s="4"/>
    </row>
    <row r="224" spans="1:11" x14ac:dyDescent="0.25">
      <c r="A224" s="7">
        <v>208</v>
      </c>
      <c r="B224" s="213"/>
      <c r="C224" s="130" t="s">
        <v>536</v>
      </c>
      <c r="D224" s="8" t="s">
        <v>537</v>
      </c>
      <c r="E224" s="2" t="s">
        <v>268</v>
      </c>
      <c r="F224" s="181">
        <v>0.63</v>
      </c>
      <c r="G224" s="98">
        <v>600</v>
      </c>
      <c r="H224" s="98">
        <f t="shared" ref="H224:H287" si="11">ROUND(F224*G224,2)</f>
        <v>378</v>
      </c>
      <c r="J224" s="220">
        <f t="shared" ref="J224:J287" si="12">H224/$H$95</f>
        <v>4.6657225202737001E-4</v>
      </c>
      <c r="K224" s="4"/>
    </row>
    <row r="225" spans="1:11" x14ac:dyDescent="0.25">
      <c r="A225" s="7">
        <v>209</v>
      </c>
      <c r="B225" s="213"/>
      <c r="C225" s="130" t="s">
        <v>538</v>
      </c>
      <c r="D225" s="8" t="s">
        <v>539</v>
      </c>
      <c r="E225" s="2" t="s">
        <v>469</v>
      </c>
      <c r="F225" s="181">
        <v>1.2</v>
      </c>
      <c r="G225" s="98">
        <v>310</v>
      </c>
      <c r="H225" s="98">
        <f t="shared" si="11"/>
        <v>372</v>
      </c>
      <c r="J225" s="220">
        <f t="shared" si="12"/>
        <v>4.5916634326503001E-4</v>
      </c>
      <c r="K225" s="4"/>
    </row>
    <row r="226" spans="1:11" ht="51" customHeight="1" x14ac:dyDescent="0.25">
      <c r="A226" s="7">
        <v>210</v>
      </c>
      <c r="B226" s="213"/>
      <c r="C226" s="130" t="s">
        <v>540</v>
      </c>
      <c r="D226" s="8" t="s">
        <v>541</v>
      </c>
      <c r="E226" s="2" t="s">
        <v>250</v>
      </c>
      <c r="F226" s="181">
        <v>3</v>
      </c>
      <c r="G226" s="98">
        <v>123.84</v>
      </c>
      <c r="H226" s="98">
        <f t="shared" si="11"/>
        <v>371.52</v>
      </c>
      <c r="J226" s="220">
        <f t="shared" si="12"/>
        <v>4.5857387056404001E-4</v>
      </c>
      <c r="K226" s="4"/>
    </row>
    <row r="227" spans="1:11" ht="25.5" customHeight="1" x14ac:dyDescent="0.25">
      <c r="A227" s="7">
        <v>211</v>
      </c>
      <c r="B227" s="213"/>
      <c r="C227" s="130" t="s">
        <v>542</v>
      </c>
      <c r="D227" s="8" t="s">
        <v>543</v>
      </c>
      <c r="E227" s="2" t="s">
        <v>281</v>
      </c>
      <c r="F227" s="181">
        <v>0.2412</v>
      </c>
      <c r="G227" s="98">
        <v>1530</v>
      </c>
      <c r="H227" s="98">
        <f t="shared" si="11"/>
        <v>369.04</v>
      </c>
      <c r="J227" s="220">
        <f t="shared" si="12"/>
        <v>4.5551276160894002E-4</v>
      </c>
      <c r="K227" s="4"/>
    </row>
    <row r="228" spans="1:11" ht="25.5" customHeight="1" x14ac:dyDescent="0.25">
      <c r="A228" s="7">
        <v>212</v>
      </c>
      <c r="B228" s="213"/>
      <c r="C228" s="130" t="s">
        <v>544</v>
      </c>
      <c r="D228" s="8" t="s">
        <v>545</v>
      </c>
      <c r="E228" s="2" t="s">
        <v>313</v>
      </c>
      <c r="F228" s="181">
        <v>10</v>
      </c>
      <c r="G228" s="98">
        <v>36.200000000000003</v>
      </c>
      <c r="H228" s="98">
        <f t="shared" si="11"/>
        <v>362</v>
      </c>
      <c r="J228" s="220">
        <f t="shared" si="12"/>
        <v>4.4682316199446998E-4</v>
      </c>
      <c r="K228" s="4"/>
    </row>
    <row r="229" spans="1:11" x14ac:dyDescent="0.25">
      <c r="A229" s="7">
        <v>213</v>
      </c>
      <c r="B229" s="213"/>
      <c r="C229" s="130" t="s">
        <v>546</v>
      </c>
      <c r="D229" s="8" t="s">
        <v>547</v>
      </c>
      <c r="E229" s="2" t="s">
        <v>281</v>
      </c>
      <c r="F229" s="181">
        <v>0.24010000000000001</v>
      </c>
      <c r="G229" s="98">
        <v>1383.1</v>
      </c>
      <c r="H229" s="98">
        <f t="shared" si="11"/>
        <v>332.08</v>
      </c>
      <c r="J229" s="220">
        <f t="shared" si="12"/>
        <v>4.0989236363293E-4</v>
      </c>
      <c r="K229" s="4"/>
    </row>
    <row r="230" spans="1:11" x14ac:dyDescent="0.25">
      <c r="A230" s="7">
        <v>214</v>
      </c>
      <c r="B230" s="213"/>
      <c r="C230" s="130" t="s">
        <v>548</v>
      </c>
      <c r="D230" s="8" t="s">
        <v>549</v>
      </c>
      <c r="E230" s="2" t="s">
        <v>250</v>
      </c>
      <c r="F230" s="181">
        <v>1</v>
      </c>
      <c r="G230" s="98">
        <v>330.65</v>
      </c>
      <c r="H230" s="98">
        <f t="shared" si="11"/>
        <v>330.65</v>
      </c>
      <c r="J230" s="220">
        <f t="shared" si="12"/>
        <v>4.0812728871124002E-4</v>
      </c>
      <c r="K230" s="4"/>
    </row>
    <row r="231" spans="1:11" ht="25.5" customHeight="1" x14ac:dyDescent="0.25">
      <c r="A231" s="7">
        <v>215</v>
      </c>
      <c r="B231" s="213"/>
      <c r="C231" s="174" t="s">
        <v>258</v>
      </c>
      <c r="D231" s="8" t="s">
        <v>550</v>
      </c>
      <c r="E231" s="2" t="s">
        <v>250</v>
      </c>
      <c r="F231" s="181">
        <v>2</v>
      </c>
      <c r="G231" s="98">
        <v>164.77</v>
      </c>
      <c r="H231" s="98">
        <f t="shared" si="11"/>
        <v>329.54</v>
      </c>
      <c r="J231" s="220">
        <f t="shared" si="12"/>
        <v>4.0675719559020998E-4</v>
      </c>
      <c r="K231" s="4"/>
    </row>
    <row r="232" spans="1:11" x14ac:dyDescent="0.25">
      <c r="A232" s="7">
        <v>216</v>
      </c>
      <c r="B232" s="213"/>
      <c r="C232" s="130" t="s">
        <v>551</v>
      </c>
      <c r="D232" s="8" t="s">
        <v>552</v>
      </c>
      <c r="E232" s="2" t="s">
        <v>281</v>
      </c>
      <c r="F232" s="181">
        <v>0.1258</v>
      </c>
      <c r="G232" s="98">
        <v>2606.9</v>
      </c>
      <c r="H232" s="98">
        <f t="shared" si="11"/>
        <v>327.95</v>
      </c>
      <c r="J232" s="220">
        <f t="shared" si="12"/>
        <v>4.0479462976819E-4</v>
      </c>
      <c r="K232" s="4"/>
    </row>
    <row r="233" spans="1:11" ht="25.5" customHeight="1" x14ac:dyDescent="0.25">
      <c r="A233" s="7">
        <v>217</v>
      </c>
      <c r="B233" s="213"/>
      <c r="C233" s="130" t="s">
        <v>553</v>
      </c>
      <c r="D233" s="8" t="s">
        <v>554</v>
      </c>
      <c r="E233" s="2" t="s">
        <v>555</v>
      </c>
      <c r="F233" s="181">
        <v>321.90969999999999</v>
      </c>
      <c r="G233" s="98">
        <v>1</v>
      </c>
      <c r="H233" s="98">
        <f t="shared" si="11"/>
        <v>321.91000000000003</v>
      </c>
      <c r="J233" s="220">
        <f t="shared" si="12"/>
        <v>3.9733934828077003E-4</v>
      </c>
      <c r="K233" s="4"/>
    </row>
    <row r="234" spans="1:11" x14ac:dyDescent="0.25">
      <c r="A234" s="7">
        <v>218</v>
      </c>
      <c r="B234" s="213"/>
      <c r="C234" s="130" t="s">
        <v>556</v>
      </c>
      <c r="D234" s="8" t="s">
        <v>557</v>
      </c>
      <c r="E234" s="2" t="s">
        <v>405</v>
      </c>
      <c r="F234" s="181">
        <v>3.7</v>
      </c>
      <c r="G234" s="98">
        <v>83</v>
      </c>
      <c r="H234" s="98">
        <f t="shared" si="11"/>
        <v>307.10000000000002</v>
      </c>
      <c r="J234" s="220">
        <f t="shared" si="12"/>
        <v>3.7905909681905999E-4</v>
      </c>
      <c r="K234" s="4"/>
    </row>
    <row r="235" spans="1:11" x14ac:dyDescent="0.25">
      <c r="A235" s="7">
        <v>219</v>
      </c>
      <c r="B235" s="213"/>
      <c r="C235" s="130" t="s">
        <v>558</v>
      </c>
      <c r="D235" s="8" t="s">
        <v>559</v>
      </c>
      <c r="E235" s="2" t="s">
        <v>281</v>
      </c>
      <c r="F235" s="181">
        <v>2.52E-2</v>
      </c>
      <c r="G235" s="98">
        <v>12034</v>
      </c>
      <c r="H235" s="98">
        <f t="shared" si="11"/>
        <v>303.26</v>
      </c>
      <c r="J235" s="220">
        <f t="shared" si="12"/>
        <v>3.7431931521115998E-4</v>
      </c>
      <c r="K235" s="4"/>
    </row>
    <row r="236" spans="1:11" ht="38.25" customHeight="1" x14ac:dyDescent="0.25">
      <c r="A236" s="7">
        <v>220</v>
      </c>
      <c r="B236" s="213"/>
      <c r="C236" s="130" t="s">
        <v>560</v>
      </c>
      <c r="D236" s="8" t="s">
        <v>561</v>
      </c>
      <c r="E236" s="2" t="s">
        <v>250</v>
      </c>
      <c r="F236" s="181">
        <v>2</v>
      </c>
      <c r="G236" s="98">
        <v>149.54</v>
      </c>
      <c r="H236" s="98">
        <f t="shared" si="11"/>
        <v>299.08</v>
      </c>
      <c r="J236" s="220">
        <f t="shared" si="12"/>
        <v>3.6915986544007001E-4</v>
      </c>
      <c r="K236" s="4"/>
    </row>
    <row r="237" spans="1:11" ht="38.25" customHeight="1" x14ac:dyDescent="0.25">
      <c r="A237" s="7">
        <v>221</v>
      </c>
      <c r="B237" s="213"/>
      <c r="C237" s="130" t="s">
        <v>562</v>
      </c>
      <c r="D237" s="8" t="s">
        <v>563</v>
      </c>
      <c r="E237" s="2" t="s">
        <v>250</v>
      </c>
      <c r="F237" s="181">
        <v>4</v>
      </c>
      <c r="G237" s="98">
        <v>73.39</v>
      </c>
      <c r="H237" s="98">
        <f t="shared" si="11"/>
        <v>293.56</v>
      </c>
      <c r="J237" s="220">
        <f t="shared" si="12"/>
        <v>3.6234642937872001E-4</v>
      </c>
      <c r="K237" s="4"/>
    </row>
    <row r="238" spans="1:11" x14ac:dyDescent="0.25">
      <c r="A238" s="7">
        <v>222</v>
      </c>
      <c r="B238" s="213"/>
      <c r="C238" s="130" t="s">
        <v>564</v>
      </c>
      <c r="D238" s="8" t="s">
        <v>565</v>
      </c>
      <c r="E238" s="2" t="s">
        <v>400</v>
      </c>
      <c r="F238" s="181">
        <v>10.612</v>
      </c>
      <c r="G238" s="98">
        <v>24.86</v>
      </c>
      <c r="H238" s="98">
        <f t="shared" si="11"/>
        <v>263.81</v>
      </c>
      <c r="J238" s="220">
        <f t="shared" si="12"/>
        <v>3.2562546509877998E-4</v>
      </c>
      <c r="K238" s="4"/>
    </row>
    <row r="239" spans="1:11" x14ac:dyDescent="0.25">
      <c r="A239" s="7">
        <v>223</v>
      </c>
      <c r="B239" s="213"/>
      <c r="C239" s="130" t="s">
        <v>566</v>
      </c>
      <c r="D239" s="8" t="s">
        <v>567</v>
      </c>
      <c r="E239" s="2" t="s">
        <v>525</v>
      </c>
      <c r="F239" s="181">
        <v>0.96</v>
      </c>
      <c r="G239" s="98">
        <v>270</v>
      </c>
      <c r="H239" s="98">
        <f t="shared" si="11"/>
        <v>259.2</v>
      </c>
      <c r="J239" s="220">
        <f t="shared" si="12"/>
        <v>3.1993525853304998E-4</v>
      </c>
      <c r="K239" s="4"/>
    </row>
    <row r="240" spans="1:11" x14ac:dyDescent="0.25">
      <c r="A240" s="7">
        <v>224</v>
      </c>
      <c r="B240" s="213"/>
      <c r="C240" s="130" t="s">
        <v>568</v>
      </c>
      <c r="D240" s="8" t="s">
        <v>569</v>
      </c>
      <c r="E240" s="2" t="s">
        <v>281</v>
      </c>
      <c r="F240" s="181">
        <v>3.15E-2</v>
      </c>
      <c r="G240" s="98">
        <v>7977</v>
      </c>
      <c r="H240" s="98">
        <f t="shared" si="11"/>
        <v>251.28</v>
      </c>
      <c r="J240" s="220">
        <f t="shared" si="12"/>
        <v>3.1015945896676998E-4</v>
      </c>
      <c r="K240" s="4"/>
    </row>
    <row r="241" spans="1:11" ht="63.75" customHeight="1" x14ac:dyDescent="0.25">
      <c r="A241" s="7">
        <v>225</v>
      </c>
      <c r="B241" s="213"/>
      <c r="C241" s="130" t="s">
        <v>570</v>
      </c>
      <c r="D241" s="8" t="s">
        <v>571</v>
      </c>
      <c r="E241" s="2" t="s">
        <v>288</v>
      </c>
      <c r="F241" s="181">
        <v>0.05</v>
      </c>
      <c r="G241" s="98">
        <v>4883.8599999999997</v>
      </c>
      <c r="H241" s="98">
        <f t="shared" si="11"/>
        <v>244.19</v>
      </c>
      <c r="J241" s="220">
        <f t="shared" si="12"/>
        <v>3.0140814344593999E-4</v>
      </c>
      <c r="K241" s="4"/>
    </row>
    <row r="242" spans="1:11" ht="25.5" customHeight="1" x14ac:dyDescent="0.25">
      <c r="A242" s="7">
        <v>226</v>
      </c>
      <c r="B242" s="213"/>
      <c r="C242" s="130" t="s">
        <v>572</v>
      </c>
      <c r="D242" s="8" t="s">
        <v>517</v>
      </c>
      <c r="E242" s="2" t="s">
        <v>250</v>
      </c>
      <c r="F242" s="181">
        <v>1</v>
      </c>
      <c r="G242" s="98">
        <v>240</v>
      </c>
      <c r="H242" s="98">
        <f t="shared" si="11"/>
        <v>240</v>
      </c>
      <c r="J242" s="220">
        <f t="shared" si="12"/>
        <v>2.9623635049357E-4</v>
      </c>
      <c r="K242" s="4"/>
    </row>
    <row r="243" spans="1:11" ht="25.5" customHeight="1" x14ac:dyDescent="0.25">
      <c r="A243" s="7">
        <v>227</v>
      </c>
      <c r="B243" s="213"/>
      <c r="C243" s="130" t="s">
        <v>573</v>
      </c>
      <c r="D243" s="8" t="s">
        <v>574</v>
      </c>
      <c r="E243" s="2" t="s">
        <v>525</v>
      </c>
      <c r="F243" s="181">
        <v>0.03</v>
      </c>
      <c r="G243" s="98">
        <v>7980</v>
      </c>
      <c r="H243" s="98">
        <f t="shared" si="11"/>
        <v>239.4</v>
      </c>
      <c r="J243" s="220">
        <f t="shared" si="12"/>
        <v>2.9549575961732998E-4</v>
      </c>
      <c r="K243" s="4"/>
    </row>
    <row r="244" spans="1:11" ht="25.5" customHeight="1" x14ac:dyDescent="0.25">
      <c r="A244" s="7">
        <v>228</v>
      </c>
      <c r="B244" s="213"/>
      <c r="C244" s="130" t="s">
        <v>575</v>
      </c>
      <c r="D244" s="8" t="s">
        <v>576</v>
      </c>
      <c r="E244" s="2" t="s">
        <v>400</v>
      </c>
      <c r="F244" s="181">
        <v>7.6077000000000004</v>
      </c>
      <c r="G244" s="98">
        <v>30.4</v>
      </c>
      <c r="H244" s="98">
        <f t="shared" si="11"/>
        <v>231.27</v>
      </c>
      <c r="J244" s="220">
        <f t="shared" si="12"/>
        <v>2.8546075324437E-4</v>
      </c>
      <c r="K244" s="4"/>
    </row>
    <row r="245" spans="1:11" ht="51" customHeight="1" x14ac:dyDescent="0.25">
      <c r="A245" s="7">
        <v>229</v>
      </c>
      <c r="B245" s="213"/>
      <c r="C245" s="130" t="s">
        <v>577</v>
      </c>
      <c r="D245" s="8" t="s">
        <v>578</v>
      </c>
      <c r="E245" s="2" t="s">
        <v>281</v>
      </c>
      <c r="F245" s="181">
        <v>2.24E-2</v>
      </c>
      <c r="G245" s="98">
        <v>10045</v>
      </c>
      <c r="H245" s="98">
        <f t="shared" si="11"/>
        <v>225.01</v>
      </c>
      <c r="J245" s="220">
        <f t="shared" si="12"/>
        <v>2.7773392176899003E-4</v>
      </c>
      <c r="K245" s="4"/>
    </row>
    <row r="246" spans="1:11" ht="51" customHeight="1" x14ac:dyDescent="0.25">
      <c r="A246" s="7">
        <v>230</v>
      </c>
      <c r="B246" s="213"/>
      <c r="C246" s="130" t="s">
        <v>579</v>
      </c>
      <c r="D246" s="8" t="s">
        <v>580</v>
      </c>
      <c r="E246" s="2" t="s">
        <v>250</v>
      </c>
      <c r="F246" s="181">
        <v>0.2</v>
      </c>
      <c r="G246" s="98">
        <v>1123.2</v>
      </c>
      <c r="H246" s="98">
        <f t="shared" si="11"/>
        <v>224.64</v>
      </c>
      <c r="J246" s="220">
        <f t="shared" si="12"/>
        <v>2.7727722406198E-4</v>
      </c>
      <c r="K246" s="4"/>
    </row>
    <row r="247" spans="1:11" x14ac:dyDescent="0.25">
      <c r="A247" s="7">
        <v>231</v>
      </c>
      <c r="B247" s="213"/>
      <c r="C247" s="130" t="s">
        <v>581</v>
      </c>
      <c r="D247" s="8" t="s">
        <v>582</v>
      </c>
      <c r="E247" s="2" t="s">
        <v>268</v>
      </c>
      <c r="F247" s="181">
        <v>84.552400000000006</v>
      </c>
      <c r="G247" s="98">
        <v>2.44</v>
      </c>
      <c r="H247" s="98">
        <f t="shared" si="11"/>
        <v>206.31</v>
      </c>
      <c r="J247" s="220">
        <f t="shared" si="12"/>
        <v>2.5465217279303001E-4</v>
      </c>
      <c r="K247" s="4"/>
    </row>
    <row r="248" spans="1:11" ht="25.5" customHeight="1" x14ac:dyDescent="0.25">
      <c r="A248" s="7">
        <v>232</v>
      </c>
      <c r="B248" s="213"/>
      <c r="C248" s="130" t="s">
        <v>583</v>
      </c>
      <c r="D248" s="8" t="s">
        <v>584</v>
      </c>
      <c r="E248" s="2" t="s">
        <v>268</v>
      </c>
      <c r="F248" s="181">
        <v>0.19320000000000001</v>
      </c>
      <c r="G248" s="98">
        <v>1056</v>
      </c>
      <c r="H248" s="98">
        <f t="shared" si="11"/>
        <v>204.02</v>
      </c>
      <c r="J248" s="220">
        <f t="shared" si="12"/>
        <v>2.5182558428207E-4</v>
      </c>
      <c r="K248" s="4"/>
    </row>
    <row r="249" spans="1:11" x14ac:dyDescent="0.25">
      <c r="A249" s="7">
        <v>233</v>
      </c>
      <c r="B249" s="213"/>
      <c r="C249" s="130" t="s">
        <v>585</v>
      </c>
      <c r="D249" s="8" t="s">
        <v>586</v>
      </c>
      <c r="E249" s="2" t="s">
        <v>281</v>
      </c>
      <c r="F249" s="181">
        <v>2.232E-2</v>
      </c>
      <c r="G249" s="98">
        <v>9040.01</v>
      </c>
      <c r="H249" s="98">
        <f t="shared" si="11"/>
        <v>201.77</v>
      </c>
      <c r="J249" s="220">
        <f t="shared" si="12"/>
        <v>2.490483684962E-4</v>
      </c>
      <c r="K249" s="4"/>
    </row>
    <row r="250" spans="1:11" ht="25.5" customHeight="1" x14ac:dyDescent="0.25">
      <c r="A250" s="7">
        <v>234</v>
      </c>
      <c r="B250" s="213"/>
      <c r="C250" s="130" t="s">
        <v>587</v>
      </c>
      <c r="D250" s="8" t="s">
        <v>588</v>
      </c>
      <c r="E250" s="2" t="s">
        <v>250</v>
      </c>
      <c r="F250" s="181">
        <v>1</v>
      </c>
      <c r="G250" s="98">
        <v>201.18</v>
      </c>
      <c r="H250" s="98">
        <f t="shared" si="11"/>
        <v>201.18</v>
      </c>
      <c r="J250" s="220">
        <f t="shared" si="12"/>
        <v>2.4832012080122998E-4</v>
      </c>
      <c r="K250" s="4"/>
    </row>
    <row r="251" spans="1:11" x14ac:dyDescent="0.25">
      <c r="A251" s="7">
        <v>235</v>
      </c>
      <c r="B251" s="213"/>
      <c r="C251" s="130" t="s">
        <v>589</v>
      </c>
      <c r="D251" s="8" t="s">
        <v>590</v>
      </c>
      <c r="E251" s="2" t="s">
        <v>299</v>
      </c>
      <c r="F251" s="181">
        <v>55.13</v>
      </c>
      <c r="G251" s="98">
        <v>3.62</v>
      </c>
      <c r="H251" s="98">
        <f t="shared" si="11"/>
        <v>199.57</v>
      </c>
      <c r="J251" s="220">
        <f t="shared" si="12"/>
        <v>2.4633286861667E-4</v>
      </c>
      <c r="K251" s="4"/>
    </row>
    <row r="252" spans="1:11" ht="51" customHeight="1" x14ac:dyDescent="0.25">
      <c r="A252" s="7">
        <v>236</v>
      </c>
      <c r="B252" s="213"/>
      <c r="C252" s="130" t="s">
        <v>591</v>
      </c>
      <c r="D252" s="8" t="s">
        <v>592</v>
      </c>
      <c r="E252" s="2" t="s">
        <v>250</v>
      </c>
      <c r="F252" s="181">
        <v>4</v>
      </c>
      <c r="G252" s="98">
        <v>48.28</v>
      </c>
      <c r="H252" s="98">
        <f t="shared" si="11"/>
        <v>193.12</v>
      </c>
      <c r="J252" s="220">
        <f t="shared" si="12"/>
        <v>2.3837151669715999E-4</v>
      </c>
      <c r="K252" s="4"/>
    </row>
    <row r="253" spans="1:11" ht="38.25" customHeight="1" x14ac:dyDescent="0.25">
      <c r="A253" s="7">
        <v>237</v>
      </c>
      <c r="B253" s="213"/>
      <c r="C253" s="130" t="s">
        <v>593</v>
      </c>
      <c r="D253" s="8" t="s">
        <v>594</v>
      </c>
      <c r="E253" s="2" t="s">
        <v>313</v>
      </c>
      <c r="F253" s="181">
        <v>3</v>
      </c>
      <c r="G253" s="98">
        <v>60.37</v>
      </c>
      <c r="H253" s="98">
        <f t="shared" si="11"/>
        <v>181.11</v>
      </c>
      <c r="J253" s="220">
        <f t="shared" si="12"/>
        <v>2.2354735599121E-4</v>
      </c>
      <c r="K253" s="4"/>
    </row>
    <row r="254" spans="1:11" ht="51" customHeight="1" x14ac:dyDescent="0.25">
      <c r="A254" s="7">
        <v>238</v>
      </c>
      <c r="B254" s="213"/>
      <c r="C254" s="130" t="s">
        <v>595</v>
      </c>
      <c r="D254" s="8" t="s">
        <v>596</v>
      </c>
      <c r="E254" s="2" t="s">
        <v>250</v>
      </c>
      <c r="F254" s="181">
        <v>2</v>
      </c>
      <c r="G254" s="98">
        <v>84.41</v>
      </c>
      <c r="H254" s="98">
        <f t="shared" si="11"/>
        <v>168.82</v>
      </c>
      <c r="J254" s="220">
        <f t="shared" si="12"/>
        <v>2.0837758620967999E-4</v>
      </c>
      <c r="K254" s="4"/>
    </row>
    <row r="255" spans="1:11" ht="63.75" customHeight="1" x14ac:dyDescent="0.25">
      <c r="A255" s="7">
        <v>239</v>
      </c>
      <c r="B255" s="213"/>
      <c r="C255" s="130" t="s">
        <v>597</v>
      </c>
      <c r="D255" s="8" t="s">
        <v>598</v>
      </c>
      <c r="E255" s="2" t="s">
        <v>288</v>
      </c>
      <c r="F255" s="181">
        <v>0.05</v>
      </c>
      <c r="G255" s="98">
        <v>3246.49</v>
      </c>
      <c r="H255" s="98">
        <f t="shared" si="11"/>
        <v>162.32</v>
      </c>
      <c r="J255" s="220">
        <f t="shared" si="12"/>
        <v>2.0035451838382E-4</v>
      </c>
      <c r="K255" s="4"/>
    </row>
    <row r="256" spans="1:11" x14ac:dyDescent="0.25">
      <c r="A256" s="7">
        <v>240</v>
      </c>
      <c r="B256" s="213"/>
      <c r="C256" s="130" t="s">
        <v>599</v>
      </c>
      <c r="D256" s="8" t="s">
        <v>600</v>
      </c>
      <c r="E256" s="2" t="s">
        <v>400</v>
      </c>
      <c r="F256" s="181">
        <v>6</v>
      </c>
      <c r="G256" s="98">
        <v>25.8</v>
      </c>
      <c r="H256" s="98">
        <f t="shared" si="11"/>
        <v>154.80000000000001</v>
      </c>
      <c r="J256" s="220">
        <f t="shared" si="12"/>
        <v>1.9107244606835001E-4</v>
      </c>
      <c r="K256" s="4"/>
    </row>
    <row r="257" spans="1:11" ht="25.5" customHeight="1" x14ac:dyDescent="0.25">
      <c r="A257" s="7">
        <v>241</v>
      </c>
      <c r="B257" s="213"/>
      <c r="C257" s="130" t="s">
        <v>601</v>
      </c>
      <c r="D257" s="8" t="s">
        <v>602</v>
      </c>
      <c r="E257" s="2" t="s">
        <v>268</v>
      </c>
      <c r="F257" s="181">
        <v>0.2772</v>
      </c>
      <c r="G257" s="98">
        <v>558.33000000000004</v>
      </c>
      <c r="H257" s="98">
        <f t="shared" si="11"/>
        <v>154.77000000000001</v>
      </c>
      <c r="J257" s="220">
        <f t="shared" si="12"/>
        <v>1.9103541652454E-4</v>
      </c>
      <c r="K257" s="4"/>
    </row>
    <row r="258" spans="1:11" x14ac:dyDescent="0.25">
      <c r="A258" s="7">
        <v>242</v>
      </c>
      <c r="B258" s="213"/>
      <c r="C258" s="130" t="s">
        <v>603</v>
      </c>
      <c r="D258" s="8" t="s">
        <v>604</v>
      </c>
      <c r="E258" s="2" t="s">
        <v>268</v>
      </c>
      <c r="F258" s="181">
        <v>0.29720000000000002</v>
      </c>
      <c r="G258" s="98">
        <v>519.79999999999995</v>
      </c>
      <c r="H258" s="98">
        <f t="shared" si="11"/>
        <v>154.47999999999999</v>
      </c>
      <c r="J258" s="220">
        <f t="shared" si="12"/>
        <v>1.9067746426769001E-4</v>
      </c>
      <c r="K258" s="4"/>
    </row>
    <row r="259" spans="1:11" x14ac:dyDescent="0.25">
      <c r="A259" s="7">
        <v>243</v>
      </c>
      <c r="B259" s="213"/>
      <c r="C259" s="130" t="s">
        <v>605</v>
      </c>
      <c r="D259" s="8" t="s">
        <v>606</v>
      </c>
      <c r="E259" s="2" t="s">
        <v>268</v>
      </c>
      <c r="F259" s="181">
        <v>23.6904</v>
      </c>
      <c r="G259" s="98">
        <v>6.22</v>
      </c>
      <c r="H259" s="98">
        <f t="shared" si="11"/>
        <v>147.35</v>
      </c>
      <c r="J259" s="220">
        <f t="shared" si="12"/>
        <v>1.8187677602177999E-4</v>
      </c>
      <c r="K259" s="4"/>
    </row>
    <row r="260" spans="1:11" ht="63.75" customHeight="1" x14ac:dyDescent="0.25">
      <c r="A260" s="7">
        <v>244</v>
      </c>
      <c r="B260" s="213"/>
      <c r="C260" s="130" t="s">
        <v>607</v>
      </c>
      <c r="D260" s="8" t="s">
        <v>608</v>
      </c>
      <c r="E260" s="2" t="s">
        <v>288</v>
      </c>
      <c r="F260" s="181">
        <v>0.02</v>
      </c>
      <c r="G260" s="98">
        <v>6469.25</v>
      </c>
      <c r="H260" s="98">
        <f t="shared" si="11"/>
        <v>129.38999999999999</v>
      </c>
      <c r="J260" s="220">
        <f t="shared" si="12"/>
        <v>1.5970842245985E-4</v>
      </c>
      <c r="K260" s="4"/>
    </row>
    <row r="261" spans="1:11" x14ac:dyDescent="0.25">
      <c r="A261" s="7">
        <v>245</v>
      </c>
      <c r="B261" s="213"/>
      <c r="C261" s="130" t="s">
        <v>609</v>
      </c>
      <c r="D261" s="8" t="s">
        <v>610</v>
      </c>
      <c r="E261" s="2" t="s">
        <v>281</v>
      </c>
      <c r="F261" s="181">
        <v>2.1100000000000001E-2</v>
      </c>
      <c r="G261" s="98">
        <v>5989</v>
      </c>
      <c r="H261" s="98">
        <f t="shared" si="11"/>
        <v>126.37</v>
      </c>
      <c r="J261" s="220">
        <f t="shared" si="12"/>
        <v>1.5598078171613001E-4</v>
      </c>
      <c r="K261" s="4"/>
    </row>
    <row r="262" spans="1:11" x14ac:dyDescent="0.25">
      <c r="A262" s="7">
        <v>246</v>
      </c>
      <c r="B262" s="213"/>
      <c r="C262" s="130" t="s">
        <v>611</v>
      </c>
      <c r="D262" s="8" t="s">
        <v>612</v>
      </c>
      <c r="E262" s="2" t="s">
        <v>400</v>
      </c>
      <c r="F262" s="181">
        <v>11.87984</v>
      </c>
      <c r="G262" s="98">
        <v>10.050000000000001</v>
      </c>
      <c r="H262" s="98">
        <f t="shared" si="11"/>
        <v>119.39</v>
      </c>
      <c r="J262" s="220">
        <f t="shared" si="12"/>
        <v>1.4736524118928E-4</v>
      </c>
      <c r="K262" s="4"/>
    </row>
    <row r="263" spans="1:11" x14ac:dyDescent="0.25">
      <c r="A263" s="7">
        <v>247</v>
      </c>
      <c r="B263" s="213"/>
      <c r="C263" s="130" t="s">
        <v>613</v>
      </c>
      <c r="D263" s="8" t="s">
        <v>614</v>
      </c>
      <c r="E263" s="2" t="s">
        <v>405</v>
      </c>
      <c r="F263" s="181">
        <v>1.8</v>
      </c>
      <c r="G263" s="98">
        <v>66</v>
      </c>
      <c r="H263" s="98">
        <f t="shared" si="11"/>
        <v>118.8</v>
      </c>
      <c r="J263" s="220">
        <f t="shared" si="12"/>
        <v>1.4663699349432E-4</v>
      </c>
      <c r="K263" s="4"/>
    </row>
    <row r="264" spans="1:11" ht="51" customHeight="1" x14ac:dyDescent="0.25">
      <c r="A264" s="7">
        <v>248</v>
      </c>
      <c r="B264" s="213"/>
      <c r="C264" s="130" t="s">
        <v>615</v>
      </c>
      <c r="D264" s="8" t="s">
        <v>616</v>
      </c>
      <c r="E264" s="2" t="s">
        <v>281</v>
      </c>
      <c r="F264" s="181">
        <v>1.5299999999999999E-2</v>
      </c>
      <c r="G264" s="98">
        <v>7712</v>
      </c>
      <c r="H264" s="98">
        <f t="shared" si="11"/>
        <v>117.99</v>
      </c>
      <c r="J264" s="220">
        <f t="shared" si="12"/>
        <v>1.456371958114E-4</v>
      </c>
      <c r="K264" s="4"/>
    </row>
    <row r="265" spans="1:11" ht="25.5" customHeight="1" x14ac:dyDescent="0.25">
      <c r="A265" s="7">
        <v>249</v>
      </c>
      <c r="B265" s="213"/>
      <c r="C265" s="130" t="s">
        <v>617</v>
      </c>
      <c r="D265" s="8" t="s">
        <v>618</v>
      </c>
      <c r="E265" s="2" t="s">
        <v>400</v>
      </c>
      <c r="F265" s="181">
        <v>1.756</v>
      </c>
      <c r="G265" s="98">
        <v>65.75</v>
      </c>
      <c r="H265" s="98">
        <f t="shared" si="11"/>
        <v>115.46</v>
      </c>
      <c r="J265" s="220">
        <f t="shared" si="12"/>
        <v>1.4251437094995001E-4</v>
      </c>
      <c r="K265" s="4"/>
    </row>
    <row r="266" spans="1:11" x14ac:dyDescent="0.25">
      <c r="A266" s="7">
        <v>250</v>
      </c>
      <c r="B266" s="213"/>
      <c r="C266" s="130" t="s">
        <v>619</v>
      </c>
      <c r="D266" s="8" t="s">
        <v>620</v>
      </c>
      <c r="E266" s="2" t="s">
        <v>281</v>
      </c>
      <c r="F266" s="181">
        <v>2.5600000000000001E-2</v>
      </c>
      <c r="G266" s="98">
        <v>4488.3999999999996</v>
      </c>
      <c r="H266" s="98">
        <f t="shared" si="11"/>
        <v>114.9</v>
      </c>
      <c r="J266" s="220">
        <f t="shared" si="12"/>
        <v>1.4182315279879999E-4</v>
      </c>
      <c r="K266" s="4"/>
    </row>
    <row r="267" spans="1:11" x14ac:dyDescent="0.25">
      <c r="A267" s="7">
        <v>251</v>
      </c>
      <c r="B267" s="213"/>
      <c r="C267" s="130" t="s">
        <v>621</v>
      </c>
      <c r="D267" s="8" t="s">
        <v>622</v>
      </c>
      <c r="E267" s="2" t="s">
        <v>281</v>
      </c>
      <c r="F267" s="181">
        <v>0.1663</v>
      </c>
      <c r="G267" s="98">
        <v>688.8</v>
      </c>
      <c r="H267" s="98">
        <f t="shared" si="11"/>
        <v>114.55</v>
      </c>
      <c r="J267" s="220">
        <f t="shared" si="12"/>
        <v>1.4139114145433001E-4</v>
      </c>
      <c r="K267" s="4"/>
    </row>
    <row r="268" spans="1:11" x14ac:dyDescent="0.25">
      <c r="A268" s="7">
        <v>252</v>
      </c>
      <c r="B268" s="215"/>
      <c r="C268" s="2" t="s">
        <v>623</v>
      </c>
      <c r="D268" s="8" t="s">
        <v>624</v>
      </c>
      <c r="E268" s="2" t="s">
        <v>271</v>
      </c>
      <c r="F268" s="7">
        <v>2</v>
      </c>
      <c r="G268" s="42">
        <v>53.15</v>
      </c>
      <c r="H268" s="98">
        <f t="shared" si="11"/>
        <v>106.3</v>
      </c>
      <c r="J268" s="220">
        <f t="shared" si="12"/>
        <v>1.3120801690611001E-4</v>
      </c>
      <c r="K268" s="4"/>
    </row>
    <row r="269" spans="1:11" x14ac:dyDescent="0.25">
      <c r="A269" s="7">
        <v>253</v>
      </c>
      <c r="B269" s="213"/>
      <c r="C269" s="130" t="s">
        <v>625</v>
      </c>
      <c r="D269" s="8" t="s">
        <v>626</v>
      </c>
      <c r="E269" s="2" t="s">
        <v>281</v>
      </c>
      <c r="F269" s="181">
        <v>6.6E-3</v>
      </c>
      <c r="G269" s="98">
        <v>15620</v>
      </c>
      <c r="H269" s="98">
        <f t="shared" si="11"/>
        <v>103.09</v>
      </c>
      <c r="J269" s="220">
        <f t="shared" si="12"/>
        <v>1.2724585571826001E-4</v>
      </c>
      <c r="K269" s="4"/>
    </row>
    <row r="270" spans="1:11" x14ac:dyDescent="0.25">
      <c r="A270" s="7">
        <v>254</v>
      </c>
      <c r="B270" s="213"/>
      <c r="C270" s="130" t="s">
        <v>627</v>
      </c>
      <c r="D270" s="8" t="s">
        <v>586</v>
      </c>
      <c r="E270" s="2" t="s">
        <v>281</v>
      </c>
      <c r="F270" s="181">
        <v>1.1299999999999999E-2</v>
      </c>
      <c r="G270" s="98">
        <v>9040.01</v>
      </c>
      <c r="H270" s="98">
        <f t="shared" si="11"/>
        <v>102.15</v>
      </c>
      <c r="J270" s="220">
        <f t="shared" si="12"/>
        <v>1.2608559667883E-4</v>
      </c>
      <c r="K270" s="4"/>
    </row>
    <row r="271" spans="1:11" x14ac:dyDescent="0.25">
      <c r="A271" s="7">
        <v>255</v>
      </c>
      <c r="B271" s="213"/>
      <c r="C271" s="130" t="s">
        <v>628</v>
      </c>
      <c r="D271" s="8" t="s">
        <v>629</v>
      </c>
      <c r="E271" s="2" t="s">
        <v>281</v>
      </c>
      <c r="F271" s="181">
        <v>3.8E-3</v>
      </c>
      <c r="G271" s="98">
        <v>25990</v>
      </c>
      <c r="H271" s="98">
        <f t="shared" si="11"/>
        <v>98.76</v>
      </c>
      <c r="J271" s="220">
        <f t="shared" si="12"/>
        <v>1.2190125822810001E-4</v>
      </c>
      <c r="K271" s="4"/>
    </row>
    <row r="272" spans="1:11" ht="38.25" customHeight="1" x14ac:dyDescent="0.25">
      <c r="A272" s="7">
        <v>256</v>
      </c>
      <c r="B272" s="215"/>
      <c r="C272" s="2" t="s">
        <v>630</v>
      </c>
      <c r="D272" s="8" t="s">
        <v>631</v>
      </c>
      <c r="E272" s="2" t="s">
        <v>271</v>
      </c>
      <c r="F272" s="7">
        <v>2</v>
      </c>
      <c r="G272" s="42">
        <v>49.35</v>
      </c>
      <c r="H272" s="98">
        <f t="shared" si="11"/>
        <v>98.7</v>
      </c>
      <c r="J272" s="220">
        <f t="shared" si="12"/>
        <v>1.2182719914048E-4</v>
      </c>
      <c r="K272" s="4"/>
    </row>
    <row r="273" spans="1:11" ht="25.5" customHeight="1" x14ac:dyDescent="0.25">
      <c r="A273" s="7">
        <v>257</v>
      </c>
      <c r="B273" s="213"/>
      <c r="C273" s="130" t="s">
        <v>632</v>
      </c>
      <c r="D273" s="8" t="s">
        <v>633</v>
      </c>
      <c r="E273" s="2" t="s">
        <v>525</v>
      </c>
      <c r="F273" s="181">
        <v>2.8000000000000001E-2</v>
      </c>
      <c r="G273" s="98">
        <v>3450</v>
      </c>
      <c r="H273" s="98">
        <f t="shared" si="11"/>
        <v>96.6</v>
      </c>
      <c r="J273" s="220">
        <f t="shared" si="12"/>
        <v>1.1923513107366E-4</v>
      </c>
      <c r="K273" s="4"/>
    </row>
    <row r="274" spans="1:11" x14ac:dyDescent="0.25">
      <c r="A274" s="7">
        <v>258</v>
      </c>
      <c r="B274" s="213"/>
      <c r="C274" s="130" t="s">
        <v>634</v>
      </c>
      <c r="D274" s="8" t="s">
        <v>635</v>
      </c>
      <c r="E274" s="2" t="s">
        <v>281</v>
      </c>
      <c r="F274" s="181">
        <v>8.8999999999999999E-3</v>
      </c>
      <c r="G274" s="98">
        <v>10749</v>
      </c>
      <c r="H274" s="98">
        <f t="shared" si="11"/>
        <v>95.67</v>
      </c>
      <c r="J274" s="220">
        <f t="shared" si="12"/>
        <v>1.180872152155E-4</v>
      </c>
      <c r="K274" s="4"/>
    </row>
    <row r="275" spans="1:11" ht="38.25" customHeight="1" x14ac:dyDescent="0.25">
      <c r="A275" s="7">
        <v>259</v>
      </c>
      <c r="B275" s="213"/>
      <c r="C275" s="130" t="s">
        <v>636</v>
      </c>
      <c r="D275" s="8" t="s">
        <v>637</v>
      </c>
      <c r="E275" s="2" t="s">
        <v>250</v>
      </c>
      <c r="F275" s="181">
        <v>4</v>
      </c>
      <c r="G275" s="98">
        <v>23.82</v>
      </c>
      <c r="H275" s="98">
        <f t="shared" si="11"/>
        <v>95.28</v>
      </c>
      <c r="J275" s="220">
        <f t="shared" si="12"/>
        <v>1.1760583114594999E-4</v>
      </c>
      <c r="K275" s="4"/>
    </row>
    <row r="276" spans="1:11" x14ac:dyDescent="0.25">
      <c r="A276" s="7">
        <v>260</v>
      </c>
      <c r="B276" s="213"/>
      <c r="C276" s="130" t="s">
        <v>638</v>
      </c>
      <c r="D276" s="8" t="s">
        <v>586</v>
      </c>
      <c r="E276" s="2" t="s">
        <v>400</v>
      </c>
      <c r="F276" s="181">
        <v>10.482200000000001</v>
      </c>
      <c r="G276" s="98">
        <v>9.0399999999999991</v>
      </c>
      <c r="H276" s="98">
        <f t="shared" si="11"/>
        <v>94.76</v>
      </c>
      <c r="J276" s="220">
        <f t="shared" si="12"/>
        <v>1.1696398571988E-4</v>
      </c>
      <c r="K276" s="4"/>
    </row>
    <row r="277" spans="1:11" ht="25.5" customHeight="1" x14ac:dyDescent="0.25">
      <c r="A277" s="7">
        <v>261</v>
      </c>
      <c r="B277" s="213"/>
      <c r="C277" s="130" t="s">
        <v>639</v>
      </c>
      <c r="D277" s="8" t="s">
        <v>640</v>
      </c>
      <c r="E277" s="2" t="s">
        <v>395</v>
      </c>
      <c r="F277" s="181">
        <v>1</v>
      </c>
      <c r="G277" s="98">
        <v>94.68</v>
      </c>
      <c r="H277" s="98">
        <f t="shared" si="11"/>
        <v>94.68</v>
      </c>
      <c r="J277" s="220">
        <f t="shared" si="12"/>
        <v>1.1686524026971E-4</v>
      </c>
      <c r="K277" s="4"/>
    </row>
    <row r="278" spans="1:11" x14ac:dyDescent="0.25">
      <c r="A278" s="7">
        <v>262</v>
      </c>
      <c r="B278" s="213"/>
      <c r="C278" s="130" t="s">
        <v>641</v>
      </c>
      <c r="D278" s="8" t="s">
        <v>642</v>
      </c>
      <c r="E278" s="2" t="s">
        <v>281</v>
      </c>
      <c r="F278" s="181">
        <v>8.6999999999999994E-3</v>
      </c>
      <c r="G278" s="98">
        <v>10315.01</v>
      </c>
      <c r="H278" s="98">
        <f t="shared" si="11"/>
        <v>89.74</v>
      </c>
      <c r="J278" s="220">
        <f t="shared" si="12"/>
        <v>1.1076770872205001E-4</v>
      </c>
      <c r="K278" s="4"/>
    </row>
    <row r="279" spans="1:11" x14ac:dyDescent="0.25">
      <c r="A279" s="7">
        <v>263</v>
      </c>
      <c r="B279" s="213"/>
      <c r="C279" s="130" t="s">
        <v>643</v>
      </c>
      <c r="D279" s="8" t="s">
        <v>644</v>
      </c>
      <c r="E279" s="2" t="s">
        <v>281</v>
      </c>
      <c r="F279" s="181">
        <v>4.7500000000000001E-2</v>
      </c>
      <c r="G279" s="98">
        <v>1820</v>
      </c>
      <c r="H279" s="98">
        <f t="shared" si="11"/>
        <v>86.45</v>
      </c>
      <c r="J279" s="220">
        <f t="shared" si="12"/>
        <v>1.0670680208404001E-4</v>
      </c>
      <c r="K279" s="4"/>
    </row>
    <row r="280" spans="1:11" x14ac:dyDescent="0.25">
      <c r="A280" s="7">
        <v>264</v>
      </c>
      <c r="B280" s="213"/>
      <c r="C280" s="130" t="s">
        <v>645</v>
      </c>
      <c r="D280" s="8" t="s">
        <v>646</v>
      </c>
      <c r="E280" s="2" t="s">
        <v>250</v>
      </c>
      <c r="F280" s="181">
        <v>1</v>
      </c>
      <c r="G280" s="98">
        <v>82.57</v>
      </c>
      <c r="H280" s="98">
        <f t="shared" si="11"/>
        <v>82.57</v>
      </c>
      <c r="J280" s="220">
        <f t="shared" si="12"/>
        <v>1.0191764775106E-4</v>
      </c>
      <c r="K280" s="4"/>
    </row>
    <row r="281" spans="1:11" ht="25.5" customHeight="1" x14ac:dyDescent="0.25">
      <c r="A281" s="7">
        <v>265</v>
      </c>
      <c r="B281" s="213"/>
      <c r="C281" s="130" t="s">
        <v>647</v>
      </c>
      <c r="D281" s="8" t="s">
        <v>648</v>
      </c>
      <c r="E281" s="2" t="s">
        <v>400</v>
      </c>
      <c r="F281" s="181">
        <v>1.2</v>
      </c>
      <c r="G281" s="98">
        <v>68.05</v>
      </c>
      <c r="H281" s="98">
        <f t="shared" si="11"/>
        <v>81.66</v>
      </c>
      <c r="J281" s="220">
        <f t="shared" si="12"/>
        <v>1.0079441825544E-4</v>
      </c>
      <c r="K281" s="4"/>
    </row>
    <row r="282" spans="1:11" ht="25.5" customHeight="1" x14ac:dyDescent="0.25">
      <c r="A282" s="7">
        <v>266</v>
      </c>
      <c r="B282" s="213"/>
      <c r="C282" s="130" t="s">
        <v>649</v>
      </c>
      <c r="D282" s="8" t="s">
        <v>650</v>
      </c>
      <c r="E282" s="2" t="s">
        <v>281</v>
      </c>
      <c r="F282" s="181">
        <v>1.5599999999999999E-2</v>
      </c>
      <c r="G282" s="98">
        <v>5136</v>
      </c>
      <c r="H282" s="98">
        <f t="shared" si="11"/>
        <v>80.12</v>
      </c>
      <c r="J282" s="220">
        <f t="shared" si="12"/>
        <v>9.8893568339769998E-5</v>
      </c>
      <c r="K282" s="4"/>
    </row>
    <row r="283" spans="1:11" ht="25.5" customHeight="1" x14ac:dyDescent="0.25">
      <c r="A283" s="7">
        <v>267</v>
      </c>
      <c r="B283" s="213"/>
      <c r="C283" s="130" t="s">
        <v>651</v>
      </c>
      <c r="D283" s="8" t="s">
        <v>652</v>
      </c>
      <c r="E283" s="2" t="s">
        <v>525</v>
      </c>
      <c r="F283" s="181">
        <v>1.4E-2</v>
      </c>
      <c r="G283" s="98">
        <v>5650</v>
      </c>
      <c r="H283" s="98">
        <f t="shared" si="11"/>
        <v>79.099999999999994</v>
      </c>
      <c r="J283" s="220">
        <f t="shared" si="12"/>
        <v>9.7634563850172005E-5</v>
      </c>
      <c r="K283" s="4"/>
    </row>
    <row r="284" spans="1:11" x14ac:dyDescent="0.25">
      <c r="A284" s="7">
        <v>268</v>
      </c>
      <c r="B284" s="213"/>
      <c r="C284" s="130" t="s">
        <v>653</v>
      </c>
      <c r="D284" s="8" t="s">
        <v>654</v>
      </c>
      <c r="E284" s="2" t="s">
        <v>281</v>
      </c>
      <c r="F284" s="181">
        <v>5.4000000000000003E-3</v>
      </c>
      <c r="G284" s="98">
        <v>14312.87</v>
      </c>
      <c r="H284" s="98">
        <f t="shared" si="11"/>
        <v>77.290000000000006</v>
      </c>
      <c r="J284" s="220">
        <f t="shared" si="12"/>
        <v>9.5400448040199994E-5</v>
      </c>
      <c r="K284" s="4"/>
    </row>
    <row r="285" spans="1:11" x14ac:dyDescent="0.25">
      <c r="A285" s="7">
        <v>269</v>
      </c>
      <c r="B285" s="213"/>
      <c r="C285" s="130" t="s">
        <v>655</v>
      </c>
      <c r="D285" s="8" t="s">
        <v>656</v>
      </c>
      <c r="E285" s="2" t="s">
        <v>400</v>
      </c>
      <c r="F285" s="181">
        <v>7.9379999999999997</v>
      </c>
      <c r="G285" s="98">
        <v>9.0399999999999991</v>
      </c>
      <c r="H285" s="98">
        <f t="shared" si="11"/>
        <v>71.760000000000005</v>
      </c>
      <c r="J285" s="220">
        <f t="shared" si="12"/>
        <v>8.8574668797576994E-5</v>
      </c>
      <c r="K285" s="4"/>
    </row>
    <row r="286" spans="1:11" ht="25.5" customHeight="1" x14ac:dyDescent="0.25">
      <c r="A286" s="7">
        <v>270</v>
      </c>
      <c r="B286" s="213"/>
      <c r="C286" s="130" t="s">
        <v>657</v>
      </c>
      <c r="D286" s="8" t="s">
        <v>658</v>
      </c>
      <c r="E286" s="2" t="s">
        <v>281</v>
      </c>
      <c r="F286" s="181">
        <v>1.61E-2</v>
      </c>
      <c r="G286" s="98">
        <v>4455.2</v>
      </c>
      <c r="H286" s="98">
        <f t="shared" si="11"/>
        <v>71.73</v>
      </c>
      <c r="J286" s="220">
        <f t="shared" si="12"/>
        <v>8.8537639253765004E-5</v>
      </c>
      <c r="K286" s="4"/>
    </row>
    <row r="287" spans="1:11" ht="25.5" customHeight="1" x14ac:dyDescent="0.25">
      <c r="A287" s="7">
        <v>271</v>
      </c>
      <c r="B287" s="215"/>
      <c r="C287" s="7" t="s">
        <v>659</v>
      </c>
      <c r="D287" s="8" t="s">
        <v>660</v>
      </c>
      <c r="E287" s="7" t="s">
        <v>501</v>
      </c>
      <c r="F287" s="7">
        <v>0.5</v>
      </c>
      <c r="G287" s="183">
        <v>130.1</v>
      </c>
      <c r="H287" s="98">
        <f t="shared" si="11"/>
        <v>65.05</v>
      </c>
      <c r="J287" s="220">
        <f t="shared" si="12"/>
        <v>8.0292394165028006E-5</v>
      </c>
      <c r="K287" s="4"/>
    </row>
    <row r="288" spans="1:11" x14ac:dyDescent="0.25">
      <c r="A288" s="7">
        <v>272</v>
      </c>
      <c r="B288" s="213"/>
      <c r="C288" s="130" t="s">
        <v>661</v>
      </c>
      <c r="D288" s="8" t="s">
        <v>662</v>
      </c>
      <c r="E288" s="2" t="s">
        <v>281</v>
      </c>
      <c r="F288" s="181">
        <v>1.32E-2</v>
      </c>
      <c r="G288" s="98">
        <v>4920</v>
      </c>
      <c r="H288" s="98">
        <f t="shared" ref="H288:H351" si="13">ROUND(F288*G288,2)</f>
        <v>64.94</v>
      </c>
      <c r="J288" s="220">
        <f t="shared" ref="J288:J351" si="14">H288/$H$95</f>
        <v>8.0156619171051002E-5</v>
      </c>
      <c r="K288" s="4"/>
    </row>
    <row r="289" spans="1:11" ht="38.25" customHeight="1" x14ac:dyDescent="0.25">
      <c r="A289" s="7">
        <v>273</v>
      </c>
      <c r="B289" s="213"/>
      <c r="C289" s="130" t="s">
        <v>663</v>
      </c>
      <c r="D289" s="8" t="s">
        <v>664</v>
      </c>
      <c r="E289" s="2" t="s">
        <v>313</v>
      </c>
      <c r="F289" s="181">
        <v>1</v>
      </c>
      <c r="G289" s="98">
        <v>63.03</v>
      </c>
      <c r="H289" s="98">
        <f t="shared" si="13"/>
        <v>63.03</v>
      </c>
      <c r="J289" s="220">
        <f t="shared" si="14"/>
        <v>7.7799071548372999E-5</v>
      </c>
      <c r="K289" s="4"/>
    </row>
    <row r="290" spans="1:11" x14ac:dyDescent="0.25">
      <c r="A290" s="7">
        <v>274</v>
      </c>
      <c r="B290" s="213"/>
      <c r="C290" s="130" t="s">
        <v>665</v>
      </c>
      <c r="D290" s="8" t="s">
        <v>666</v>
      </c>
      <c r="E290" s="2" t="s">
        <v>281</v>
      </c>
      <c r="F290" s="181">
        <v>4.1000000000000002E-2</v>
      </c>
      <c r="G290" s="98">
        <v>1525.5</v>
      </c>
      <c r="H290" s="98">
        <f t="shared" si="13"/>
        <v>62.55</v>
      </c>
      <c r="J290" s="220">
        <f t="shared" si="14"/>
        <v>7.7206598847386006E-5</v>
      </c>
      <c r="K290" s="4"/>
    </row>
    <row r="291" spans="1:11" ht="25.5" customHeight="1" x14ac:dyDescent="0.25">
      <c r="A291" s="7">
        <v>275</v>
      </c>
      <c r="B291" s="213"/>
      <c r="C291" s="130" t="s">
        <v>667</v>
      </c>
      <c r="D291" s="8" t="s">
        <v>668</v>
      </c>
      <c r="E291" s="2" t="s">
        <v>268</v>
      </c>
      <c r="F291" s="181">
        <v>5.7700000000000001E-2</v>
      </c>
      <c r="G291" s="98">
        <v>1056</v>
      </c>
      <c r="H291" s="98">
        <f t="shared" si="13"/>
        <v>60.93</v>
      </c>
      <c r="J291" s="220">
        <f t="shared" si="14"/>
        <v>7.5207003481554997E-5</v>
      </c>
      <c r="K291" s="4"/>
    </row>
    <row r="292" spans="1:11" ht="25.5" customHeight="1" x14ac:dyDescent="0.25">
      <c r="A292" s="7">
        <v>276</v>
      </c>
      <c r="B292" s="213"/>
      <c r="C292" s="130" t="s">
        <v>669</v>
      </c>
      <c r="D292" s="8" t="s">
        <v>670</v>
      </c>
      <c r="E292" s="2" t="s">
        <v>250</v>
      </c>
      <c r="F292" s="181">
        <v>1</v>
      </c>
      <c r="G292" s="98">
        <v>60.53</v>
      </c>
      <c r="H292" s="98">
        <f t="shared" si="13"/>
        <v>60.53</v>
      </c>
      <c r="J292" s="220">
        <f t="shared" si="14"/>
        <v>7.4713276230732001E-5</v>
      </c>
      <c r="K292" s="4"/>
    </row>
    <row r="293" spans="1:11" ht="25.5" customHeight="1" x14ac:dyDescent="0.25">
      <c r="A293" s="7">
        <v>277</v>
      </c>
      <c r="B293" s="213"/>
      <c r="C293" s="174" t="s">
        <v>258</v>
      </c>
      <c r="D293" s="8" t="s">
        <v>671</v>
      </c>
      <c r="E293" s="2" t="s">
        <v>250</v>
      </c>
      <c r="F293" s="181">
        <v>1</v>
      </c>
      <c r="G293" s="98">
        <v>58.62</v>
      </c>
      <c r="H293" s="98">
        <f t="shared" si="13"/>
        <v>58.62</v>
      </c>
      <c r="J293" s="220">
        <f t="shared" si="14"/>
        <v>7.2355728608053998E-5</v>
      </c>
      <c r="K293" s="4"/>
    </row>
    <row r="294" spans="1:11" x14ac:dyDescent="0.25">
      <c r="A294" s="7">
        <v>278</v>
      </c>
      <c r="B294" s="213"/>
      <c r="C294" s="130" t="s">
        <v>672</v>
      </c>
      <c r="D294" s="8" t="s">
        <v>673</v>
      </c>
      <c r="E294" s="2" t="s">
        <v>400</v>
      </c>
      <c r="F294" s="181">
        <v>9.6234999999999999</v>
      </c>
      <c r="G294" s="98">
        <v>6.09</v>
      </c>
      <c r="H294" s="98">
        <f t="shared" si="13"/>
        <v>58.61</v>
      </c>
      <c r="J294" s="220">
        <f t="shared" si="14"/>
        <v>7.2343385426784003E-5</v>
      </c>
      <c r="K294" s="4"/>
    </row>
    <row r="295" spans="1:11" x14ac:dyDescent="0.25">
      <c r="A295" s="7">
        <v>279</v>
      </c>
      <c r="B295" s="213"/>
      <c r="C295" s="130" t="s">
        <v>674</v>
      </c>
      <c r="D295" s="8" t="s">
        <v>675</v>
      </c>
      <c r="E295" s="2" t="s">
        <v>281</v>
      </c>
      <c r="F295" s="181">
        <v>1.26E-2</v>
      </c>
      <c r="G295" s="98">
        <v>4294</v>
      </c>
      <c r="H295" s="98">
        <f t="shared" si="13"/>
        <v>54.1</v>
      </c>
      <c r="J295" s="220">
        <f t="shared" si="14"/>
        <v>6.6776610673758996E-5</v>
      </c>
      <c r="K295" s="4"/>
    </row>
    <row r="296" spans="1:11" x14ac:dyDescent="0.25">
      <c r="A296" s="7">
        <v>280</v>
      </c>
      <c r="B296" s="213"/>
      <c r="C296" s="130" t="s">
        <v>676</v>
      </c>
      <c r="D296" s="8" t="s">
        <v>677</v>
      </c>
      <c r="E296" s="2" t="s">
        <v>281</v>
      </c>
      <c r="F296" s="181">
        <v>5.1999999999999998E-3</v>
      </c>
      <c r="G296" s="98">
        <v>10200</v>
      </c>
      <c r="H296" s="98">
        <f t="shared" si="13"/>
        <v>53.04</v>
      </c>
      <c r="J296" s="220">
        <f t="shared" si="14"/>
        <v>6.5468233459079004E-5</v>
      </c>
      <c r="K296" s="4"/>
    </row>
    <row r="297" spans="1:11" x14ac:dyDescent="0.25">
      <c r="A297" s="7">
        <v>281</v>
      </c>
      <c r="B297" s="213"/>
      <c r="C297" s="130" t="s">
        <v>678</v>
      </c>
      <c r="D297" s="8" t="s">
        <v>679</v>
      </c>
      <c r="E297" s="2" t="s">
        <v>281</v>
      </c>
      <c r="F297" s="181">
        <v>9.1999999999999998E-3</v>
      </c>
      <c r="G297" s="98">
        <v>5650</v>
      </c>
      <c r="H297" s="98">
        <f t="shared" si="13"/>
        <v>51.98</v>
      </c>
      <c r="J297" s="220">
        <f t="shared" si="14"/>
        <v>6.4159856244398999E-5</v>
      </c>
      <c r="K297" s="4"/>
    </row>
    <row r="298" spans="1:11" x14ac:dyDescent="0.25">
      <c r="A298" s="7">
        <v>282</v>
      </c>
      <c r="B298" s="213"/>
      <c r="C298" s="130" t="s">
        <v>680</v>
      </c>
      <c r="D298" s="8" t="s">
        <v>681</v>
      </c>
      <c r="E298" s="2" t="s">
        <v>281</v>
      </c>
      <c r="F298" s="181">
        <v>6.1000000000000004E-3</v>
      </c>
      <c r="G298" s="98">
        <v>8190</v>
      </c>
      <c r="H298" s="98">
        <f t="shared" si="13"/>
        <v>49.96</v>
      </c>
      <c r="J298" s="220">
        <f t="shared" si="14"/>
        <v>6.1666533627744994E-5</v>
      </c>
      <c r="K298" s="4"/>
    </row>
    <row r="299" spans="1:11" x14ac:dyDescent="0.25">
      <c r="A299" s="7">
        <v>283</v>
      </c>
      <c r="B299" s="213"/>
      <c r="C299" s="130" t="s">
        <v>682</v>
      </c>
      <c r="D299" s="8" t="s">
        <v>683</v>
      </c>
      <c r="E299" s="2" t="s">
        <v>501</v>
      </c>
      <c r="F299" s="181">
        <v>1.26</v>
      </c>
      <c r="G299" s="98">
        <v>39</v>
      </c>
      <c r="H299" s="98">
        <f t="shared" si="13"/>
        <v>49.14</v>
      </c>
      <c r="J299" s="220">
        <f t="shared" si="14"/>
        <v>6.0654392763557997E-5</v>
      </c>
      <c r="K299" s="4"/>
    </row>
    <row r="300" spans="1:11" x14ac:dyDescent="0.25">
      <c r="A300" s="7">
        <v>284</v>
      </c>
      <c r="B300" s="213"/>
      <c r="C300" s="130" t="s">
        <v>684</v>
      </c>
      <c r="D300" s="8" t="s">
        <v>685</v>
      </c>
      <c r="E300" s="2" t="s">
        <v>268</v>
      </c>
      <c r="F300" s="181">
        <v>0.88</v>
      </c>
      <c r="G300" s="98">
        <v>55.26</v>
      </c>
      <c r="H300" s="98">
        <f t="shared" si="13"/>
        <v>48.63</v>
      </c>
      <c r="J300" s="220">
        <f t="shared" si="14"/>
        <v>6.0024890518759001E-5</v>
      </c>
      <c r="K300" s="4"/>
    </row>
    <row r="301" spans="1:11" x14ac:dyDescent="0.25">
      <c r="A301" s="7">
        <v>285</v>
      </c>
      <c r="B301" s="213"/>
      <c r="C301" s="130" t="s">
        <v>686</v>
      </c>
      <c r="D301" s="8" t="s">
        <v>687</v>
      </c>
      <c r="E301" s="2" t="s">
        <v>688</v>
      </c>
      <c r="F301" s="181">
        <v>115.9</v>
      </c>
      <c r="G301" s="98">
        <v>0.4</v>
      </c>
      <c r="H301" s="98">
        <f t="shared" si="13"/>
        <v>46.36</v>
      </c>
      <c r="J301" s="220">
        <f t="shared" si="14"/>
        <v>5.7222988370340997E-5</v>
      </c>
      <c r="K301" s="4"/>
    </row>
    <row r="302" spans="1:11" x14ac:dyDescent="0.25">
      <c r="A302" s="7">
        <v>286</v>
      </c>
      <c r="B302" s="213"/>
      <c r="C302" s="130" t="s">
        <v>689</v>
      </c>
      <c r="D302" s="8" t="s">
        <v>690</v>
      </c>
      <c r="E302" s="2" t="s">
        <v>281</v>
      </c>
      <c r="F302" s="181">
        <v>1.5E-3</v>
      </c>
      <c r="G302" s="98">
        <v>30030</v>
      </c>
      <c r="H302" s="98">
        <f t="shared" si="13"/>
        <v>45.05</v>
      </c>
      <c r="J302" s="220">
        <f t="shared" si="14"/>
        <v>5.5606031623896999E-5</v>
      </c>
      <c r="K302" s="4"/>
    </row>
    <row r="303" spans="1:11" ht="25.5" customHeight="1" x14ac:dyDescent="0.25">
      <c r="A303" s="7">
        <v>287</v>
      </c>
      <c r="B303" s="215"/>
      <c r="C303" s="7" t="s">
        <v>691</v>
      </c>
      <c r="D303" s="99" t="s">
        <v>692</v>
      </c>
      <c r="E303" s="7" t="s">
        <v>405</v>
      </c>
      <c r="F303" s="7">
        <v>0.02</v>
      </c>
      <c r="G303" s="24">
        <v>2202</v>
      </c>
      <c r="H303" s="98">
        <f t="shared" si="13"/>
        <v>44.04</v>
      </c>
      <c r="J303" s="220">
        <f t="shared" si="14"/>
        <v>5.4359370315570003E-5</v>
      </c>
      <c r="K303" s="4"/>
    </row>
    <row r="304" spans="1:11" ht="25.5" customHeight="1" x14ac:dyDescent="0.25">
      <c r="A304" s="7">
        <v>288</v>
      </c>
      <c r="B304" s="213"/>
      <c r="C304" s="130" t="s">
        <v>693</v>
      </c>
      <c r="D304" s="8" t="s">
        <v>694</v>
      </c>
      <c r="E304" s="2" t="s">
        <v>268</v>
      </c>
      <c r="F304" s="181">
        <v>4.24E-2</v>
      </c>
      <c r="G304" s="98">
        <v>1010</v>
      </c>
      <c r="H304" s="98">
        <f t="shared" si="13"/>
        <v>42.82</v>
      </c>
      <c r="J304" s="220">
        <f t="shared" si="14"/>
        <v>5.2853502200561E-5</v>
      </c>
      <c r="K304" s="4"/>
    </row>
    <row r="305" spans="1:11" ht="38.25" customHeight="1" x14ac:dyDescent="0.25">
      <c r="A305" s="7">
        <v>289</v>
      </c>
      <c r="B305" s="213"/>
      <c r="C305" s="130" t="s">
        <v>695</v>
      </c>
      <c r="D305" s="8" t="s">
        <v>696</v>
      </c>
      <c r="E305" s="2" t="s">
        <v>250</v>
      </c>
      <c r="F305" s="181">
        <v>3</v>
      </c>
      <c r="G305" s="98">
        <v>14.2</v>
      </c>
      <c r="H305" s="98">
        <f t="shared" si="13"/>
        <v>42.6</v>
      </c>
      <c r="J305" s="220">
        <f t="shared" si="14"/>
        <v>5.2581952212608002E-5</v>
      </c>
      <c r="K305" s="4"/>
    </row>
    <row r="306" spans="1:11" ht="25.5" customHeight="1" x14ac:dyDescent="0.25">
      <c r="A306" s="7">
        <v>290</v>
      </c>
      <c r="B306" s="213"/>
      <c r="C306" s="130" t="s">
        <v>697</v>
      </c>
      <c r="D306" s="8" t="s">
        <v>698</v>
      </c>
      <c r="E306" s="2" t="s">
        <v>281</v>
      </c>
      <c r="F306" s="181">
        <v>1.1999999999999999E-3</v>
      </c>
      <c r="G306" s="98">
        <v>33180</v>
      </c>
      <c r="H306" s="98">
        <f t="shared" si="13"/>
        <v>39.82</v>
      </c>
      <c r="J306" s="220">
        <f t="shared" si="14"/>
        <v>4.9150547819391001E-5</v>
      </c>
      <c r="K306" s="4"/>
    </row>
    <row r="307" spans="1:11" ht="38.25" customHeight="1" x14ac:dyDescent="0.25">
      <c r="A307" s="7">
        <v>291</v>
      </c>
      <c r="B307" s="213"/>
      <c r="C307" s="130" t="s">
        <v>699</v>
      </c>
      <c r="D307" s="8" t="s">
        <v>700</v>
      </c>
      <c r="E307" s="2" t="s">
        <v>281</v>
      </c>
      <c r="F307" s="181">
        <v>3.8E-3</v>
      </c>
      <c r="G307" s="98">
        <v>10100</v>
      </c>
      <c r="H307" s="98">
        <f t="shared" si="13"/>
        <v>38.380000000000003</v>
      </c>
      <c r="J307" s="220">
        <f t="shared" si="14"/>
        <v>4.7373129716430002E-5</v>
      </c>
      <c r="K307" s="4"/>
    </row>
    <row r="308" spans="1:11" x14ac:dyDescent="0.25">
      <c r="A308" s="7">
        <v>292</v>
      </c>
      <c r="B308" s="213"/>
      <c r="C308" s="130" t="s">
        <v>701</v>
      </c>
      <c r="D308" s="8" t="s">
        <v>702</v>
      </c>
      <c r="E308" s="2" t="s">
        <v>281</v>
      </c>
      <c r="F308" s="181">
        <v>3.0000000000000001E-3</v>
      </c>
      <c r="G308" s="98">
        <v>12430</v>
      </c>
      <c r="H308" s="98">
        <f t="shared" si="13"/>
        <v>37.29</v>
      </c>
      <c r="J308" s="220">
        <f t="shared" si="14"/>
        <v>4.6027722957938E-5</v>
      </c>
      <c r="K308" s="4"/>
    </row>
    <row r="309" spans="1:11" x14ac:dyDescent="0.25">
      <c r="A309" s="7">
        <v>293</v>
      </c>
      <c r="B309" s="213"/>
      <c r="C309" s="130" t="s">
        <v>703</v>
      </c>
      <c r="D309" s="8" t="s">
        <v>704</v>
      </c>
      <c r="E309" s="2" t="s">
        <v>281</v>
      </c>
      <c r="F309" s="181">
        <v>1.4E-3</v>
      </c>
      <c r="G309" s="98">
        <v>24950</v>
      </c>
      <c r="H309" s="98">
        <f t="shared" si="13"/>
        <v>34.93</v>
      </c>
      <c r="J309" s="220">
        <f t="shared" si="14"/>
        <v>4.3114732178085001E-5</v>
      </c>
      <c r="K309" s="4"/>
    </row>
    <row r="310" spans="1:11" ht="25.5" customHeight="1" x14ac:dyDescent="0.25">
      <c r="A310" s="7">
        <v>294</v>
      </c>
      <c r="B310" s="213"/>
      <c r="C310" s="130" t="s">
        <v>705</v>
      </c>
      <c r="D310" s="8" t="s">
        <v>706</v>
      </c>
      <c r="E310" s="2" t="s">
        <v>299</v>
      </c>
      <c r="F310" s="181">
        <v>4.9000000000000004</v>
      </c>
      <c r="G310" s="98">
        <v>6.78</v>
      </c>
      <c r="H310" s="98">
        <f t="shared" si="13"/>
        <v>33.22</v>
      </c>
      <c r="J310" s="220">
        <f t="shared" si="14"/>
        <v>4.1004048180818001E-5</v>
      </c>
      <c r="K310" s="4"/>
    </row>
    <row r="311" spans="1:11" x14ac:dyDescent="0.25">
      <c r="A311" s="7">
        <v>295</v>
      </c>
      <c r="B311" s="213"/>
      <c r="C311" s="130" t="s">
        <v>707</v>
      </c>
      <c r="D311" s="8" t="s">
        <v>708</v>
      </c>
      <c r="E311" s="2" t="s">
        <v>525</v>
      </c>
      <c r="F311" s="181">
        <v>0.43919999999999998</v>
      </c>
      <c r="G311" s="98">
        <v>75.400000000000006</v>
      </c>
      <c r="H311" s="98">
        <f t="shared" si="13"/>
        <v>33.119999999999997</v>
      </c>
      <c r="J311" s="220">
        <f t="shared" si="14"/>
        <v>4.0880616368112001E-5</v>
      </c>
      <c r="K311" s="4"/>
    </row>
    <row r="312" spans="1:11" x14ac:dyDescent="0.25">
      <c r="A312" s="7">
        <v>296</v>
      </c>
      <c r="B312" s="213"/>
      <c r="C312" s="130" t="s">
        <v>709</v>
      </c>
      <c r="D312" s="8" t="s">
        <v>710</v>
      </c>
      <c r="E312" s="2" t="s">
        <v>281</v>
      </c>
      <c r="F312" s="181">
        <v>4.1000000000000003E-3</v>
      </c>
      <c r="G312" s="98">
        <v>7826.9</v>
      </c>
      <c r="H312" s="98">
        <f t="shared" si="13"/>
        <v>32.090000000000003</v>
      </c>
      <c r="J312" s="220">
        <f t="shared" si="14"/>
        <v>3.9609268697244E-5</v>
      </c>
      <c r="K312" s="4"/>
    </row>
    <row r="313" spans="1:11" x14ac:dyDescent="0.25">
      <c r="A313" s="7">
        <v>297</v>
      </c>
      <c r="B313" s="213"/>
      <c r="C313" s="130" t="s">
        <v>711</v>
      </c>
      <c r="D313" s="8" t="s">
        <v>712</v>
      </c>
      <c r="E313" s="2" t="s">
        <v>281</v>
      </c>
      <c r="F313" s="181">
        <v>3.0999999999999999E-3</v>
      </c>
      <c r="G313" s="98">
        <v>9420</v>
      </c>
      <c r="H313" s="98">
        <f t="shared" si="13"/>
        <v>29.2</v>
      </c>
      <c r="J313" s="220">
        <f t="shared" si="14"/>
        <v>3.6042089310050998E-5</v>
      </c>
      <c r="K313" s="4"/>
    </row>
    <row r="314" spans="1:11" x14ac:dyDescent="0.25">
      <c r="A314" s="7">
        <v>298</v>
      </c>
      <c r="B314" s="213"/>
      <c r="C314" s="130" t="s">
        <v>713</v>
      </c>
      <c r="D314" s="8" t="s">
        <v>714</v>
      </c>
      <c r="E314" s="2" t="s">
        <v>469</v>
      </c>
      <c r="F314" s="181">
        <v>0.2424</v>
      </c>
      <c r="G314" s="98">
        <v>120</v>
      </c>
      <c r="H314" s="98">
        <f t="shared" si="13"/>
        <v>29.09</v>
      </c>
      <c r="J314" s="220">
        <f t="shared" si="14"/>
        <v>3.5906314316075003E-5</v>
      </c>
      <c r="K314" s="4"/>
    </row>
    <row r="315" spans="1:11" x14ac:dyDescent="0.25">
      <c r="A315" s="7">
        <v>299</v>
      </c>
      <c r="B315" s="213"/>
      <c r="C315" s="130" t="s">
        <v>715</v>
      </c>
      <c r="D315" s="8" t="s">
        <v>716</v>
      </c>
      <c r="E315" s="2" t="s">
        <v>281</v>
      </c>
      <c r="F315" s="181">
        <v>6.9999999999999999E-4</v>
      </c>
      <c r="G315" s="98">
        <v>37900</v>
      </c>
      <c r="H315" s="98">
        <f t="shared" si="13"/>
        <v>26.53</v>
      </c>
      <c r="J315" s="220">
        <f t="shared" si="14"/>
        <v>3.2746459910809998E-5</v>
      </c>
      <c r="K315" s="4"/>
    </row>
    <row r="316" spans="1:11" x14ac:dyDescent="0.25">
      <c r="A316" s="7">
        <v>300</v>
      </c>
      <c r="B316" s="213"/>
      <c r="C316" s="130" t="s">
        <v>717</v>
      </c>
      <c r="D316" s="8" t="s">
        <v>718</v>
      </c>
      <c r="E316" s="2" t="s">
        <v>268</v>
      </c>
      <c r="F316" s="181">
        <v>5.28E-2</v>
      </c>
      <c r="G316" s="98">
        <v>485.9</v>
      </c>
      <c r="H316" s="98">
        <f t="shared" si="13"/>
        <v>25.66</v>
      </c>
      <c r="J316" s="220">
        <f t="shared" si="14"/>
        <v>3.1672603140271001E-5</v>
      </c>
      <c r="K316" s="4"/>
    </row>
    <row r="317" spans="1:11" x14ac:dyDescent="0.25">
      <c r="A317" s="7">
        <v>301</v>
      </c>
      <c r="B317" s="213"/>
      <c r="C317" s="130" t="s">
        <v>719</v>
      </c>
      <c r="D317" s="8" t="s">
        <v>720</v>
      </c>
      <c r="E317" s="2" t="s">
        <v>281</v>
      </c>
      <c r="F317" s="181">
        <v>2.5999999999999999E-3</v>
      </c>
      <c r="G317" s="98">
        <v>8475</v>
      </c>
      <c r="H317" s="98">
        <f t="shared" si="13"/>
        <v>22.04</v>
      </c>
      <c r="J317" s="220">
        <f t="shared" si="14"/>
        <v>2.7204371520326001E-5</v>
      </c>
      <c r="K317" s="4"/>
    </row>
    <row r="318" spans="1:11" x14ac:dyDescent="0.25">
      <c r="A318" s="7">
        <v>302</v>
      </c>
      <c r="B318" s="213"/>
      <c r="C318" s="130" t="s">
        <v>721</v>
      </c>
      <c r="D318" s="8" t="s">
        <v>722</v>
      </c>
      <c r="E318" s="2" t="s">
        <v>405</v>
      </c>
      <c r="F318" s="181">
        <v>0.04</v>
      </c>
      <c r="G318" s="98">
        <v>528</v>
      </c>
      <c r="H318" s="98">
        <f t="shared" si="13"/>
        <v>21.12</v>
      </c>
      <c r="J318" s="220">
        <f t="shared" si="14"/>
        <v>2.6068798843434001E-5</v>
      </c>
      <c r="K318" s="4"/>
    </row>
    <row r="319" spans="1:11" ht="25.5" customHeight="1" x14ac:dyDescent="0.25">
      <c r="A319" s="7">
        <v>303</v>
      </c>
      <c r="B319" s="213"/>
      <c r="C319" s="130" t="s">
        <v>723</v>
      </c>
      <c r="D319" s="8" t="s">
        <v>724</v>
      </c>
      <c r="E319" s="2" t="s">
        <v>281</v>
      </c>
      <c r="F319" s="181">
        <v>1.6000000000000001E-3</v>
      </c>
      <c r="G319" s="98">
        <v>11978</v>
      </c>
      <c r="H319" s="98">
        <f t="shared" si="13"/>
        <v>19.16</v>
      </c>
      <c r="J319" s="220">
        <f t="shared" si="14"/>
        <v>2.3649535314403001E-5</v>
      </c>
      <c r="K319" s="4"/>
    </row>
    <row r="320" spans="1:11" ht="25.5" customHeight="1" x14ac:dyDescent="0.25">
      <c r="A320" s="7">
        <v>304</v>
      </c>
      <c r="B320" s="213"/>
      <c r="C320" s="130" t="s">
        <v>725</v>
      </c>
      <c r="D320" s="8" t="s">
        <v>726</v>
      </c>
      <c r="E320" s="2" t="s">
        <v>400</v>
      </c>
      <c r="F320" s="181">
        <v>1.2</v>
      </c>
      <c r="G320" s="98">
        <v>15.14</v>
      </c>
      <c r="H320" s="98">
        <f t="shared" si="13"/>
        <v>18.170000000000002</v>
      </c>
      <c r="J320" s="220">
        <f t="shared" si="14"/>
        <v>2.2427560368617001E-5</v>
      </c>
      <c r="K320" s="4"/>
    </row>
    <row r="321" spans="1:11" ht="25.5" customHeight="1" x14ac:dyDescent="0.25">
      <c r="A321" s="7">
        <v>305</v>
      </c>
      <c r="B321" s="213"/>
      <c r="C321" s="130" t="s">
        <v>727</v>
      </c>
      <c r="D321" s="8" t="s">
        <v>728</v>
      </c>
      <c r="E321" s="2" t="s">
        <v>281</v>
      </c>
      <c r="F321" s="181">
        <v>1.1999999999999999E-3</v>
      </c>
      <c r="G321" s="98">
        <v>15119</v>
      </c>
      <c r="H321" s="98">
        <f t="shared" si="13"/>
        <v>18.14</v>
      </c>
      <c r="J321" s="220">
        <f t="shared" si="14"/>
        <v>2.2390530824806E-5</v>
      </c>
      <c r="K321" s="4"/>
    </row>
    <row r="322" spans="1:11" x14ac:dyDescent="0.25">
      <c r="A322" s="7">
        <v>306</v>
      </c>
      <c r="B322" s="213"/>
      <c r="C322" s="130" t="s">
        <v>729</v>
      </c>
      <c r="D322" s="8" t="s">
        <v>730</v>
      </c>
      <c r="E322" s="2" t="s">
        <v>299</v>
      </c>
      <c r="F322" s="181">
        <v>2.8140000000000001</v>
      </c>
      <c r="G322" s="98">
        <v>6.22</v>
      </c>
      <c r="H322" s="98">
        <f t="shared" si="13"/>
        <v>17.5</v>
      </c>
      <c r="J322" s="220">
        <f t="shared" si="14"/>
        <v>2.1600567223489E-5</v>
      </c>
      <c r="K322" s="4"/>
    </row>
    <row r="323" spans="1:11" x14ac:dyDescent="0.25">
      <c r="A323" s="7">
        <v>307</v>
      </c>
      <c r="B323" s="213"/>
      <c r="C323" s="130" t="s">
        <v>731</v>
      </c>
      <c r="D323" s="8" t="s">
        <v>732</v>
      </c>
      <c r="E323" s="2" t="s">
        <v>525</v>
      </c>
      <c r="F323" s="181">
        <v>0.13900000000000001</v>
      </c>
      <c r="G323" s="98">
        <v>119</v>
      </c>
      <c r="H323" s="98">
        <f t="shared" si="13"/>
        <v>16.54</v>
      </c>
      <c r="J323" s="220">
        <f t="shared" si="14"/>
        <v>2.0415621821515001E-5</v>
      </c>
      <c r="K323" s="4"/>
    </row>
    <row r="324" spans="1:11" x14ac:dyDescent="0.25">
      <c r="A324" s="7">
        <v>308</v>
      </c>
      <c r="B324" s="213"/>
      <c r="C324" s="130" t="s">
        <v>733</v>
      </c>
      <c r="D324" s="8" t="s">
        <v>734</v>
      </c>
      <c r="E324" s="2" t="s">
        <v>281</v>
      </c>
      <c r="F324" s="181">
        <v>9.4000000000000004E-3</v>
      </c>
      <c r="G324" s="98">
        <v>1695</v>
      </c>
      <c r="H324" s="98">
        <f t="shared" si="13"/>
        <v>15.93</v>
      </c>
      <c r="J324" s="220">
        <f t="shared" si="14"/>
        <v>1.9662687764011001E-5</v>
      </c>
      <c r="K324" s="4"/>
    </row>
    <row r="325" spans="1:11" x14ac:dyDescent="0.25">
      <c r="A325" s="7">
        <v>309</v>
      </c>
      <c r="B325" s="213"/>
      <c r="C325" s="130" t="s">
        <v>735</v>
      </c>
      <c r="D325" s="8" t="s">
        <v>736</v>
      </c>
      <c r="E325" s="2" t="s">
        <v>281</v>
      </c>
      <c r="F325" s="181">
        <v>1.6000000000000001E-3</v>
      </c>
      <c r="G325" s="98">
        <v>9661.5</v>
      </c>
      <c r="H325" s="98">
        <f t="shared" si="13"/>
        <v>15.46</v>
      </c>
      <c r="J325" s="220">
        <f t="shared" si="14"/>
        <v>1.9082558244294E-5</v>
      </c>
      <c r="K325" s="4"/>
    </row>
    <row r="326" spans="1:11" ht="25.5" customHeight="1" x14ac:dyDescent="0.25">
      <c r="A326" s="7">
        <v>310</v>
      </c>
      <c r="B326" s="215"/>
      <c r="C326" s="2" t="s">
        <v>737</v>
      </c>
      <c r="D326" s="8" t="s">
        <v>738</v>
      </c>
      <c r="E326" s="7" t="s">
        <v>501</v>
      </c>
      <c r="F326" s="7">
        <v>0.1</v>
      </c>
      <c r="G326" s="24">
        <v>154.19999999999999</v>
      </c>
      <c r="H326" s="98">
        <f t="shared" si="13"/>
        <v>15.42</v>
      </c>
      <c r="J326" s="220">
        <f t="shared" si="14"/>
        <v>1.9033185519212001E-5</v>
      </c>
      <c r="K326" s="4"/>
    </row>
    <row r="327" spans="1:11" x14ac:dyDescent="0.25">
      <c r="A327" s="7">
        <v>311</v>
      </c>
      <c r="B327" s="213"/>
      <c r="C327" s="130" t="s">
        <v>739</v>
      </c>
      <c r="D327" s="8" t="s">
        <v>740</v>
      </c>
      <c r="E327" s="2" t="s">
        <v>281</v>
      </c>
      <c r="F327" s="181">
        <v>1.8700000000000001E-2</v>
      </c>
      <c r="G327" s="98">
        <v>734.5</v>
      </c>
      <c r="H327" s="98">
        <f t="shared" si="13"/>
        <v>13.74</v>
      </c>
      <c r="J327" s="220">
        <f t="shared" si="14"/>
        <v>1.6959531065757001E-5</v>
      </c>
      <c r="K327" s="4"/>
    </row>
    <row r="328" spans="1:11" x14ac:dyDescent="0.25">
      <c r="A328" s="7">
        <v>312</v>
      </c>
      <c r="B328" s="213"/>
      <c r="C328" s="130" t="s">
        <v>741</v>
      </c>
      <c r="D328" s="8" t="s">
        <v>742</v>
      </c>
      <c r="E328" s="2" t="s">
        <v>281</v>
      </c>
      <c r="F328" s="181">
        <v>8.0000000000000004E-4</v>
      </c>
      <c r="G328" s="98">
        <v>16950</v>
      </c>
      <c r="H328" s="98">
        <f t="shared" si="13"/>
        <v>13.56</v>
      </c>
      <c r="J328" s="220">
        <f t="shared" si="14"/>
        <v>1.6737353802887001E-5</v>
      </c>
      <c r="K328" s="4"/>
    </row>
    <row r="329" spans="1:11" x14ac:dyDescent="0.25">
      <c r="A329" s="7">
        <v>313</v>
      </c>
      <c r="B329" s="213"/>
      <c r="C329" s="130" t="s">
        <v>743</v>
      </c>
      <c r="D329" s="8" t="s">
        <v>744</v>
      </c>
      <c r="E329" s="2" t="s">
        <v>400</v>
      </c>
      <c r="F329" s="181">
        <v>0.35310000000000002</v>
      </c>
      <c r="G329" s="98">
        <v>37.29</v>
      </c>
      <c r="H329" s="98">
        <f t="shared" si="13"/>
        <v>13.17</v>
      </c>
      <c r="J329" s="220">
        <f t="shared" si="14"/>
        <v>1.6255969733335E-5</v>
      </c>
      <c r="K329" s="4"/>
    </row>
    <row r="330" spans="1:11" x14ac:dyDescent="0.25">
      <c r="A330" s="7">
        <v>314</v>
      </c>
      <c r="B330" s="213"/>
      <c r="C330" s="130" t="s">
        <v>745</v>
      </c>
      <c r="D330" s="8" t="s">
        <v>746</v>
      </c>
      <c r="E330" s="2" t="s">
        <v>281</v>
      </c>
      <c r="F330" s="181">
        <v>1.7500000000000002E-2</v>
      </c>
      <c r="G330" s="98">
        <v>729.98</v>
      </c>
      <c r="H330" s="98">
        <f t="shared" si="13"/>
        <v>12.77</v>
      </c>
      <c r="J330" s="220">
        <f t="shared" si="14"/>
        <v>1.5762242482512001E-5</v>
      </c>
      <c r="K330" s="4"/>
    </row>
    <row r="331" spans="1:11" ht="25.5" customHeight="1" x14ac:dyDescent="0.25">
      <c r="A331" s="7">
        <v>315</v>
      </c>
      <c r="B331" s="213"/>
      <c r="C331" s="130" t="s">
        <v>747</v>
      </c>
      <c r="D331" s="8" t="s">
        <v>748</v>
      </c>
      <c r="E331" s="2" t="s">
        <v>268</v>
      </c>
      <c r="F331" s="181">
        <v>1.0200000000000001E-2</v>
      </c>
      <c r="G331" s="98">
        <v>1242.2</v>
      </c>
      <c r="H331" s="98">
        <f t="shared" si="13"/>
        <v>12.67</v>
      </c>
      <c r="J331" s="220">
        <f t="shared" si="14"/>
        <v>1.5638810669806002E-5</v>
      </c>
      <c r="K331" s="4"/>
    </row>
    <row r="332" spans="1:11" x14ac:dyDescent="0.25">
      <c r="A332" s="7">
        <v>316</v>
      </c>
      <c r="B332" s="213"/>
      <c r="C332" s="130" t="s">
        <v>749</v>
      </c>
      <c r="D332" s="8" t="s">
        <v>750</v>
      </c>
      <c r="E332" s="2" t="s">
        <v>281</v>
      </c>
      <c r="F332" s="181">
        <v>1.01E-2</v>
      </c>
      <c r="G332" s="98">
        <v>1160</v>
      </c>
      <c r="H332" s="98">
        <f t="shared" si="13"/>
        <v>11.72</v>
      </c>
      <c r="J332" s="220">
        <f t="shared" si="14"/>
        <v>1.4466208449103E-5</v>
      </c>
      <c r="K332" s="4"/>
    </row>
    <row r="333" spans="1:11" ht="25.5" customHeight="1" x14ac:dyDescent="0.25">
      <c r="A333" s="7">
        <v>317</v>
      </c>
      <c r="B333" s="213"/>
      <c r="C333" s="130" t="s">
        <v>751</v>
      </c>
      <c r="D333" s="8" t="s">
        <v>752</v>
      </c>
      <c r="E333" s="2" t="s">
        <v>268</v>
      </c>
      <c r="F333" s="181">
        <v>6.7000000000000002E-3</v>
      </c>
      <c r="G333" s="98">
        <v>1700</v>
      </c>
      <c r="H333" s="98">
        <f t="shared" si="13"/>
        <v>11.39</v>
      </c>
      <c r="J333" s="220">
        <f t="shared" si="14"/>
        <v>1.4058883467174001E-5</v>
      </c>
      <c r="K333" s="4"/>
    </row>
    <row r="334" spans="1:11" x14ac:dyDescent="0.25">
      <c r="A334" s="7">
        <v>318</v>
      </c>
      <c r="B334" s="213"/>
      <c r="C334" s="130" t="s">
        <v>753</v>
      </c>
      <c r="D334" s="8" t="s">
        <v>754</v>
      </c>
      <c r="E334" s="2" t="s">
        <v>268</v>
      </c>
      <c r="F334" s="181">
        <v>2.18E-2</v>
      </c>
      <c r="G334" s="98">
        <v>496.4</v>
      </c>
      <c r="H334" s="98">
        <f t="shared" si="13"/>
        <v>10.82</v>
      </c>
      <c r="J334" s="220">
        <f t="shared" si="14"/>
        <v>1.3355322134752001E-5</v>
      </c>
      <c r="K334" s="4"/>
    </row>
    <row r="335" spans="1:11" ht="25.5" customHeight="1" x14ac:dyDescent="0.25">
      <c r="A335" s="7">
        <v>319</v>
      </c>
      <c r="B335" s="213"/>
      <c r="C335" s="130" t="s">
        <v>755</v>
      </c>
      <c r="D335" s="8" t="s">
        <v>756</v>
      </c>
      <c r="E335" s="2" t="s">
        <v>268</v>
      </c>
      <c r="F335" s="181">
        <v>8.0000000000000002E-3</v>
      </c>
      <c r="G335" s="98">
        <v>1287</v>
      </c>
      <c r="H335" s="98">
        <f t="shared" si="13"/>
        <v>10.3</v>
      </c>
      <c r="J335" s="220">
        <f t="shared" si="14"/>
        <v>1.2713476708682E-5</v>
      </c>
      <c r="K335" s="4"/>
    </row>
    <row r="336" spans="1:11" x14ac:dyDescent="0.25">
      <c r="A336" s="7">
        <v>320</v>
      </c>
      <c r="B336" s="213"/>
      <c r="C336" s="130" t="s">
        <v>757</v>
      </c>
      <c r="D336" s="8" t="s">
        <v>758</v>
      </c>
      <c r="E336" s="2" t="s">
        <v>281</v>
      </c>
      <c r="F336" s="181">
        <v>2.9999999999999997E-4</v>
      </c>
      <c r="G336" s="98">
        <v>32830</v>
      </c>
      <c r="H336" s="98">
        <f t="shared" si="13"/>
        <v>9.85</v>
      </c>
      <c r="J336" s="220">
        <f t="shared" si="14"/>
        <v>1.2158033551507001E-5</v>
      </c>
      <c r="K336" s="4"/>
    </row>
    <row r="337" spans="1:11" x14ac:dyDescent="0.25">
      <c r="A337" s="7">
        <v>321</v>
      </c>
      <c r="B337" s="213"/>
      <c r="C337" s="130" t="s">
        <v>759</v>
      </c>
      <c r="D337" s="8" t="s">
        <v>760</v>
      </c>
      <c r="E337" s="2" t="s">
        <v>268</v>
      </c>
      <c r="F337" s="181">
        <v>0.24429999999999999</v>
      </c>
      <c r="G337" s="98">
        <v>38.51</v>
      </c>
      <c r="H337" s="98">
        <f t="shared" si="13"/>
        <v>9.41</v>
      </c>
      <c r="J337" s="220">
        <f t="shared" si="14"/>
        <v>1.1614933575602E-5</v>
      </c>
      <c r="K337" s="4"/>
    </row>
    <row r="338" spans="1:11" x14ac:dyDescent="0.25">
      <c r="A338" s="7">
        <v>322</v>
      </c>
      <c r="B338" s="213"/>
      <c r="C338" s="130" t="s">
        <v>761</v>
      </c>
      <c r="D338" s="8" t="s">
        <v>762</v>
      </c>
      <c r="E338" s="2" t="s">
        <v>281</v>
      </c>
      <c r="F338" s="181">
        <v>5.9999999999999995E-4</v>
      </c>
      <c r="G338" s="98">
        <v>13560</v>
      </c>
      <c r="H338" s="98">
        <f t="shared" si="13"/>
        <v>8.14</v>
      </c>
      <c r="J338" s="220">
        <f t="shared" si="14"/>
        <v>1.004734955424E-5</v>
      </c>
      <c r="K338" s="4"/>
    </row>
    <row r="339" spans="1:11" x14ac:dyDescent="0.25">
      <c r="A339" s="7">
        <v>323</v>
      </c>
      <c r="B339" s="213"/>
      <c r="C339" s="130" t="s">
        <v>763</v>
      </c>
      <c r="D339" s="8" t="s">
        <v>764</v>
      </c>
      <c r="E339" s="2" t="s">
        <v>281</v>
      </c>
      <c r="F339" s="181">
        <v>4.4000000000000003E-3</v>
      </c>
      <c r="G339" s="98">
        <v>1836</v>
      </c>
      <c r="H339" s="98">
        <f t="shared" si="13"/>
        <v>8.08</v>
      </c>
      <c r="J339" s="220">
        <f t="shared" si="14"/>
        <v>9.9732904666168007E-6</v>
      </c>
      <c r="K339" s="4"/>
    </row>
    <row r="340" spans="1:11" x14ac:dyDescent="0.25">
      <c r="A340" s="7">
        <v>324</v>
      </c>
      <c r="B340" s="213"/>
      <c r="C340" s="130" t="s">
        <v>765</v>
      </c>
      <c r="D340" s="8" t="s">
        <v>766</v>
      </c>
      <c r="E340" s="2" t="s">
        <v>405</v>
      </c>
      <c r="F340" s="181">
        <v>9.1200000000000003E-2</v>
      </c>
      <c r="G340" s="98">
        <v>86</v>
      </c>
      <c r="H340" s="98">
        <f t="shared" si="13"/>
        <v>7.84</v>
      </c>
      <c r="J340" s="220">
        <f t="shared" si="14"/>
        <v>9.6770541161231993E-6</v>
      </c>
      <c r="K340" s="4"/>
    </row>
    <row r="341" spans="1:11" x14ac:dyDescent="0.25">
      <c r="A341" s="7">
        <v>325</v>
      </c>
      <c r="B341" s="213"/>
      <c r="C341" s="130" t="s">
        <v>767</v>
      </c>
      <c r="D341" s="8" t="s">
        <v>768</v>
      </c>
      <c r="E341" s="2" t="s">
        <v>281</v>
      </c>
      <c r="F341" s="181">
        <v>1E-3</v>
      </c>
      <c r="G341" s="98">
        <v>7640</v>
      </c>
      <c r="H341" s="98">
        <f t="shared" si="13"/>
        <v>7.64</v>
      </c>
      <c r="J341" s="220">
        <f t="shared" si="14"/>
        <v>9.4301904907118998E-6</v>
      </c>
      <c r="K341" s="4"/>
    </row>
    <row r="342" spans="1:11" x14ac:dyDescent="0.25">
      <c r="A342" s="7">
        <v>326</v>
      </c>
      <c r="B342" s="213"/>
      <c r="C342" s="130" t="s">
        <v>769</v>
      </c>
      <c r="D342" s="8" t="s">
        <v>770</v>
      </c>
      <c r="E342" s="2" t="s">
        <v>281</v>
      </c>
      <c r="F342" s="181">
        <v>4.0000000000000002E-4</v>
      </c>
      <c r="G342" s="98">
        <v>17796.96</v>
      </c>
      <c r="H342" s="98">
        <f t="shared" si="13"/>
        <v>7.12</v>
      </c>
      <c r="J342" s="220">
        <f t="shared" si="14"/>
        <v>8.7883450646425001E-6</v>
      </c>
      <c r="K342" s="4"/>
    </row>
    <row r="343" spans="1:11" x14ac:dyDescent="0.25">
      <c r="A343" s="7">
        <v>327</v>
      </c>
      <c r="B343" s="213"/>
      <c r="C343" s="130" t="s">
        <v>771</v>
      </c>
      <c r="D343" s="8" t="s">
        <v>772</v>
      </c>
      <c r="E343" s="2" t="s">
        <v>400</v>
      </c>
      <c r="F343" s="181">
        <v>0.16</v>
      </c>
      <c r="G343" s="98">
        <v>41.7</v>
      </c>
      <c r="H343" s="98">
        <f t="shared" si="13"/>
        <v>6.67</v>
      </c>
      <c r="J343" s="220">
        <f t="shared" si="14"/>
        <v>8.2329019074670995E-6</v>
      </c>
      <c r="K343" s="4"/>
    </row>
    <row r="344" spans="1:11" x14ac:dyDescent="0.25">
      <c r="A344" s="7">
        <v>328</v>
      </c>
      <c r="B344" s="213"/>
      <c r="C344" s="130" t="s">
        <v>773</v>
      </c>
      <c r="D344" s="8" t="s">
        <v>774</v>
      </c>
      <c r="E344" s="2" t="s">
        <v>281</v>
      </c>
      <c r="F344" s="181">
        <v>2.9999999999999997E-4</v>
      </c>
      <c r="G344" s="98">
        <v>20775</v>
      </c>
      <c r="H344" s="98">
        <f t="shared" si="13"/>
        <v>6.23</v>
      </c>
      <c r="J344" s="220">
        <f t="shared" si="14"/>
        <v>7.6898019315622003E-6</v>
      </c>
      <c r="K344" s="4"/>
    </row>
    <row r="345" spans="1:11" ht="25.5" customHeight="1" x14ac:dyDescent="0.25">
      <c r="A345" s="7">
        <v>329</v>
      </c>
      <c r="B345" s="213"/>
      <c r="C345" s="130" t="s">
        <v>775</v>
      </c>
      <c r="D345" s="8" t="s">
        <v>776</v>
      </c>
      <c r="E345" s="2" t="s">
        <v>281</v>
      </c>
      <c r="F345" s="181">
        <v>1E-3</v>
      </c>
      <c r="G345" s="98">
        <v>6210</v>
      </c>
      <c r="H345" s="98">
        <f t="shared" si="13"/>
        <v>6.21</v>
      </c>
      <c r="J345" s="220">
        <f t="shared" si="14"/>
        <v>7.6651155690210993E-6</v>
      </c>
      <c r="K345" s="4"/>
    </row>
    <row r="346" spans="1:11" ht="51" customHeight="1" x14ac:dyDescent="0.25">
      <c r="A346" s="7">
        <v>330</v>
      </c>
      <c r="B346" s="213"/>
      <c r="C346" s="130" t="s">
        <v>777</v>
      </c>
      <c r="D346" s="8" t="s">
        <v>778</v>
      </c>
      <c r="E346" s="2" t="s">
        <v>306</v>
      </c>
      <c r="F346" s="181">
        <v>0.1134</v>
      </c>
      <c r="G346" s="98">
        <v>50.24</v>
      </c>
      <c r="H346" s="98">
        <f t="shared" si="13"/>
        <v>5.7</v>
      </c>
      <c r="J346" s="220">
        <f t="shared" si="14"/>
        <v>7.0356133242223001E-6</v>
      </c>
      <c r="K346" s="4"/>
    </row>
    <row r="347" spans="1:11" ht="25.5" customHeight="1" x14ac:dyDescent="0.25">
      <c r="A347" s="7">
        <v>331</v>
      </c>
      <c r="B347" s="213"/>
      <c r="C347" s="130" t="s">
        <v>779</v>
      </c>
      <c r="D347" s="8" t="s">
        <v>780</v>
      </c>
      <c r="E347" s="2" t="s">
        <v>400</v>
      </c>
      <c r="F347" s="181">
        <v>0.22650000000000001</v>
      </c>
      <c r="G347" s="98">
        <v>23.09</v>
      </c>
      <c r="H347" s="98">
        <f t="shared" si="13"/>
        <v>5.23</v>
      </c>
      <c r="J347" s="220">
        <f t="shared" si="14"/>
        <v>6.4554838045057002E-6</v>
      </c>
      <c r="K347" s="4"/>
    </row>
    <row r="348" spans="1:11" x14ac:dyDescent="0.25">
      <c r="A348" s="7">
        <v>332</v>
      </c>
      <c r="B348" s="213"/>
      <c r="C348" s="130" t="s">
        <v>781</v>
      </c>
      <c r="D348" s="8" t="s">
        <v>782</v>
      </c>
      <c r="E348" s="2" t="s">
        <v>400</v>
      </c>
      <c r="F348" s="181">
        <v>0.47</v>
      </c>
      <c r="G348" s="98">
        <v>10.57</v>
      </c>
      <c r="H348" s="98">
        <f t="shared" si="13"/>
        <v>4.97</v>
      </c>
      <c r="J348" s="220">
        <f t="shared" si="14"/>
        <v>6.1345610914710004E-6</v>
      </c>
      <c r="K348" s="4"/>
    </row>
    <row r="349" spans="1:11" x14ac:dyDescent="0.25">
      <c r="A349" s="7">
        <v>333</v>
      </c>
      <c r="B349" s="213"/>
      <c r="C349" s="130" t="s">
        <v>783</v>
      </c>
      <c r="D349" s="8" t="s">
        <v>784</v>
      </c>
      <c r="E349" s="2" t="s">
        <v>400</v>
      </c>
      <c r="F349" s="181">
        <v>0.17560000000000001</v>
      </c>
      <c r="G349" s="98">
        <v>27.74</v>
      </c>
      <c r="H349" s="98">
        <f t="shared" si="13"/>
        <v>4.87</v>
      </c>
      <c r="J349" s="220">
        <f t="shared" si="14"/>
        <v>6.0111292787652998E-6</v>
      </c>
      <c r="K349" s="4"/>
    </row>
    <row r="350" spans="1:11" x14ac:dyDescent="0.25">
      <c r="A350" s="7">
        <v>334</v>
      </c>
      <c r="B350" s="213"/>
      <c r="C350" s="130" t="s">
        <v>785</v>
      </c>
      <c r="D350" s="8" t="s">
        <v>786</v>
      </c>
      <c r="E350" s="2" t="s">
        <v>400</v>
      </c>
      <c r="F350" s="181">
        <v>0.124</v>
      </c>
      <c r="G350" s="98">
        <v>35.700000000000003</v>
      </c>
      <c r="H350" s="98">
        <f t="shared" si="13"/>
        <v>4.43</v>
      </c>
      <c r="J350" s="220">
        <f t="shared" si="14"/>
        <v>5.4680293028604997E-6</v>
      </c>
      <c r="K350" s="4"/>
    </row>
    <row r="351" spans="1:11" ht="25.5" customHeight="1" x14ac:dyDescent="0.25">
      <c r="A351" s="7">
        <v>335</v>
      </c>
      <c r="B351" s="213"/>
      <c r="C351" s="130" t="s">
        <v>787</v>
      </c>
      <c r="D351" s="8" t="s">
        <v>788</v>
      </c>
      <c r="E351" s="2" t="s">
        <v>281</v>
      </c>
      <c r="F351" s="181">
        <v>8.0000000000000004E-4</v>
      </c>
      <c r="G351" s="98">
        <v>5000</v>
      </c>
      <c r="H351" s="98">
        <f t="shared" si="13"/>
        <v>4</v>
      </c>
      <c r="J351" s="220">
        <f t="shared" si="14"/>
        <v>4.9372725082261001E-6</v>
      </c>
      <c r="K351" s="4"/>
    </row>
    <row r="352" spans="1:11" x14ac:dyDescent="0.25">
      <c r="A352" s="7">
        <v>336</v>
      </c>
      <c r="B352" s="213"/>
      <c r="C352" s="130" t="s">
        <v>789</v>
      </c>
      <c r="D352" s="8" t="s">
        <v>790</v>
      </c>
      <c r="E352" s="2" t="s">
        <v>281</v>
      </c>
      <c r="F352" s="181">
        <v>2.0000000000000001E-4</v>
      </c>
      <c r="G352" s="98">
        <v>15255</v>
      </c>
      <c r="H352" s="98">
        <f t="shared" ref="H352:H415" si="15">ROUND(F352*G352,2)</f>
        <v>3.05</v>
      </c>
      <c r="J352" s="220">
        <f t="shared" ref="J352:J362" si="16">H352/$H$95</f>
        <v>3.7646702875224E-6</v>
      </c>
      <c r="K352" s="4"/>
    </row>
    <row r="353" spans="1:11" x14ac:dyDescent="0.25">
      <c r="A353" s="7">
        <v>337</v>
      </c>
      <c r="B353" s="213"/>
      <c r="C353" s="130" t="s">
        <v>791</v>
      </c>
      <c r="D353" s="8" t="s">
        <v>792</v>
      </c>
      <c r="E353" s="2" t="s">
        <v>281</v>
      </c>
      <c r="F353" s="181">
        <v>4.0000000000000002E-4</v>
      </c>
      <c r="G353" s="98">
        <v>6667</v>
      </c>
      <c r="H353" s="98">
        <f t="shared" si="15"/>
        <v>2.67</v>
      </c>
      <c r="J353" s="220">
        <f t="shared" si="16"/>
        <v>3.2956293992408998E-6</v>
      </c>
      <c r="K353" s="4"/>
    </row>
    <row r="354" spans="1:11" x14ac:dyDescent="0.25">
      <c r="A354" s="7">
        <v>338</v>
      </c>
      <c r="B354" s="213"/>
      <c r="C354" s="130" t="s">
        <v>793</v>
      </c>
      <c r="D354" s="8" t="s">
        <v>794</v>
      </c>
      <c r="E354" s="2" t="s">
        <v>281</v>
      </c>
      <c r="F354" s="181">
        <v>2.9999999999999997E-4</v>
      </c>
      <c r="G354" s="98">
        <v>8475</v>
      </c>
      <c r="H354" s="98">
        <f t="shared" si="15"/>
        <v>2.54</v>
      </c>
      <c r="J354" s="220">
        <f t="shared" si="16"/>
        <v>3.1351680427235999E-6</v>
      </c>
      <c r="K354" s="4"/>
    </row>
    <row r="355" spans="1:11" x14ac:dyDescent="0.25">
      <c r="A355" s="7">
        <v>339</v>
      </c>
      <c r="B355" s="213"/>
      <c r="C355" s="130" t="s">
        <v>795</v>
      </c>
      <c r="D355" s="8" t="s">
        <v>796</v>
      </c>
      <c r="E355" s="2" t="s">
        <v>281</v>
      </c>
      <c r="F355" s="181">
        <v>2.9999999999999997E-4</v>
      </c>
      <c r="G355" s="98">
        <v>8105.71</v>
      </c>
      <c r="H355" s="98">
        <f t="shared" si="15"/>
        <v>2.4300000000000002</v>
      </c>
      <c r="J355" s="220">
        <f t="shared" si="16"/>
        <v>2.9993930487474001E-6</v>
      </c>
      <c r="K355" s="4"/>
    </row>
    <row r="356" spans="1:11" ht="25.5" customHeight="1" x14ac:dyDescent="0.25">
      <c r="A356" s="7">
        <v>340</v>
      </c>
      <c r="B356" s="213"/>
      <c r="C356" s="130" t="s">
        <v>797</v>
      </c>
      <c r="D356" s="8" t="s">
        <v>798</v>
      </c>
      <c r="E356" s="2" t="s">
        <v>268</v>
      </c>
      <c r="F356" s="181">
        <v>1.47E-2</v>
      </c>
      <c r="G356" s="98">
        <v>108.4</v>
      </c>
      <c r="H356" s="98">
        <f t="shared" si="15"/>
        <v>1.59</v>
      </c>
      <c r="J356" s="220">
        <f t="shared" si="16"/>
        <v>1.9625658220199002E-6</v>
      </c>
      <c r="K356" s="4"/>
    </row>
    <row r="357" spans="1:11" x14ac:dyDescent="0.25">
      <c r="A357" s="7">
        <v>341</v>
      </c>
      <c r="B357" s="213"/>
      <c r="C357" s="130" t="s">
        <v>799</v>
      </c>
      <c r="D357" s="8" t="s">
        <v>800</v>
      </c>
      <c r="E357" s="2" t="s">
        <v>299</v>
      </c>
      <c r="F357" s="181">
        <v>0.2487</v>
      </c>
      <c r="G357" s="98">
        <v>6.08</v>
      </c>
      <c r="H357" s="98">
        <f t="shared" si="15"/>
        <v>1.51</v>
      </c>
      <c r="J357" s="220">
        <f t="shared" si="16"/>
        <v>1.8638203718554001E-6</v>
      </c>
      <c r="K357" s="4"/>
    </row>
    <row r="358" spans="1:11" ht="25.5" customHeight="1" x14ac:dyDescent="0.25">
      <c r="A358" s="7">
        <v>342</v>
      </c>
      <c r="B358" s="213"/>
      <c r="C358" s="130" t="s">
        <v>801</v>
      </c>
      <c r="D358" s="8" t="s">
        <v>802</v>
      </c>
      <c r="E358" s="2" t="s">
        <v>281</v>
      </c>
      <c r="F358" s="181">
        <v>1E-4</v>
      </c>
      <c r="G358" s="98">
        <v>14690</v>
      </c>
      <c r="H358" s="98">
        <f t="shared" si="15"/>
        <v>1.47</v>
      </c>
      <c r="J358" s="220">
        <f t="shared" si="16"/>
        <v>1.8144476467731001E-6</v>
      </c>
      <c r="K358" s="4"/>
    </row>
    <row r="359" spans="1:11" x14ac:dyDescent="0.25">
      <c r="A359" s="7">
        <v>343</v>
      </c>
      <c r="B359" s="213"/>
      <c r="C359" s="130" t="s">
        <v>803</v>
      </c>
      <c r="D359" s="8" t="s">
        <v>804</v>
      </c>
      <c r="E359" s="2" t="s">
        <v>400</v>
      </c>
      <c r="F359" s="181">
        <v>0.625</v>
      </c>
      <c r="G359" s="98">
        <v>1.82</v>
      </c>
      <c r="H359" s="98">
        <f t="shared" si="15"/>
        <v>1.1399999999999999</v>
      </c>
      <c r="J359" s="220">
        <f t="shared" si="16"/>
        <v>1.4071226648445E-6</v>
      </c>
      <c r="K359" s="4"/>
    </row>
    <row r="360" spans="1:11" x14ac:dyDescent="0.25">
      <c r="A360" s="7">
        <v>344</v>
      </c>
      <c r="B360" s="213"/>
      <c r="C360" s="130" t="s">
        <v>805</v>
      </c>
      <c r="D360" s="8" t="s">
        <v>806</v>
      </c>
      <c r="E360" s="2" t="s">
        <v>525</v>
      </c>
      <c r="F360" s="181">
        <v>4.0000000000000001E-3</v>
      </c>
      <c r="G360" s="98">
        <v>160</v>
      </c>
      <c r="H360" s="98">
        <f t="shared" si="15"/>
        <v>0.64</v>
      </c>
      <c r="J360" s="220">
        <f t="shared" si="16"/>
        <v>7.8996360131617998E-7</v>
      </c>
      <c r="K360" s="4"/>
    </row>
    <row r="361" spans="1:11" x14ac:dyDescent="0.25">
      <c r="A361" s="7">
        <v>345</v>
      </c>
      <c r="B361" s="213"/>
      <c r="C361" s="130" t="s">
        <v>807</v>
      </c>
      <c r="D361" s="8" t="s">
        <v>808</v>
      </c>
      <c r="E361" s="2" t="s">
        <v>400</v>
      </c>
      <c r="F361" s="181">
        <v>0.1198</v>
      </c>
      <c r="G361" s="98">
        <v>2.15</v>
      </c>
      <c r="H361" s="98">
        <f t="shared" si="15"/>
        <v>0.26</v>
      </c>
      <c r="J361" s="220">
        <f t="shared" si="16"/>
        <v>3.2092271303470001E-7</v>
      </c>
      <c r="K361" s="4"/>
    </row>
    <row r="362" spans="1:11" ht="38.25" customHeight="1" x14ac:dyDescent="0.25">
      <c r="A362" s="7">
        <v>346</v>
      </c>
      <c r="B362" s="213"/>
      <c r="C362" s="130" t="s">
        <v>809</v>
      </c>
      <c r="D362" s="8" t="s">
        <v>810</v>
      </c>
      <c r="E362" s="2" t="s">
        <v>268</v>
      </c>
      <c r="F362" s="181">
        <v>5.0000000000000001E-4</v>
      </c>
      <c r="G362" s="98">
        <v>74.58</v>
      </c>
      <c r="H362" s="98">
        <f t="shared" si="15"/>
        <v>0.04</v>
      </c>
      <c r="J362" s="220">
        <f t="shared" si="16"/>
        <v>4.9372725082260997E-8</v>
      </c>
      <c r="K362" s="4"/>
    </row>
    <row r="363" spans="1:11" x14ac:dyDescent="0.25">
      <c r="J363" s="211"/>
    </row>
    <row r="365" spans="1:11" x14ac:dyDescent="0.25">
      <c r="B365" s="112" t="s">
        <v>76</v>
      </c>
    </row>
    <row r="366" spans="1:11" x14ac:dyDescent="0.25">
      <c r="B366" s="144" t="s">
        <v>77</v>
      </c>
    </row>
    <row r="368" spans="1:11" x14ac:dyDescent="0.25">
      <c r="B368" s="112" t="s">
        <v>78</v>
      </c>
    </row>
    <row r="369" spans="2:2" x14ac:dyDescent="0.25">
      <c r="B369" s="144" t="s">
        <v>79</v>
      </c>
    </row>
  </sheetData>
  <mergeCells count="16">
    <mergeCell ref="A37:E37"/>
    <mergeCell ref="A95:E95"/>
    <mergeCell ref="A12:E12"/>
    <mergeCell ref="A39:E39"/>
    <mergeCell ref="A3:H3"/>
    <mergeCell ref="A4:H4"/>
    <mergeCell ref="A7:H7"/>
    <mergeCell ref="A9:A10"/>
    <mergeCell ref="B9:B10"/>
    <mergeCell ref="C9:C10"/>
    <mergeCell ref="D9:D10"/>
    <mergeCell ref="E9:E10"/>
    <mergeCell ref="F9:F10"/>
    <mergeCell ref="G9:H9"/>
    <mergeCell ref="A84:E84"/>
    <mergeCell ref="C5:H5"/>
  </mergeCells>
  <pageMargins left="0.70866141732283505" right="0.70866141732283505" top="0.74803149606299202" bottom="0.74803149606299202" header="0.31496062992126" footer="0.31496062992126"/>
  <pageSetup paperSize="9" scale="80" fitToHeight="0" orientation="landscape" cellComments="atEnd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L50"/>
  <sheetViews>
    <sheetView view="pageBreakPreview" topLeftCell="A34" workbookViewId="0">
      <selection activeCell="D45" sqref="D45"/>
    </sheetView>
  </sheetViews>
  <sheetFormatPr defaultColWidth="9.140625" defaultRowHeight="15" x14ac:dyDescent="0.25"/>
  <cols>
    <col min="1" max="1" width="4.140625" customWidth="1"/>
    <col min="2" max="2" width="36.28515625" customWidth="1"/>
    <col min="3" max="3" width="18.85546875" customWidth="1"/>
    <col min="4" max="4" width="18.28515625" customWidth="1"/>
    <col min="5" max="5" width="18.85546875" customWidth="1"/>
    <col min="7" max="7" width="13.42578125" customWidth="1"/>
    <col min="12" max="12" width="13.5703125" customWidth="1"/>
  </cols>
  <sheetData>
    <row r="1" spans="2:5" x14ac:dyDescent="0.25">
      <c r="B1" s="4"/>
      <c r="C1" s="4"/>
      <c r="D1" s="4"/>
      <c r="E1" s="4"/>
    </row>
    <row r="2" spans="2:5" x14ac:dyDescent="0.25">
      <c r="B2" s="4"/>
      <c r="C2" s="4"/>
      <c r="D2" s="4"/>
      <c r="E2" s="47" t="s">
        <v>811</v>
      </c>
    </row>
    <row r="3" spans="2:5" x14ac:dyDescent="0.25">
      <c r="B3" s="4"/>
      <c r="C3" s="4"/>
      <c r="D3" s="4"/>
      <c r="E3" s="4"/>
    </row>
    <row r="4" spans="2:5" x14ac:dyDescent="0.25">
      <c r="B4" s="4"/>
      <c r="C4" s="4"/>
      <c r="D4" s="4"/>
      <c r="E4" s="4"/>
    </row>
    <row r="5" spans="2:5" x14ac:dyDescent="0.25">
      <c r="B5" s="242" t="s">
        <v>812</v>
      </c>
      <c r="C5" s="242"/>
      <c r="D5" s="242"/>
      <c r="E5" s="242"/>
    </row>
    <row r="6" spans="2:5" x14ac:dyDescent="0.25">
      <c r="B6" s="165"/>
      <c r="C6" s="4"/>
      <c r="D6" s="4"/>
      <c r="E6" s="4"/>
    </row>
    <row r="7" spans="2:5" ht="25.5" customHeight="1" x14ac:dyDescent="0.25">
      <c r="B7" s="273" t="s">
        <v>813</v>
      </c>
      <c r="C7" s="273"/>
      <c r="D7" s="273"/>
      <c r="E7" s="273"/>
    </row>
    <row r="8" spans="2:5" x14ac:dyDescent="0.25">
      <c r="B8" s="274" t="s">
        <v>50</v>
      </c>
      <c r="C8" s="274"/>
      <c r="D8" s="274"/>
      <c r="E8" s="274"/>
    </row>
    <row r="9" spans="2:5" x14ac:dyDescent="0.25">
      <c r="B9" s="165"/>
      <c r="C9" s="4"/>
      <c r="D9" s="4"/>
      <c r="E9" s="4"/>
    </row>
    <row r="10" spans="2:5" ht="51" customHeight="1" x14ac:dyDescent="0.25">
      <c r="B10" s="2" t="s">
        <v>814</v>
      </c>
      <c r="C10" s="2" t="s">
        <v>815</v>
      </c>
      <c r="D10" s="2" t="s">
        <v>816</v>
      </c>
      <c r="E10" s="2" t="s">
        <v>817</v>
      </c>
    </row>
    <row r="11" spans="2:5" x14ac:dyDescent="0.25">
      <c r="B11" s="99" t="s">
        <v>818</v>
      </c>
      <c r="C11" s="160">
        <f>'Прил.5 Расчет СМР и ОБ'!J14</f>
        <v>2288543.2799999998</v>
      </c>
      <c r="D11" s="161">
        <f t="shared" ref="D11:D18" si="0">C11/$C$24</f>
        <v>0.17022020502503182</v>
      </c>
      <c r="E11" s="161">
        <f t="shared" ref="E11:E18" si="1">C11/$C$40</f>
        <v>9.5231773766350725E-2</v>
      </c>
    </row>
    <row r="12" spans="2:5" x14ac:dyDescent="0.25">
      <c r="B12" s="99" t="s">
        <v>819</v>
      </c>
      <c r="C12" s="160">
        <f>'Прил.5 Расчет СМР и ОБ'!J28</f>
        <v>349175.61000000004</v>
      </c>
      <c r="D12" s="161">
        <f t="shared" si="0"/>
        <v>2.5971431016126801E-2</v>
      </c>
      <c r="E12" s="161">
        <f t="shared" si="1"/>
        <v>1.4530034448921376E-2</v>
      </c>
    </row>
    <row r="13" spans="2:5" x14ac:dyDescent="0.25">
      <c r="B13" s="99" t="s">
        <v>820</v>
      </c>
      <c r="C13" s="160">
        <f>'Прил.5 Расчет СМР и ОБ'!J64</f>
        <v>60622.760000000009</v>
      </c>
      <c r="D13" s="161">
        <f t="shared" si="0"/>
        <v>4.5090773360350438E-3</v>
      </c>
      <c r="E13" s="161">
        <f t="shared" si="1"/>
        <v>2.5226584158861867E-3</v>
      </c>
    </row>
    <row r="14" spans="2:5" x14ac:dyDescent="0.25">
      <c r="B14" s="99" t="s">
        <v>821</v>
      </c>
      <c r="C14" s="160">
        <f>C13+C12</f>
        <v>409798.37000000005</v>
      </c>
      <c r="D14" s="161">
        <f t="shared" si="0"/>
        <v>3.0480508352161845E-2</v>
      </c>
      <c r="E14" s="161">
        <f t="shared" si="1"/>
        <v>1.7052692864807564E-2</v>
      </c>
    </row>
    <row r="15" spans="2:5" x14ac:dyDescent="0.25">
      <c r="B15" s="99" t="s">
        <v>822</v>
      </c>
      <c r="C15" s="160">
        <f>'Прил.5 Расчет СМР и ОБ'!J16</f>
        <v>37032.19</v>
      </c>
      <c r="D15" s="161">
        <f t="shared" si="0"/>
        <v>2.754427687435273E-3</v>
      </c>
      <c r="E15" s="161">
        <f t="shared" si="1"/>
        <v>1.5409982284243784E-3</v>
      </c>
    </row>
    <row r="16" spans="2:5" x14ac:dyDescent="0.25">
      <c r="B16" s="99" t="s">
        <v>823</v>
      </c>
      <c r="C16" s="160">
        <f>'Прил.5 Расчет СМР и ОБ'!J129</f>
        <v>5541690.2199999997</v>
      </c>
      <c r="D16" s="161">
        <f t="shared" si="0"/>
        <v>0.41218693728772904</v>
      </c>
      <c r="E16" s="161">
        <f t="shared" si="1"/>
        <v>0.23060301892749804</v>
      </c>
    </row>
    <row r="17" spans="2:7" x14ac:dyDescent="0.25">
      <c r="B17" s="99" t="s">
        <v>824</v>
      </c>
      <c r="C17" s="160">
        <f>'Прил.5 Расчет СМР и ОБ'!J352</f>
        <v>972024.95000000054</v>
      </c>
      <c r="D17" s="161">
        <f t="shared" si="0"/>
        <v>7.2298517456242481E-2</v>
      </c>
      <c r="E17" s="161">
        <f t="shared" si="1"/>
        <v>4.0448289067816293E-2</v>
      </c>
      <c r="G17" s="164"/>
    </row>
    <row r="18" spans="2:7" x14ac:dyDescent="0.25">
      <c r="B18" s="99" t="s">
        <v>825</v>
      </c>
      <c r="C18" s="160">
        <f>C17+C16</f>
        <v>6513715.1699999999</v>
      </c>
      <c r="D18" s="161">
        <f t="shared" si="0"/>
        <v>0.48448545474397148</v>
      </c>
      <c r="E18" s="161">
        <f t="shared" si="1"/>
        <v>0.27105130799531429</v>
      </c>
    </row>
    <row r="19" spans="2:7" x14ac:dyDescent="0.25">
      <c r="B19" s="99" t="s">
        <v>826</v>
      </c>
      <c r="C19" s="160">
        <f>C18+C14+C11</f>
        <v>9212056.8200000003</v>
      </c>
      <c r="D19" s="161"/>
      <c r="E19" s="99"/>
    </row>
    <row r="20" spans="2:7" x14ac:dyDescent="0.25">
      <c r="B20" s="99" t="s">
        <v>827</v>
      </c>
      <c r="C20" s="160">
        <f>ROUND(C21*(C11+C15),2)</f>
        <v>1674414.34</v>
      </c>
      <c r="D20" s="161">
        <f>C20/$C$24</f>
        <v>0.12454173567198318</v>
      </c>
      <c r="E20" s="161">
        <f>C20/$C$40</f>
        <v>6.967639590281792E-2</v>
      </c>
    </row>
    <row r="21" spans="2:7" x14ac:dyDescent="0.25">
      <c r="B21" s="99" t="s">
        <v>828</v>
      </c>
      <c r="C21" s="163">
        <f>'Прил.5 Расчет СМР и ОБ'!D356</f>
        <v>0.72</v>
      </c>
      <c r="D21" s="161"/>
      <c r="E21" s="99"/>
    </row>
    <row r="22" spans="2:7" x14ac:dyDescent="0.25">
      <c r="B22" s="99" t="s">
        <v>829</v>
      </c>
      <c r="C22" s="160">
        <f>ROUND(C23*(C11+C15),2)</f>
        <v>2558133.02</v>
      </c>
      <c r="D22" s="161">
        <f>C22/$C$24</f>
        <v>0.19027209620685168</v>
      </c>
      <c r="E22" s="161">
        <f>C22/$C$40</f>
        <v>0.10645004931908983</v>
      </c>
    </row>
    <row r="23" spans="2:7" x14ac:dyDescent="0.25">
      <c r="B23" s="99" t="s">
        <v>830</v>
      </c>
      <c r="C23" s="163">
        <f>'Прил.5 Расчет СМР и ОБ'!D355</f>
        <v>1.1000000000000001</v>
      </c>
      <c r="D23" s="161"/>
      <c r="E23" s="99"/>
    </row>
    <row r="24" spans="2:7" x14ac:dyDescent="0.25">
      <c r="B24" s="99" t="s">
        <v>831</v>
      </c>
      <c r="C24" s="160">
        <f>C19+C20+C22</f>
        <v>13444604.18</v>
      </c>
      <c r="D24" s="161">
        <f>C24/$C$24</f>
        <v>1</v>
      </c>
      <c r="E24" s="161">
        <f>C24/$C$40</f>
        <v>0.55946221984838029</v>
      </c>
    </row>
    <row r="25" spans="2:7" ht="25.5" customHeight="1" x14ac:dyDescent="0.25">
      <c r="B25" s="99" t="s">
        <v>832</v>
      </c>
      <c r="C25" s="160">
        <f>'Прил.5 Расчет СМР и ОБ'!J80</f>
        <v>8052449.6400000006</v>
      </c>
      <c r="D25" s="161"/>
      <c r="E25" s="161">
        <f>C25/$C$40</f>
        <v>0.33508173914954864</v>
      </c>
    </row>
    <row r="26" spans="2:7" ht="25.5" customHeight="1" x14ac:dyDescent="0.25">
      <c r="B26" s="99" t="s">
        <v>833</v>
      </c>
      <c r="C26" s="160">
        <f>'Прил.5 Расчет СМР и ОБ'!J81</f>
        <v>8052449.6400000006</v>
      </c>
      <c r="D26" s="161"/>
      <c r="E26" s="161">
        <f>C26/$C$40</f>
        <v>0.33508173914954864</v>
      </c>
    </row>
    <row r="27" spans="2:7" x14ac:dyDescent="0.25">
      <c r="B27" s="99" t="s">
        <v>834</v>
      </c>
      <c r="C27" s="24">
        <f>C24+C25</f>
        <v>21497053.82</v>
      </c>
      <c r="D27" s="161"/>
      <c r="E27" s="161">
        <f>C27/$C$40</f>
        <v>0.89454395899792905</v>
      </c>
      <c r="G27" s="162"/>
    </row>
    <row r="28" spans="2:7" ht="33" customHeight="1" x14ac:dyDescent="0.25">
      <c r="B28" s="99" t="s">
        <v>835</v>
      </c>
      <c r="C28" s="99"/>
      <c r="D28" s="99"/>
      <c r="E28" s="99"/>
    </row>
    <row r="29" spans="2:7" ht="25.5" customHeight="1" x14ac:dyDescent="0.25">
      <c r="B29" s="99" t="s">
        <v>836</v>
      </c>
      <c r="C29" s="24">
        <f>ROUND(C24*3.9%,2)</f>
        <v>524339.56000000006</v>
      </c>
      <c r="D29" s="99"/>
      <c r="E29" s="161">
        <f t="shared" ref="E29:E38" si="2">C29/$C$40</f>
        <v>2.1819026448417395E-2</v>
      </c>
    </row>
    <row r="30" spans="2:7" ht="38.25" customHeight="1" x14ac:dyDescent="0.25">
      <c r="B30" s="99" t="s">
        <v>837</v>
      </c>
      <c r="C30" s="24">
        <f>ROUND((C24+C29)*2.1%,2)</f>
        <v>293347.82</v>
      </c>
      <c r="D30" s="99"/>
      <c r="E30" s="161">
        <f t="shared" si="2"/>
        <v>1.2206906232986854E-2</v>
      </c>
    </row>
    <row r="31" spans="2:7" x14ac:dyDescent="0.25">
      <c r="B31" s="99" t="s">
        <v>838</v>
      </c>
      <c r="C31" s="24">
        <v>483146.97840000002</v>
      </c>
      <c r="D31" s="99"/>
      <c r="E31" s="161">
        <f t="shared" si="2"/>
        <v>2.010490434897292E-2</v>
      </c>
    </row>
    <row r="32" spans="2:7" ht="25.5" customHeight="1" x14ac:dyDescent="0.25">
      <c r="B32" s="99" t="s">
        <v>839</v>
      </c>
      <c r="C32" s="24">
        <v>0</v>
      </c>
      <c r="D32" s="99"/>
      <c r="E32" s="161">
        <f t="shared" si="2"/>
        <v>0</v>
      </c>
    </row>
    <row r="33" spans="2:12" ht="25.5" customHeight="1" x14ac:dyDescent="0.25">
      <c r="B33" s="99" t="s">
        <v>840</v>
      </c>
      <c r="C33" s="24">
        <f>ROUND(C27*0%,2)</f>
        <v>0</v>
      </c>
      <c r="D33" s="99"/>
      <c r="E33" s="161">
        <f t="shared" si="2"/>
        <v>0</v>
      </c>
    </row>
    <row r="34" spans="2:12" ht="51" customHeight="1" x14ac:dyDescent="0.25">
      <c r="B34" s="99" t="s">
        <v>841</v>
      </c>
      <c r="C34" s="24">
        <v>0</v>
      </c>
      <c r="D34" s="99"/>
      <c r="E34" s="161">
        <f t="shared" si="2"/>
        <v>0</v>
      </c>
    </row>
    <row r="35" spans="2:12" ht="76.7" customHeight="1" x14ac:dyDescent="0.25">
      <c r="B35" s="99" t="s">
        <v>842</v>
      </c>
      <c r="C35" s="24">
        <f>ROUND(C27*0%,2)</f>
        <v>0</v>
      </c>
      <c r="D35" s="99"/>
      <c r="E35" s="161">
        <f t="shared" si="2"/>
        <v>0</v>
      </c>
    </row>
    <row r="36" spans="2:12" ht="25.5" customHeight="1" x14ac:dyDescent="0.25">
      <c r="B36" s="99" t="s">
        <v>843</v>
      </c>
      <c r="C36" s="24">
        <f>ROUND((C27+C32+C33+C34+C35+C29+C31+C30)*2.14%,2)</f>
        <v>487874.81</v>
      </c>
      <c r="D36" s="99"/>
      <c r="E36" s="161">
        <f t="shared" si="2"/>
        <v>2.0301640759103911E-2</v>
      </c>
      <c r="L36" s="162"/>
    </row>
    <row r="37" spans="2:12" x14ac:dyDescent="0.25">
      <c r="B37" s="99" t="s">
        <v>844</v>
      </c>
      <c r="C37" s="24">
        <f>ROUND((C27+C32+C33+C34+C35+C29+C31+C30)*0.2%,2)</f>
        <v>45595.78</v>
      </c>
      <c r="D37" s="99"/>
      <c r="E37" s="161">
        <f t="shared" si="2"/>
        <v>1.8973497436589005E-3</v>
      </c>
      <c r="L37" s="162"/>
    </row>
    <row r="38" spans="2:12" ht="38.25" customHeight="1" x14ac:dyDescent="0.25">
      <c r="B38" s="99" t="s">
        <v>845</v>
      </c>
      <c r="C38" s="160">
        <f>C27+C32+C33+C34+C35+C29+C31+C30+C36+C37</f>
        <v>23331358.768399999</v>
      </c>
      <c r="D38" s="99"/>
      <c r="E38" s="161">
        <f t="shared" si="2"/>
        <v>0.97087378653106893</v>
      </c>
    </row>
    <row r="39" spans="2:12" ht="13.7" customHeight="1" x14ac:dyDescent="0.25">
      <c r="B39" s="99" t="s">
        <v>846</v>
      </c>
      <c r="C39" s="160">
        <f>ROUND(C38*3%,2)</f>
        <v>699940.76</v>
      </c>
      <c r="D39" s="99"/>
      <c r="E39" s="161">
        <f>C39/$C$38</f>
        <v>2.9999999869188932E-2</v>
      </c>
    </row>
    <row r="40" spans="2:12" x14ac:dyDescent="0.25">
      <c r="B40" s="99" t="s">
        <v>847</v>
      </c>
      <c r="C40" s="160">
        <f>C39+C38</f>
        <v>24031299.5284</v>
      </c>
      <c r="D40" s="99"/>
      <c r="E40" s="161">
        <f>C40/$C$40</f>
        <v>1</v>
      </c>
    </row>
    <row r="41" spans="2:12" x14ac:dyDescent="0.25">
      <c r="B41" s="99" t="s">
        <v>848</v>
      </c>
      <c r="C41" s="160">
        <f>C40/'Прил.5 Расчет СМР и ОБ'!E359</f>
        <v>24031299.5284</v>
      </c>
      <c r="D41" s="99"/>
      <c r="E41" s="99"/>
    </row>
    <row r="42" spans="2:12" x14ac:dyDescent="0.25">
      <c r="B42" s="159"/>
      <c r="C42" s="4"/>
      <c r="D42" s="4"/>
      <c r="E42" s="4"/>
    </row>
    <row r="43" spans="2:12" x14ac:dyDescent="0.25">
      <c r="B43" s="159" t="s">
        <v>849</v>
      </c>
      <c r="C43" s="4"/>
      <c r="D43" s="4"/>
      <c r="E43" s="4"/>
    </row>
    <row r="44" spans="2:12" x14ac:dyDescent="0.25">
      <c r="B44" s="159" t="s">
        <v>850</v>
      </c>
      <c r="C44" s="4"/>
      <c r="D44" s="4"/>
      <c r="E44" s="4"/>
    </row>
    <row r="45" spans="2:12" x14ac:dyDescent="0.25">
      <c r="B45" s="159"/>
      <c r="C45" s="4"/>
      <c r="D45" s="4"/>
      <c r="E45" s="4"/>
    </row>
    <row r="46" spans="2:12" x14ac:dyDescent="0.25">
      <c r="B46" s="159" t="s">
        <v>851</v>
      </c>
      <c r="C46" s="4"/>
      <c r="D46" s="4"/>
      <c r="E46" s="4"/>
    </row>
    <row r="47" spans="2:12" x14ac:dyDescent="0.25">
      <c r="B47" s="274" t="s">
        <v>852</v>
      </c>
      <c r="C47" s="274"/>
      <c r="D47" s="4"/>
      <c r="E47" s="4"/>
    </row>
    <row r="49" spans="2:5" x14ac:dyDescent="0.25">
      <c r="B49" s="4"/>
      <c r="C49" s="4"/>
      <c r="D49" s="4"/>
      <c r="E49" s="4"/>
    </row>
    <row r="50" spans="2:5" x14ac:dyDescent="0.25">
      <c r="B50" s="4"/>
      <c r="C50" s="4"/>
      <c r="D50" s="4"/>
      <c r="E50" s="4"/>
    </row>
  </sheetData>
  <mergeCells count="4">
    <mergeCell ref="B5:E5"/>
    <mergeCell ref="B7:E7"/>
    <mergeCell ref="B8:E8"/>
    <mergeCell ref="B47:C47"/>
  </mergeCells>
  <pageMargins left="0.7" right="0.7" top="0.75" bottom="0.75" header="0.3" footer="0.3"/>
  <pageSetup paperSize="9" scale="76" orientation="portrait" cellComments="atEnd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N365"/>
  <sheetViews>
    <sheetView tabSelected="1" view="pageBreakPreview" zoomScale="70" zoomScaleSheetLayoutView="70" workbookViewId="0">
      <selection activeCell="V25" sqref="V25"/>
    </sheetView>
  </sheetViews>
  <sheetFormatPr defaultColWidth="9.140625" defaultRowHeight="15" outlineLevelRow="1" x14ac:dyDescent="0.25"/>
  <cols>
    <col min="1" max="1" width="5.7109375" style="12" customWidth="1"/>
    <col min="2" max="2" width="22.5703125" style="12" customWidth="1"/>
    <col min="3" max="3" width="39.140625" style="12" customWidth="1"/>
    <col min="4" max="4" width="13.5703125" style="12" customWidth="1"/>
    <col min="5" max="5" width="12.7109375" style="12" customWidth="1"/>
    <col min="6" max="6" width="14.5703125" style="12" customWidth="1"/>
    <col min="7" max="7" width="13.42578125" style="12" customWidth="1"/>
    <col min="8" max="8" width="12.7109375" style="12" customWidth="1"/>
    <col min="9" max="9" width="13.85546875" style="12" customWidth="1"/>
    <col min="10" max="10" width="17.5703125" style="12" customWidth="1"/>
    <col min="11" max="11" width="10.85546875" style="12" customWidth="1"/>
    <col min="12" max="12" width="13.85546875" style="12" customWidth="1"/>
  </cols>
  <sheetData>
    <row r="1" spans="1:14" x14ac:dyDescent="0.25">
      <c r="M1" s="12"/>
      <c r="N1" s="12"/>
    </row>
    <row r="2" spans="1:14" ht="15.75" customHeight="1" x14ac:dyDescent="0.25">
      <c r="H2" s="275" t="s">
        <v>853</v>
      </c>
      <c r="I2" s="275"/>
      <c r="J2" s="275"/>
      <c r="M2" s="12"/>
      <c r="N2" s="12"/>
    </row>
    <row r="3" spans="1:14" x14ac:dyDescent="0.25">
      <c r="M3" s="12"/>
      <c r="N3" s="12"/>
    </row>
    <row r="4" spans="1:14" s="4" customFormat="1" ht="12.75" customHeight="1" x14ac:dyDescent="0.2">
      <c r="A4" s="242" t="s">
        <v>854</v>
      </c>
      <c r="B4" s="242"/>
      <c r="C4" s="242"/>
      <c r="D4" s="242"/>
      <c r="E4" s="242"/>
      <c r="F4" s="242"/>
      <c r="G4" s="242"/>
      <c r="H4" s="242"/>
      <c r="I4" s="242"/>
      <c r="J4" s="242"/>
    </row>
    <row r="5" spans="1:14" s="4" customFormat="1" ht="12.75" customHeight="1" x14ac:dyDescent="0.2">
      <c r="A5" s="127"/>
      <c r="B5" s="127"/>
      <c r="C5" s="30"/>
      <c r="D5" s="127"/>
      <c r="E5" s="127"/>
      <c r="F5" s="127"/>
      <c r="G5" s="127"/>
      <c r="H5" s="127"/>
      <c r="I5" s="127"/>
      <c r="J5" s="127"/>
    </row>
    <row r="6" spans="1:14" s="4" customFormat="1" ht="12.75" customHeight="1" x14ac:dyDescent="0.2">
      <c r="A6" s="141" t="s">
        <v>855</v>
      </c>
      <c r="B6" s="140"/>
      <c r="C6" s="140"/>
      <c r="D6" s="245" t="s">
        <v>91</v>
      </c>
      <c r="E6" s="245"/>
      <c r="F6" s="245"/>
      <c r="G6" s="245"/>
      <c r="H6" s="245"/>
      <c r="I6" s="245"/>
      <c r="J6" s="245"/>
    </row>
    <row r="7" spans="1:14" s="4" customFormat="1" ht="12.75" customHeight="1" x14ac:dyDescent="0.2">
      <c r="A7" s="245" t="s">
        <v>50</v>
      </c>
      <c r="B7" s="273"/>
      <c r="C7" s="273"/>
      <c r="D7" s="273"/>
      <c r="E7" s="273"/>
      <c r="F7" s="273"/>
      <c r="G7" s="273"/>
      <c r="H7" s="273"/>
      <c r="I7" s="44"/>
      <c r="J7" s="44"/>
    </row>
    <row r="8" spans="1:14" s="4" customFormat="1" ht="13.7" customHeight="1" x14ac:dyDescent="0.2">
      <c r="A8" s="245"/>
      <c r="B8" s="273"/>
      <c r="C8" s="273"/>
      <c r="D8" s="273"/>
      <c r="E8" s="273"/>
      <c r="F8" s="273"/>
      <c r="G8" s="273"/>
      <c r="H8" s="273"/>
    </row>
    <row r="9" spans="1:14" ht="27" customHeight="1" x14ac:dyDescent="0.25">
      <c r="A9" s="278" t="s">
        <v>13</v>
      </c>
      <c r="B9" s="278" t="s">
        <v>101</v>
      </c>
      <c r="C9" s="278" t="s">
        <v>814</v>
      </c>
      <c r="D9" s="278" t="s">
        <v>103</v>
      </c>
      <c r="E9" s="279" t="s">
        <v>856</v>
      </c>
      <c r="F9" s="276" t="s">
        <v>105</v>
      </c>
      <c r="G9" s="277"/>
      <c r="H9" s="279" t="s">
        <v>857</v>
      </c>
      <c r="I9" s="276" t="s">
        <v>858</v>
      </c>
      <c r="J9" s="277"/>
      <c r="M9" s="12"/>
      <c r="N9" s="12"/>
    </row>
    <row r="10" spans="1:14" ht="28.5" customHeight="1" x14ac:dyDescent="0.25">
      <c r="A10" s="278"/>
      <c r="B10" s="278"/>
      <c r="C10" s="278"/>
      <c r="D10" s="278"/>
      <c r="E10" s="280"/>
      <c r="F10" s="2" t="s">
        <v>859</v>
      </c>
      <c r="G10" s="2" t="s">
        <v>107</v>
      </c>
      <c r="H10" s="280"/>
      <c r="I10" s="2" t="s">
        <v>859</v>
      </c>
      <c r="J10" s="2" t="s">
        <v>107</v>
      </c>
      <c r="M10" s="12"/>
      <c r="N10" s="12"/>
    </row>
    <row r="11" spans="1:14" x14ac:dyDescent="0.25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128">
        <v>9</v>
      </c>
      <c r="J11" s="128">
        <v>10</v>
      </c>
      <c r="M11" s="12"/>
      <c r="N11" s="12"/>
    </row>
    <row r="12" spans="1:14" x14ac:dyDescent="0.25">
      <c r="A12" s="2"/>
      <c r="B12" s="285" t="s">
        <v>860</v>
      </c>
      <c r="C12" s="281"/>
      <c r="D12" s="278"/>
      <c r="E12" s="282"/>
      <c r="F12" s="283"/>
      <c r="G12" s="283"/>
      <c r="H12" s="286"/>
      <c r="I12" s="132"/>
      <c r="J12" s="132"/>
    </row>
    <row r="13" spans="1:14" ht="25.5" customHeight="1" x14ac:dyDescent="0.25">
      <c r="A13" s="2">
        <v>1</v>
      </c>
      <c r="B13" s="174" t="s">
        <v>151</v>
      </c>
      <c r="C13" s="8" t="s">
        <v>152</v>
      </c>
      <c r="D13" s="2" t="s">
        <v>861</v>
      </c>
      <c r="E13" s="187">
        <f>G13/F13</f>
        <v>5399.583877995643</v>
      </c>
      <c r="F13" s="42">
        <v>9.18</v>
      </c>
      <c r="G13" s="27">
        <v>49568.18</v>
      </c>
      <c r="H13" s="135">
        <f>G13/G14</f>
        <v>1</v>
      </c>
      <c r="I13" s="27">
        <f>ФОТр.тек.!E13</f>
        <v>423.83697188533</v>
      </c>
      <c r="J13" s="27">
        <f>ROUND(I13*E13,2)</f>
        <v>2288543.2799999998</v>
      </c>
    </row>
    <row r="14" spans="1:14" s="12" customFormat="1" ht="25.5" customHeight="1" x14ac:dyDescent="0.2">
      <c r="A14" s="2"/>
      <c r="B14" s="2"/>
      <c r="C14" s="129" t="s">
        <v>862</v>
      </c>
      <c r="D14" s="2" t="s">
        <v>861</v>
      </c>
      <c r="E14" s="133">
        <f>SUM(E13:E13)</f>
        <v>5399.583877995643</v>
      </c>
      <c r="F14" s="27"/>
      <c r="G14" s="27">
        <f>SUM(G13:G13)</f>
        <v>49568.18</v>
      </c>
      <c r="H14" s="131">
        <f>H13</f>
        <v>1</v>
      </c>
      <c r="I14" s="210"/>
      <c r="J14" s="27">
        <f>SUM(J13:J13)</f>
        <v>2288543.2799999998</v>
      </c>
    </row>
    <row r="15" spans="1:14" s="12" customFormat="1" ht="14.25" customHeight="1" x14ac:dyDescent="0.2">
      <c r="A15" s="2"/>
      <c r="B15" s="281" t="s">
        <v>159</v>
      </c>
      <c r="C15" s="281"/>
      <c r="D15" s="278"/>
      <c r="E15" s="282"/>
      <c r="F15" s="283"/>
      <c r="G15" s="283"/>
      <c r="H15" s="286"/>
      <c r="I15" s="132"/>
      <c r="J15" s="132"/>
    </row>
    <row r="16" spans="1:14" s="12" customFormat="1" ht="14.25" customHeight="1" x14ac:dyDescent="0.2">
      <c r="A16" s="2">
        <v>2</v>
      </c>
      <c r="B16" s="2">
        <v>2</v>
      </c>
      <c r="C16" s="8" t="s">
        <v>159</v>
      </c>
      <c r="D16" s="2" t="s">
        <v>861</v>
      </c>
      <c r="E16" s="2">
        <v>305.95</v>
      </c>
      <c r="F16" s="27">
        <f>G16/E16</f>
        <v>2.7329629024350384</v>
      </c>
      <c r="G16" s="27">
        <v>836.15</v>
      </c>
      <c r="H16" s="131">
        <v>1</v>
      </c>
      <c r="I16" s="27">
        <f>ROUND(F16*Прил.10!$D$11,2)</f>
        <v>121.04</v>
      </c>
      <c r="J16" s="27">
        <f>ROUND(I16*E16,2)</f>
        <v>37032.19</v>
      </c>
    </row>
    <row r="17" spans="1:10" s="12" customFormat="1" ht="14.25" customHeight="1" x14ac:dyDescent="0.2">
      <c r="A17" s="2"/>
      <c r="B17" s="285" t="s">
        <v>161</v>
      </c>
      <c r="C17" s="281"/>
      <c r="D17" s="278"/>
      <c r="E17" s="282"/>
      <c r="F17" s="283"/>
      <c r="G17" s="283"/>
      <c r="H17" s="286"/>
      <c r="I17" s="132"/>
      <c r="J17" s="132"/>
    </row>
    <row r="18" spans="1:10" s="12" customFormat="1" ht="14.25" customHeight="1" x14ac:dyDescent="0.2">
      <c r="A18" s="128"/>
      <c r="B18" s="287" t="s">
        <v>863</v>
      </c>
      <c r="C18" s="287"/>
      <c r="D18" s="279"/>
      <c r="E18" s="288"/>
      <c r="F18" s="289"/>
      <c r="G18" s="289"/>
      <c r="H18" s="290"/>
      <c r="I18" s="188"/>
      <c r="J18" s="188"/>
    </row>
    <row r="19" spans="1:10" s="12" customFormat="1" ht="25.5" customHeight="1" x14ac:dyDescent="0.2">
      <c r="A19" s="2">
        <v>2</v>
      </c>
      <c r="B19" s="174" t="s">
        <v>162</v>
      </c>
      <c r="C19" s="8" t="s">
        <v>163</v>
      </c>
      <c r="D19" s="2" t="s">
        <v>164</v>
      </c>
      <c r="E19" s="2">
        <v>71.739999999999995</v>
      </c>
      <c r="F19" s="42">
        <v>96.89</v>
      </c>
      <c r="G19" s="27">
        <f t="shared" ref="G19:G27" si="0">ROUND(E19*F19,2)</f>
        <v>6950.89</v>
      </c>
      <c r="H19" s="135">
        <f t="shared" ref="H19:H27" si="1">G19/$G$65</f>
        <v>0.22847461281798692</v>
      </c>
      <c r="I19" s="27">
        <f>ROUND(F19*Прил.10!$D$12,2)</f>
        <v>1305.1099999999999</v>
      </c>
      <c r="J19" s="27">
        <f t="shared" ref="J19:J27" si="2">ROUND(I19*E19,2)</f>
        <v>93628.59</v>
      </c>
    </row>
    <row r="20" spans="1:10" s="12" customFormat="1" ht="14.25" customHeight="1" x14ac:dyDescent="0.2">
      <c r="A20" s="2">
        <v>3</v>
      </c>
      <c r="B20" s="174" t="s">
        <v>165</v>
      </c>
      <c r="C20" s="8" t="s">
        <v>166</v>
      </c>
      <c r="D20" s="2" t="s">
        <v>164</v>
      </c>
      <c r="E20" s="2">
        <v>57.64</v>
      </c>
      <c r="F20" s="42">
        <v>86.4</v>
      </c>
      <c r="G20" s="27">
        <f t="shared" si="0"/>
        <v>4980.1000000000004</v>
      </c>
      <c r="H20" s="189">
        <f t="shared" si="1"/>
        <v>0.16369506916306498</v>
      </c>
      <c r="I20" s="142">
        <f>ROUND(F20*Прил.10!$D$12,2)</f>
        <v>1163.81</v>
      </c>
      <c r="J20" s="142">
        <f t="shared" si="2"/>
        <v>67082.009999999995</v>
      </c>
    </row>
    <row r="21" spans="1:10" s="12" customFormat="1" ht="25.5" customHeight="1" x14ac:dyDescent="0.2">
      <c r="A21" s="2">
        <v>4</v>
      </c>
      <c r="B21" s="174" t="s">
        <v>167</v>
      </c>
      <c r="C21" s="8" t="s">
        <v>168</v>
      </c>
      <c r="D21" s="2" t="s">
        <v>164</v>
      </c>
      <c r="E21" s="174">
        <v>41.12</v>
      </c>
      <c r="F21" s="42">
        <v>87.49</v>
      </c>
      <c r="G21" s="27">
        <f t="shared" si="0"/>
        <v>3597.59</v>
      </c>
      <c r="H21" s="189">
        <f t="shared" si="1"/>
        <v>0.11825219250022106</v>
      </c>
      <c r="I21" s="142">
        <f>ROUND(F21*Прил.10!$D$12,2)</f>
        <v>1178.49</v>
      </c>
      <c r="J21" s="142">
        <f t="shared" si="2"/>
        <v>48459.51</v>
      </c>
    </row>
    <row r="22" spans="1:10" s="12" customFormat="1" ht="25.5" customHeight="1" x14ac:dyDescent="0.2">
      <c r="A22" s="2">
        <v>5</v>
      </c>
      <c r="B22" s="174" t="s">
        <v>169</v>
      </c>
      <c r="C22" s="8" t="s">
        <v>170</v>
      </c>
      <c r="D22" s="2" t="s">
        <v>164</v>
      </c>
      <c r="E22" s="2">
        <v>20.34</v>
      </c>
      <c r="F22" s="42">
        <v>131.44</v>
      </c>
      <c r="G22" s="27">
        <f t="shared" si="0"/>
        <v>2673.49</v>
      </c>
      <c r="H22" s="189">
        <f t="shared" si="1"/>
        <v>8.7877177256834707E-2</v>
      </c>
      <c r="I22" s="142">
        <f>ROUND(F22*Прил.10!$D$12,2)</f>
        <v>1770.5</v>
      </c>
      <c r="J22" s="142">
        <f t="shared" si="2"/>
        <v>36011.97</v>
      </c>
    </row>
    <row r="23" spans="1:10" s="12" customFormat="1" ht="25.5" customHeight="1" x14ac:dyDescent="0.2">
      <c r="A23" s="2">
        <v>6</v>
      </c>
      <c r="B23" s="174" t="s">
        <v>171</v>
      </c>
      <c r="C23" s="8" t="s">
        <v>172</v>
      </c>
      <c r="D23" s="2" t="s">
        <v>164</v>
      </c>
      <c r="E23" s="2">
        <v>39.36</v>
      </c>
      <c r="F23" s="42">
        <v>65.709999999999994</v>
      </c>
      <c r="G23" s="27">
        <f t="shared" si="0"/>
        <v>2586.35</v>
      </c>
      <c r="H23" s="189">
        <f t="shared" si="1"/>
        <v>8.5012899767051481E-2</v>
      </c>
      <c r="I23" s="142">
        <f>ROUND(F23*Прил.10!$D$12,2)</f>
        <v>885.11</v>
      </c>
      <c r="J23" s="142">
        <f t="shared" si="2"/>
        <v>34837.93</v>
      </c>
    </row>
    <row r="24" spans="1:10" s="12" customFormat="1" ht="25.5" customHeight="1" x14ac:dyDescent="0.2">
      <c r="A24" s="2">
        <v>7</v>
      </c>
      <c r="B24" s="174" t="s">
        <v>173</v>
      </c>
      <c r="C24" s="8" t="s">
        <v>174</v>
      </c>
      <c r="D24" s="2" t="s">
        <v>164</v>
      </c>
      <c r="E24" s="2">
        <v>20.46</v>
      </c>
      <c r="F24" s="42">
        <v>111.99</v>
      </c>
      <c r="G24" s="27">
        <f t="shared" si="0"/>
        <v>2291.3200000000002</v>
      </c>
      <c r="H24" s="189">
        <f t="shared" si="1"/>
        <v>7.5315312117169145E-2</v>
      </c>
      <c r="I24" s="142">
        <f>ROUND(F24*Прил.10!$D$12,2)</f>
        <v>1508.51</v>
      </c>
      <c r="J24" s="142">
        <f t="shared" si="2"/>
        <v>30864.11</v>
      </c>
    </row>
    <row r="25" spans="1:10" s="12" customFormat="1" ht="25.5" customHeight="1" x14ac:dyDescent="0.2">
      <c r="A25" s="2">
        <v>8</v>
      </c>
      <c r="B25" s="174" t="s">
        <v>175</v>
      </c>
      <c r="C25" s="8" t="s">
        <v>176</v>
      </c>
      <c r="D25" s="2" t="s">
        <v>164</v>
      </c>
      <c r="E25" s="2">
        <v>163.68</v>
      </c>
      <c r="F25" s="42">
        <v>8.1</v>
      </c>
      <c r="G25" s="27">
        <f t="shared" si="0"/>
        <v>1325.81</v>
      </c>
      <c r="H25" s="189">
        <f t="shared" si="1"/>
        <v>4.357915697417384E-2</v>
      </c>
      <c r="I25" s="142">
        <f>ROUND(F25*Прил.10!$D$12,2)</f>
        <v>109.11</v>
      </c>
      <c r="J25" s="142">
        <f t="shared" si="2"/>
        <v>17859.12</v>
      </c>
    </row>
    <row r="26" spans="1:10" s="12" customFormat="1" ht="25.5" customHeight="1" x14ac:dyDescent="0.2">
      <c r="A26" s="2">
        <v>9</v>
      </c>
      <c r="B26" s="174" t="s">
        <v>177</v>
      </c>
      <c r="C26" s="8" t="s">
        <v>178</v>
      </c>
      <c r="D26" s="2" t="s">
        <v>164</v>
      </c>
      <c r="E26" s="2">
        <v>4.79</v>
      </c>
      <c r="F26" s="42">
        <v>175.56</v>
      </c>
      <c r="G26" s="27">
        <f t="shared" si="0"/>
        <v>840.93</v>
      </c>
      <c r="H26" s="189">
        <f t="shared" si="1"/>
        <v>2.7641231001645793E-2</v>
      </c>
      <c r="I26" s="142">
        <f>ROUND(F26*Прил.10!$D$12,2)</f>
        <v>2364.79</v>
      </c>
      <c r="J26" s="142">
        <f t="shared" si="2"/>
        <v>11327.34</v>
      </c>
    </row>
    <row r="27" spans="1:10" s="12" customFormat="1" ht="25.5" customHeight="1" x14ac:dyDescent="0.2">
      <c r="A27" s="2">
        <v>10</v>
      </c>
      <c r="B27" s="174" t="s">
        <v>179</v>
      </c>
      <c r="C27" s="8" t="s">
        <v>180</v>
      </c>
      <c r="D27" s="2" t="s">
        <v>164</v>
      </c>
      <c r="E27" s="174">
        <v>5.5</v>
      </c>
      <c r="F27" s="42">
        <v>122.9</v>
      </c>
      <c r="G27" s="27">
        <f t="shared" si="0"/>
        <v>675.95</v>
      </c>
      <c r="H27" s="191">
        <f t="shared" si="1"/>
        <v>2.2218365494824154E-2</v>
      </c>
      <c r="I27" s="192">
        <f>ROUND(F27*Прил.10!$D$12,2)</f>
        <v>1655.46</v>
      </c>
      <c r="J27" s="192">
        <f t="shared" si="2"/>
        <v>9105.0300000000007</v>
      </c>
    </row>
    <row r="28" spans="1:10" s="12" customFormat="1" ht="14.25" customHeight="1" x14ac:dyDescent="0.2">
      <c r="A28" s="128"/>
      <c r="B28" s="204"/>
      <c r="C28" s="108" t="s">
        <v>864</v>
      </c>
      <c r="D28" s="128"/>
      <c r="E28" s="190"/>
      <c r="F28" s="42"/>
      <c r="G28" s="27">
        <f>SUM(G19:G27)</f>
        <v>25922.43</v>
      </c>
      <c r="H28" s="135">
        <f>G28/G65</f>
        <v>0.85206601709297203</v>
      </c>
      <c r="I28" s="27"/>
      <c r="J28" s="27">
        <f>SUM(J19:J27)</f>
        <v>349175.61000000004</v>
      </c>
    </row>
    <row r="29" spans="1:10" s="12" customFormat="1" ht="14.25" hidden="1" customHeight="1" outlineLevel="1" x14ac:dyDescent="0.2">
      <c r="A29" s="2">
        <v>11</v>
      </c>
      <c r="B29" s="174" t="s">
        <v>181</v>
      </c>
      <c r="C29" s="8" t="s">
        <v>182</v>
      </c>
      <c r="D29" s="2" t="s">
        <v>164</v>
      </c>
      <c r="E29" s="174">
        <v>16.91</v>
      </c>
      <c r="F29" s="42">
        <v>30</v>
      </c>
      <c r="G29" s="27">
        <f t="shared" ref="G29:G63" si="3">ROUND(E29*F29,2)</f>
        <v>507.3</v>
      </c>
      <c r="H29" s="135">
        <f t="shared" ref="H29:H63" si="4">G29/$G$65</f>
        <v>1.6674867690693533E-2</v>
      </c>
      <c r="I29" s="27">
        <f>ROUND(F29*Прил.10!$D$12,2)</f>
        <v>404.1</v>
      </c>
      <c r="J29" s="27">
        <f t="shared" ref="J29:J63" si="5">ROUND(I29*E29,2)</f>
        <v>6833.33</v>
      </c>
    </row>
    <row r="30" spans="1:10" s="12" customFormat="1" ht="51" hidden="1" customHeight="1" outlineLevel="1" x14ac:dyDescent="0.2">
      <c r="A30" s="2">
        <v>12</v>
      </c>
      <c r="B30" s="174" t="s">
        <v>183</v>
      </c>
      <c r="C30" s="8" t="s">
        <v>184</v>
      </c>
      <c r="D30" s="2" t="s">
        <v>164</v>
      </c>
      <c r="E30" s="174">
        <v>5.04</v>
      </c>
      <c r="F30" s="42">
        <v>90</v>
      </c>
      <c r="G30" s="142">
        <f t="shared" si="3"/>
        <v>453.6</v>
      </c>
      <c r="H30" s="189">
        <f t="shared" si="4"/>
        <v>1.490975750936051E-2</v>
      </c>
      <c r="I30" s="142">
        <f>ROUND(F30*Прил.10!$D$12,2)</f>
        <v>1212.3</v>
      </c>
      <c r="J30" s="142">
        <f t="shared" si="5"/>
        <v>6109.99</v>
      </c>
    </row>
    <row r="31" spans="1:10" s="12" customFormat="1" ht="25.5" hidden="1" customHeight="1" outlineLevel="1" x14ac:dyDescent="0.2">
      <c r="A31" s="2">
        <v>13</v>
      </c>
      <c r="B31" s="174" t="s">
        <v>185</v>
      </c>
      <c r="C31" s="8" t="s">
        <v>186</v>
      </c>
      <c r="D31" s="2" t="s">
        <v>164</v>
      </c>
      <c r="E31" s="174">
        <v>1.92</v>
      </c>
      <c r="F31" s="42">
        <v>197.01</v>
      </c>
      <c r="G31" s="142">
        <f t="shared" si="3"/>
        <v>378.26</v>
      </c>
      <c r="H31" s="189">
        <f t="shared" si="4"/>
        <v>1.2433344081769633E-2</v>
      </c>
      <c r="I31" s="142">
        <f>ROUND(F31*Прил.10!$D$12,2)</f>
        <v>2653.72</v>
      </c>
      <c r="J31" s="142">
        <f t="shared" si="5"/>
        <v>5095.1400000000003</v>
      </c>
    </row>
    <row r="32" spans="1:10" s="12" customFormat="1" ht="25.5" hidden="1" customHeight="1" outlineLevel="1" x14ac:dyDescent="0.2">
      <c r="A32" s="2">
        <v>14</v>
      </c>
      <c r="B32" s="174" t="s">
        <v>187</v>
      </c>
      <c r="C32" s="8" t="s">
        <v>188</v>
      </c>
      <c r="D32" s="2" t="s">
        <v>164</v>
      </c>
      <c r="E32" s="174">
        <v>3.1</v>
      </c>
      <c r="F32" s="42">
        <v>120.04</v>
      </c>
      <c r="G32" s="142">
        <f t="shared" si="3"/>
        <v>372.12</v>
      </c>
      <c r="H32" s="189">
        <f t="shared" si="4"/>
        <v>1.2231523290086491E-2</v>
      </c>
      <c r="I32" s="142">
        <f>ROUND(F32*Прил.10!$D$12,2)</f>
        <v>1616.94</v>
      </c>
      <c r="J32" s="142">
        <f t="shared" si="5"/>
        <v>5012.51</v>
      </c>
    </row>
    <row r="33" spans="1:10" s="12" customFormat="1" ht="25.5" hidden="1" customHeight="1" outlineLevel="1" x14ac:dyDescent="0.2">
      <c r="A33" s="2">
        <v>15</v>
      </c>
      <c r="B33" s="174" t="s">
        <v>189</v>
      </c>
      <c r="C33" s="8" t="s">
        <v>190</v>
      </c>
      <c r="D33" s="2" t="s">
        <v>164</v>
      </c>
      <c r="E33" s="174">
        <v>5.18</v>
      </c>
      <c r="F33" s="42">
        <v>65.25</v>
      </c>
      <c r="G33" s="142">
        <f t="shared" si="3"/>
        <v>338</v>
      </c>
      <c r="H33" s="189">
        <f t="shared" si="4"/>
        <v>1.1110004493306552E-2</v>
      </c>
      <c r="I33" s="142">
        <f>ROUND(F33*Прил.10!$D$12,2)</f>
        <v>878.92</v>
      </c>
      <c r="J33" s="142">
        <f t="shared" si="5"/>
        <v>4552.8100000000004</v>
      </c>
    </row>
    <row r="34" spans="1:10" s="12" customFormat="1" ht="25.5" hidden="1" customHeight="1" outlineLevel="1" x14ac:dyDescent="0.2">
      <c r="A34" s="2">
        <v>16</v>
      </c>
      <c r="B34" s="174" t="s">
        <v>191</v>
      </c>
      <c r="C34" s="8" t="s">
        <v>192</v>
      </c>
      <c r="D34" s="2" t="s">
        <v>164</v>
      </c>
      <c r="E34" s="174">
        <v>23.29</v>
      </c>
      <c r="F34" s="42">
        <v>12.31</v>
      </c>
      <c r="G34" s="142">
        <f t="shared" si="3"/>
        <v>286.7</v>
      </c>
      <c r="H34" s="189">
        <f t="shared" si="4"/>
        <v>9.42378191784316E-3</v>
      </c>
      <c r="I34" s="142">
        <f>ROUND(F34*Прил.10!$D$12,2)</f>
        <v>165.82</v>
      </c>
      <c r="J34" s="142">
        <f t="shared" si="5"/>
        <v>3861.95</v>
      </c>
    </row>
    <row r="35" spans="1:10" s="12" customFormat="1" ht="38.25" hidden="1" customHeight="1" outlineLevel="1" x14ac:dyDescent="0.2">
      <c r="A35" s="2">
        <v>17</v>
      </c>
      <c r="B35" s="174" t="s">
        <v>193</v>
      </c>
      <c r="C35" s="8" t="s">
        <v>194</v>
      </c>
      <c r="D35" s="2" t="s">
        <v>164</v>
      </c>
      <c r="E35" s="174">
        <v>7.02</v>
      </c>
      <c r="F35" s="42">
        <v>31.26</v>
      </c>
      <c r="G35" s="142">
        <f t="shared" si="3"/>
        <v>219.45</v>
      </c>
      <c r="H35" s="189">
        <f t="shared" si="4"/>
        <v>7.2132854617045043E-3</v>
      </c>
      <c r="I35" s="142">
        <f>ROUND(F35*Прил.10!$D$12,2)</f>
        <v>421.07</v>
      </c>
      <c r="J35" s="142">
        <f t="shared" si="5"/>
        <v>2955.91</v>
      </c>
    </row>
    <row r="36" spans="1:10" s="12" customFormat="1" ht="14.25" hidden="1" customHeight="1" outlineLevel="1" x14ac:dyDescent="0.2">
      <c r="A36" s="2">
        <v>18</v>
      </c>
      <c r="B36" s="174" t="s">
        <v>195</v>
      </c>
      <c r="C36" s="8" t="s">
        <v>196</v>
      </c>
      <c r="D36" s="2" t="s">
        <v>164</v>
      </c>
      <c r="E36" s="174">
        <v>1.75</v>
      </c>
      <c r="F36" s="42">
        <v>120.24</v>
      </c>
      <c r="G36" s="142">
        <f t="shared" si="3"/>
        <v>210.42</v>
      </c>
      <c r="H36" s="189">
        <f t="shared" si="4"/>
        <v>6.9164708446200129E-3</v>
      </c>
      <c r="I36" s="142">
        <f>ROUND(F36*Прил.10!$D$12,2)</f>
        <v>1619.63</v>
      </c>
      <c r="J36" s="142">
        <f t="shared" si="5"/>
        <v>2834.35</v>
      </c>
    </row>
    <row r="37" spans="1:10" s="12" customFormat="1" ht="14.25" hidden="1" customHeight="1" outlineLevel="1" x14ac:dyDescent="0.2">
      <c r="A37" s="2">
        <v>19</v>
      </c>
      <c r="B37" s="174">
        <v>134041</v>
      </c>
      <c r="C37" s="8" t="s">
        <v>197</v>
      </c>
      <c r="D37" s="2" t="s">
        <v>164</v>
      </c>
      <c r="E37" s="174">
        <v>69.58</v>
      </c>
      <c r="F37" s="42">
        <v>3</v>
      </c>
      <c r="G37" s="142">
        <f t="shared" si="3"/>
        <v>208.74</v>
      </c>
      <c r="H37" s="189">
        <f t="shared" si="4"/>
        <v>6.8612495205112711E-3</v>
      </c>
      <c r="I37" s="142">
        <f>ROUND(F37*Прил.10!$D$12,2)</f>
        <v>40.409999999999997</v>
      </c>
      <c r="J37" s="142">
        <f t="shared" si="5"/>
        <v>2811.73</v>
      </c>
    </row>
    <row r="38" spans="1:10" s="12" customFormat="1" ht="14.25" hidden="1" customHeight="1" outlineLevel="1" x14ac:dyDescent="0.2">
      <c r="A38" s="2">
        <v>20</v>
      </c>
      <c r="B38" s="174" t="s">
        <v>198</v>
      </c>
      <c r="C38" s="8" t="s">
        <v>199</v>
      </c>
      <c r="D38" s="2" t="s">
        <v>164</v>
      </c>
      <c r="E38" s="174">
        <v>2.25</v>
      </c>
      <c r="F38" s="42">
        <v>89.99</v>
      </c>
      <c r="G38" s="142">
        <f t="shared" si="3"/>
        <v>202.48</v>
      </c>
      <c r="H38" s="189">
        <f t="shared" si="4"/>
        <v>6.6554843485346462E-3</v>
      </c>
      <c r="I38" s="142">
        <f>ROUND(F38*Прил.10!$D$12,2)</f>
        <v>1212.17</v>
      </c>
      <c r="J38" s="142">
        <f t="shared" si="5"/>
        <v>2727.38</v>
      </c>
    </row>
    <row r="39" spans="1:10" s="12" customFormat="1" ht="14.25" hidden="1" customHeight="1" outlineLevel="1" x14ac:dyDescent="0.2">
      <c r="A39" s="2">
        <v>21</v>
      </c>
      <c r="B39" s="174" t="s">
        <v>200</v>
      </c>
      <c r="C39" s="8" t="s">
        <v>201</v>
      </c>
      <c r="D39" s="2" t="s">
        <v>164</v>
      </c>
      <c r="E39" s="174">
        <v>13.73</v>
      </c>
      <c r="F39" s="42">
        <v>14.15</v>
      </c>
      <c r="G39" s="142">
        <f t="shared" si="3"/>
        <v>194.28</v>
      </c>
      <c r="H39" s="189">
        <f t="shared" si="4"/>
        <v>6.3859516951467361E-3</v>
      </c>
      <c r="I39" s="142">
        <f>ROUND(F39*Прил.10!$D$12,2)</f>
        <v>190.6</v>
      </c>
      <c r="J39" s="142">
        <f t="shared" si="5"/>
        <v>2616.94</v>
      </c>
    </row>
    <row r="40" spans="1:10" s="12" customFormat="1" ht="14.25" hidden="1" customHeight="1" outlineLevel="1" x14ac:dyDescent="0.2">
      <c r="A40" s="2">
        <v>22</v>
      </c>
      <c r="B40" s="174" t="s">
        <v>202</v>
      </c>
      <c r="C40" s="8" t="s">
        <v>203</v>
      </c>
      <c r="D40" s="2" t="s">
        <v>164</v>
      </c>
      <c r="E40" s="174">
        <v>2.25</v>
      </c>
      <c r="F40" s="42">
        <v>79.069999999999993</v>
      </c>
      <c r="G40" s="142">
        <f t="shared" si="3"/>
        <v>177.91</v>
      </c>
      <c r="H40" s="189">
        <f t="shared" si="4"/>
        <v>5.847872483444286E-3</v>
      </c>
      <c r="I40" s="142">
        <f>ROUND(F40*Прил.10!$D$12,2)</f>
        <v>1065.07</v>
      </c>
      <c r="J40" s="142">
        <f t="shared" si="5"/>
        <v>2396.41</v>
      </c>
    </row>
    <row r="41" spans="1:10" s="12" customFormat="1" ht="25.5" hidden="1" customHeight="1" outlineLevel="1" x14ac:dyDescent="0.2">
      <c r="A41" s="2">
        <v>23</v>
      </c>
      <c r="B41" s="174" t="s">
        <v>204</v>
      </c>
      <c r="C41" s="8" t="s">
        <v>205</v>
      </c>
      <c r="D41" s="2" t="s">
        <v>164</v>
      </c>
      <c r="E41" s="174">
        <v>5.81</v>
      </c>
      <c r="F41" s="42">
        <v>29.6</v>
      </c>
      <c r="G41" s="142">
        <f t="shared" si="3"/>
        <v>171.98</v>
      </c>
      <c r="H41" s="189">
        <f t="shared" si="4"/>
        <v>5.6529543572747358E-3</v>
      </c>
      <c r="I41" s="142">
        <f>ROUND(F41*Прил.10!$D$12,2)</f>
        <v>398.71</v>
      </c>
      <c r="J41" s="142">
        <f t="shared" si="5"/>
        <v>2316.5100000000002</v>
      </c>
    </row>
    <row r="42" spans="1:10" s="12" customFormat="1" ht="25.5" hidden="1" customHeight="1" outlineLevel="1" x14ac:dyDescent="0.2">
      <c r="A42" s="2">
        <v>24</v>
      </c>
      <c r="B42" s="174" t="s">
        <v>206</v>
      </c>
      <c r="C42" s="8" t="s">
        <v>207</v>
      </c>
      <c r="D42" s="2" t="s">
        <v>164</v>
      </c>
      <c r="E42" s="174">
        <v>0.55000000000000004</v>
      </c>
      <c r="F42" s="42">
        <v>312.20999999999998</v>
      </c>
      <c r="G42" s="142">
        <f t="shared" si="3"/>
        <v>171.72</v>
      </c>
      <c r="H42" s="189">
        <f t="shared" si="4"/>
        <v>5.6444081999721925E-3</v>
      </c>
      <c r="I42" s="142">
        <f>ROUND(F42*Прил.10!$D$12,2)</f>
        <v>4205.47</v>
      </c>
      <c r="J42" s="142">
        <f t="shared" si="5"/>
        <v>2313.0100000000002</v>
      </c>
    </row>
    <row r="43" spans="1:10" s="12" customFormat="1" ht="25.5" hidden="1" customHeight="1" outlineLevel="1" x14ac:dyDescent="0.2">
      <c r="A43" s="2">
        <v>25</v>
      </c>
      <c r="B43" s="174" t="s">
        <v>208</v>
      </c>
      <c r="C43" s="8" t="s">
        <v>209</v>
      </c>
      <c r="D43" s="2" t="s">
        <v>164</v>
      </c>
      <c r="E43" s="174">
        <v>1.45</v>
      </c>
      <c r="F43" s="42">
        <v>102.51</v>
      </c>
      <c r="G43" s="142">
        <f t="shared" si="3"/>
        <v>148.63999999999999</v>
      </c>
      <c r="H43" s="189">
        <f t="shared" si="4"/>
        <v>4.8857723901925615E-3</v>
      </c>
      <c r="I43" s="142">
        <f>ROUND(F43*Прил.10!$D$12,2)</f>
        <v>1380.81</v>
      </c>
      <c r="J43" s="142">
        <f t="shared" si="5"/>
        <v>2002.17</v>
      </c>
    </row>
    <row r="44" spans="1:10" s="12" customFormat="1" ht="14.25" hidden="1" customHeight="1" outlineLevel="1" x14ac:dyDescent="0.2">
      <c r="A44" s="2">
        <v>26</v>
      </c>
      <c r="B44" s="174" t="s">
        <v>210</v>
      </c>
      <c r="C44" s="8" t="s">
        <v>211</v>
      </c>
      <c r="D44" s="2" t="s">
        <v>164</v>
      </c>
      <c r="E44" s="174">
        <v>36.19</v>
      </c>
      <c r="F44" s="42">
        <v>1.9</v>
      </c>
      <c r="G44" s="142">
        <f t="shared" si="3"/>
        <v>68.760000000000005</v>
      </c>
      <c r="H44" s="189">
        <f t="shared" si="4"/>
        <v>2.260129908164966E-3</v>
      </c>
      <c r="I44" s="142">
        <f>ROUND(F44*Прил.10!$D$12,2)</f>
        <v>25.59</v>
      </c>
      <c r="J44" s="142">
        <f t="shared" si="5"/>
        <v>926.1</v>
      </c>
    </row>
    <row r="45" spans="1:10" s="12" customFormat="1" ht="25.5" hidden="1" customHeight="1" outlineLevel="1" x14ac:dyDescent="0.2">
      <c r="A45" s="2">
        <v>27</v>
      </c>
      <c r="B45" s="174" t="s">
        <v>212</v>
      </c>
      <c r="C45" s="8" t="s">
        <v>213</v>
      </c>
      <c r="D45" s="2" t="s">
        <v>164</v>
      </c>
      <c r="E45" s="174">
        <v>18.63</v>
      </c>
      <c r="F45" s="42">
        <v>3.28</v>
      </c>
      <c r="G45" s="142">
        <f t="shared" si="3"/>
        <v>61.11</v>
      </c>
      <c r="H45" s="189">
        <f t="shared" si="4"/>
        <v>2.0086756644555129E-3</v>
      </c>
      <c r="I45" s="142">
        <f>ROUND(F45*Прил.10!$D$12,2)</f>
        <v>44.18</v>
      </c>
      <c r="J45" s="142">
        <f t="shared" si="5"/>
        <v>823.07</v>
      </c>
    </row>
    <row r="46" spans="1:10" s="12" customFormat="1" ht="25.5" hidden="1" customHeight="1" outlineLevel="1" x14ac:dyDescent="0.2">
      <c r="A46" s="2">
        <v>28</v>
      </c>
      <c r="B46" s="174" t="s">
        <v>214</v>
      </c>
      <c r="C46" s="8" t="s">
        <v>215</v>
      </c>
      <c r="D46" s="2" t="s">
        <v>164</v>
      </c>
      <c r="E46" s="174">
        <v>8.1</v>
      </c>
      <c r="F46" s="42">
        <v>6.66</v>
      </c>
      <c r="G46" s="142">
        <f t="shared" si="3"/>
        <v>53.95</v>
      </c>
      <c r="H46" s="189">
        <f t="shared" si="4"/>
        <v>1.7733276402777767E-3</v>
      </c>
      <c r="I46" s="142">
        <f>ROUND(F46*Прил.10!$D$12,2)</f>
        <v>89.71</v>
      </c>
      <c r="J46" s="142">
        <f t="shared" si="5"/>
        <v>726.65</v>
      </c>
    </row>
    <row r="47" spans="1:10" s="12" customFormat="1" ht="14.25" hidden="1" customHeight="1" outlineLevel="1" x14ac:dyDescent="0.2">
      <c r="A47" s="2">
        <v>29</v>
      </c>
      <c r="B47" s="174">
        <v>330206</v>
      </c>
      <c r="C47" s="8" t="s">
        <v>216</v>
      </c>
      <c r="D47" s="2" t="s">
        <v>164</v>
      </c>
      <c r="E47" s="174">
        <v>20.010000000000002</v>
      </c>
      <c r="F47" s="42">
        <v>1.95</v>
      </c>
      <c r="G47" s="142">
        <f t="shared" si="3"/>
        <v>39.020000000000003</v>
      </c>
      <c r="H47" s="189">
        <f t="shared" si="4"/>
        <v>1.2825809920971056E-3</v>
      </c>
      <c r="I47" s="142">
        <f>ROUND(F47*Прил.10!$D$12,2)</f>
        <v>26.27</v>
      </c>
      <c r="J47" s="142">
        <f t="shared" si="5"/>
        <v>525.66</v>
      </c>
    </row>
    <row r="48" spans="1:10" s="12" customFormat="1" ht="25.5" hidden="1" customHeight="1" outlineLevel="1" x14ac:dyDescent="0.2">
      <c r="A48" s="2">
        <v>30</v>
      </c>
      <c r="B48" s="174" t="s">
        <v>217</v>
      </c>
      <c r="C48" s="8" t="s">
        <v>218</v>
      </c>
      <c r="D48" s="2" t="s">
        <v>164</v>
      </c>
      <c r="E48" s="174">
        <v>5.07</v>
      </c>
      <c r="F48" s="42">
        <v>6.9</v>
      </c>
      <c r="G48" s="142">
        <f t="shared" si="3"/>
        <v>34.979999999999997</v>
      </c>
      <c r="H48" s="189">
        <f t="shared" si="4"/>
        <v>1.149786855549891E-3</v>
      </c>
      <c r="I48" s="142">
        <f>ROUND(F48*Прил.10!$D$12,2)</f>
        <v>92.94</v>
      </c>
      <c r="J48" s="142">
        <f t="shared" si="5"/>
        <v>471.21</v>
      </c>
    </row>
    <row r="49" spans="1:10" s="12" customFormat="1" ht="14.25" hidden="1" customHeight="1" outlineLevel="1" x14ac:dyDescent="0.2">
      <c r="A49" s="2">
        <v>31</v>
      </c>
      <c r="B49" s="174" t="s">
        <v>219</v>
      </c>
      <c r="C49" s="8" t="s">
        <v>220</v>
      </c>
      <c r="D49" s="2" t="s">
        <v>164</v>
      </c>
      <c r="E49" s="174">
        <v>29.05</v>
      </c>
      <c r="F49" s="42">
        <v>1.2</v>
      </c>
      <c r="G49" s="142">
        <f t="shared" si="3"/>
        <v>34.86</v>
      </c>
      <c r="H49" s="189">
        <f t="shared" si="4"/>
        <v>1.1458424752564093E-3</v>
      </c>
      <c r="I49" s="142">
        <f>ROUND(F49*Прил.10!$D$12,2)</f>
        <v>16.16</v>
      </c>
      <c r="J49" s="142">
        <f t="shared" si="5"/>
        <v>469.45</v>
      </c>
    </row>
    <row r="50" spans="1:10" s="12" customFormat="1" ht="38.25" hidden="1" customHeight="1" outlineLevel="1" x14ac:dyDescent="0.2">
      <c r="A50" s="2">
        <v>32</v>
      </c>
      <c r="B50" s="174" t="s">
        <v>221</v>
      </c>
      <c r="C50" s="8" t="s">
        <v>222</v>
      </c>
      <c r="D50" s="2" t="s">
        <v>164</v>
      </c>
      <c r="E50" s="174">
        <v>0.36</v>
      </c>
      <c r="F50" s="42">
        <v>90.4</v>
      </c>
      <c r="G50" s="142">
        <f t="shared" si="3"/>
        <v>32.54</v>
      </c>
      <c r="H50" s="189">
        <f t="shared" si="4"/>
        <v>1.0695844562490981E-3</v>
      </c>
      <c r="I50" s="142">
        <f>ROUND(F50*Прил.10!$D$12,2)</f>
        <v>1217.69</v>
      </c>
      <c r="J50" s="142">
        <f t="shared" si="5"/>
        <v>438.37</v>
      </c>
    </row>
    <row r="51" spans="1:10" s="12" customFormat="1" ht="25.5" hidden="1" customHeight="1" outlineLevel="1" x14ac:dyDescent="0.2">
      <c r="A51" s="2">
        <v>33</v>
      </c>
      <c r="B51" s="174" t="s">
        <v>223</v>
      </c>
      <c r="C51" s="8" t="s">
        <v>224</v>
      </c>
      <c r="D51" s="2" t="s">
        <v>164</v>
      </c>
      <c r="E51" s="174">
        <v>0.4</v>
      </c>
      <c r="F51" s="42">
        <v>73.12</v>
      </c>
      <c r="G51" s="142">
        <f t="shared" si="3"/>
        <v>29.25</v>
      </c>
      <c r="H51" s="189">
        <f t="shared" si="4"/>
        <v>9.6144269653614383E-4</v>
      </c>
      <c r="I51" s="142">
        <f>ROUND(F51*Прил.10!$D$12,2)</f>
        <v>984.93</v>
      </c>
      <c r="J51" s="142">
        <f t="shared" si="5"/>
        <v>393.97</v>
      </c>
    </row>
    <row r="52" spans="1:10" s="12" customFormat="1" ht="14.25" hidden="1" customHeight="1" outlineLevel="1" x14ac:dyDescent="0.2">
      <c r="A52" s="2">
        <v>34</v>
      </c>
      <c r="B52" s="174" t="s">
        <v>225</v>
      </c>
      <c r="C52" s="8" t="s">
        <v>226</v>
      </c>
      <c r="D52" s="2" t="s">
        <v>164</v>
      </c>
      <c r="E52" s="174">
        <v>45.39</v>
      </c>
      <c r="F52" s="42">
        <v>0.5</v>
      </c>
      <c r="G52" s="142">
        <f t="shared" si="3"/>
        <v>22.7</v>
      </c>
      <c r="H52" s="189">
        <f t="shared" si="4"/>
        <v>7.4614527218360566E-4</v>
      </c>
      <c r="I52" s="142">
        <f>ROUND(F52*Прил.10!$D$12,2)</f>
        <v>6.74</v>
      </c>
      <c r="J52" s="142">
        <f t="shared" si="5"/>
        <v>305.93</v>
      </c>
    </row>
    <row r="53" spans="1:10" s="12" customFormat="1" ht="25.5" hidden="1" customHeight="1" outlineLevel="1" x14ac:dyDescent="0.2">
      <c r="A53" s="2">
        <v>35</v>
      </c>
      <c r="B53" s="174" t="s">
        <v>227</v>
      </c>
      <c r="C53" s="8" t="s">
        <v>228</v>
      </c>
      <c r="D53" s="2" t="s">
        <v>164</v>
      </c>
      <c r="E53" s="174">
        <v>21.82</v>
      </c>
      <c r="F53" s="42">
        <v>0.9</v>
      </c>
      <c r="G53" s="142">
        <f t="shared" si="3"/>
        <v>19.64</v>
      </c>
      <c r="H53" s="189">
        <f t="shared" si="4"/>
        <v>6.4556357469982444E-4</v>
      </c>
      <c r="I53" s="142">
        <f>ROUND(F53*Прил.10!$D$12,2)</f>
        <v>12.12</v>
      </c>
      <c r="J53" s="142">
        <f t="shared" si="5"/>
        <v>264.45999999999998</v>
      </c>
    </row>
    <row r="54" spans="1:10" s="12" customFormat="1" ht="51" hidden="1" customHeight="1" outlineLevel="1" x14ac:dyDescent="0.2">
      <c r="A54" s="2">
        <v>36</v>
      </c>
      <c r="B54" s="174" t="s">
        <v>229</v>
      </c>
      <c r="C54" s="8" t="s">
        <v>230</v>
      </c>
      <c r="D54" s="2" t="s">
        <v>164</v>
      </c>
      <c r="E54" s="174">
        <v>2.15</v>
      </c>
      <c r="F54" s="42">
        <v>7.77</v>
      </c>
      <c r="G54" s="142">
        <f t="shared" si="3"/>
        <v>16.71</v>
      </c>
      <c r="H54" s="189">
        <f t="shared" si="4"/>
        <v>5.4925495586731509E-4</v>
      </c>
      <c r="I54" s="142">
        <f>ROUND(F54*Прил.10!$D$12,2)</f>
        <v>104.66</v>
      </c>
      <c r="J54" s="142">
        <f t="shared" si="5"/>
        <v>225.02</v>
      </c>
    </row>
    <row r="55" spans="1:10" s="12" customFormat="1" ht="14.25" hidden="1" customHeight="1" outlineLevel="1" x14ac:dyDescent="0.2">
      <c r="A55" s="2">
        <v>37</v>
      </c>
      <c r="B55" s="174" t="s">
        <v>231</v>
      </c>
      <c r="C55" s="8" t="s">
        <v>232</v>
      </c>
      <c r="D55" s="2" t="s">
        <v>164</v>
      </c>
      <c r="E55" s="174">
        <v>4.32</v>
      </c>
      <c r="F55" s="42">
        <v>2.7</v>
      </c>
      <c r="G55" s="142">
        <f t="shared" si="3"/>
        <v>11.66</v>
      </c>
      <c r="H55" s="189">
        <f t="shared" si="4"/>
        <v>3.83262285183297E-4</v>
      </c>
      <c r="I55" s="142">
        <f>ROUND(F55*Прил.10!$D$12,2)</f>
        <v>36.369999999999997</v>
      </c>
      <c r="J55" s="142">
        <f t="shared" si="5"/>
        <v>157.12</v>
      </c>
    </row>
    <row r="56" spans="1:10" s="12" customFormat="1" ht="25.5" hidden="1" customHeight="1" outlineLevel="1" x14ac:dyDescent="0.2">
      <c r="A56" s="2">
        <v>38</v>
      </c>
      <c r="B56" s="174" t="s">
        <v>233</v>
      </c>
      <c r="C56" s="8" t="s">
        <v>234</v>
      </c>
      <c r="D56" s="2" t="s">
        <v>164</v>
      </c>
      <c r="E56" s="174">
        <v>0.61</v>
      </c>
      <c r="F56" s="42">
        <v>16.440000000000001</v>
      </c>
      <c r="G56" s="142">
        <f t="shared" si="3"/>
        <v>10.029999999999999</v>
      </c>
      <c r="H56" s="189">
        <f t="shared" si="4"/>
        <v>3.2968445286350506E-4</v>
      </c>
      <c r="I56" s="142">
        <f>ROUND(F56*Прил.10!$D$12,2)</f>
        <v>221.45</v>
      </c>
      <c r="J56" s="142">
        <f t="shared" si="5"/>
        <v>135.08000000000001</v>
      </c>
    </row>
    <row r="57" spans="1:10" s="12" customFormat="1" ht="14.25" hidden="1" customHeight="1" outlineLevel="1" x14ac:dyDescent="0.2">
      <c r="A57" s="2">
        <v>39</v>
      </c>
      <c r="B57" s="174">
        <v>331531</v>
      </c>
      <c r="C57" s="8" t="s">
        <v>235</v>
      </c>
      <c r="D57" s="2" t="s">
        <v>164</v>
      </c>
      <c r="E57" s="174">
        <v>7.55</v>
      </c>
      <c r="F57" s="42">
        <v>0.95</v>
      </c>
      <c r="G57" s="142">
        <f t="shared" si="3"/>
        <v>7.17</v>
      </c>
      <c r="H57" s="189">
        <f t="shared" si="4"/>
        <v>2.3567672253552654E-4</v>
      </c>
      <c r="I57" s="142">
        <f>ROUND(F57*Прил.10!$D$12,2)</f>
        <v>12.8</v>
      </c>
      <c r="J57" s="142">
        <f t="shared" si="5"/>
        <v>96.64</v>
      </c>
    </row>
    <row r="58" spans="1:10" s="12" customFormat="1" ht="25.5" hidden="1" customHeight="1" outlineLevel="1" x14ac:dyDescent="0.2">
      <c r="A58" s="2">
        <v>40</v>
      </c>
      <c r="B58" s="174" t="s">
        <v>236</v>
      </c>
      <c r="C58" s="8" t="s">
        <v>237</v>
      </c>
      <c r="D58" s="2" t="s">
        <v>164</v>
      </c>
      <c r="E58" s="174">
        <v>12.38</v>
      </c>
      <c r="F58" s="42">
        <v>0.55000000000000004</v>
      </c>
      <c r="G58" s="142">
        <f t="shared" si="3"/>
        <v>6.81</v>
      </c>
      <c r="H58" s="189">
        <f t="shared" si="4"/>
        <v>2.2384358165508168E-4</v>
      </c>
      <c r="I58" s="142">
        <f>ROUND(F58*Прил.10!$D$12,2)</f>
        <v>7.41</v>
      </c>
      <c r="J58" s="142">
        <f t="shared" si="5"/>
        <v>91.74</v>
      </c>
    </row>
    <row r="59" spans="1:10" s="12" customFormat="1" ht="38.25" hidden="1" customHeight="1" outlineLevel="1" x14ac:dyDescent="0.2">
      <c r="A59" s="2">
        <v>41</v>
      </c>
      <c r="B59" s="174" t="s">
        <v>238</v>
      </c>
      <c r="C59" s="8" t="s">
        <v>239</v>
      </c>
      <c r="D59" s="2" t="s">
        <v>164</v>
      </c>
      <c r="E59" s="174">
        <v>0.69</v>
      </c>
      <c r="F59" s="42">
        <v>6.82</v>
      </c>
      <c r="G59" s="142">
        <f t="shared" si="3"/>
        <v>4.71</v>
      </c>
      <c r="H59" s="189">
        <f t="shared" si="4"/>
        <v>1.5481692651915342E-4</v>
      </c>
      <c r="I59" s="142">
        <f>ROUND(F59*Прил.10!$D$12,2)</f>
        <v>91.87</v>
      </c>
      <c r="J59" s="142">
        <f t="shared" si="5"/>
        <v>63.39</v>
      </c>
    </row>
    <row r="60" spans="1:10" s="12" customFormat="1" ht="25.5" hidden="1" customHeight="1" outlineLevel="1" x14ac:dyDescent="0.2">
      <c r="A60" s="2">
        <v>42</v>
      </c>
      <c r="B60" s="174" t="s">
        <v>240</v>
      </c>
      <c r="C60" s="8" t="s">
        <v>241</v>
      </c>
      <c r="D60" s="2" t="s">
        <v>164</v>
      </c>
      <c r="E60" s="174">
        <v>0.02</v>
      </c>
      <c r="F60" s="42">
        <v>89.54</v>
      </c>
      <c r="G60" s="142">
        <f t="shared" si="3"/>
        <v>1.79</v>
      </c>
      <c r="H60" s="189">
        <f t="shared" si="4"/>
        <v>5.8837006044434104E-5</v>
      </c>
      <c r="I60" s="142">
        <f>ROUND(F60*Прил.10!$D$12,2)</f>
        <v>1206.0999999999999</v>
      </c>
      <c r="J60" s="142">
        <f t="shared" si="5"/>
        <v>24.12</v>
      </c>
    </row>
    <row r="61" spans="1:10" s="12" customFormat="1" ht="25.5" hidden="1" customHeight="1" outlineLevel="1" x14ac:dyDescent="0.2">
      <c r="A61" s="2">
        <v>43</v>
      </c>
      <c r="B61" s="174" t="s">
        <v>242</v>
      </c>
      <c r="C61" s="8" t="s">
        <v>243</v>
      </c>
      <c r="D61" s="2" t="s">
        <v>164</v>
      </c>
      <c r="E61" s="174">
        <v>2.02</v>
      </c>
      <c r="F61" s="42">
        <v>0.7</v>
      </c>
      <c r="G61" s="142">
        <f t="shared" si="3"/>
        <v>1.41</v>
      </c>
      <c r="H61" s="189">
        <f t="shared" si="4"/>
        <v>4.6346468448408983E-5</v>
      </c>
      <c r="I61" s="142">
        <f>ROUND(F61*Прил.10!$D$12,2)</f>
        <v>9.43</v>
      </c>
      <c r="J61" s="142">
        <f t="shared" si="5"/>
        <v>19.05</v>
      </c>
    </row>
    <row r="62" spans="1:10" s="12" customFormat="1" ht="25.5" hidden="1" customHeight="1" outlineLevel="1" x14ac:dyDescent="0.2">
      <c r="A62" s="2">
        <v>44</v>
      </c>
      <c r="B62" s="174" t="s">
        <v>244</v>
      </c>
      <c r="C62" s="8" t="s">
        <v>245</v>
      </c>
      <c r="D62" s="2" t="s">
        <v>164</v>
      </c>
      <c r="E62" s="174">
        <v>1.38</v>
      </c>
      <c r="F62" s="42">
        <v>0.9</v>
      </c>
      <c r="G62" s="142">
        <f t="shared" si="3"/>
        <v>1.24</v>
      </c>
      <c r="H62" s="189">
        <f t="shared" si="4"/>
        <v>4.0758596365976694E-5</v>
      </c>
      <c r="I62" s="142">
        <f>ROUND(F62*Прил.10!$D$12,2)</f>
        <v>12.12</v>
      </c>
      <c r="J62" s="142">
        <f t="shared" si="5"/>
        <v>16.73</v>
      </c>
    </row>
    <row r="63" spans="1:10" s="12" customFormat="1" ht="25.5" hidden="1" customHeight="1" outlineLevel="1" x14ac:dyDescent="0.2">
      <c r="A63" s="2">
        <v>45</v>
      </c>
      <c r="B63" s="174" t="s">
        <v>246</v>
      </c>
      <c r="C63" s="8" t="s">
        <v>247</v>
      </c>
      <c r="D63" s="2" t="s">
        <v>164</v>
      </c>
      <c r="E63" s="174">
        <v>0.22</v>
      </c>
      <c r="F63" s="42">
        <v>2.99</v>
      </c>
      <c r="G63" s="142">
        <f t="shared" si="3"/>
        <v>0.66</v>
      </c>
      <c r="H63" s="189">
        <f t="shared" si="4"/>
        <v>2.1694091614148887E-5</v>
      </c>
      <c r="I63" s="142">
        <f>ROUND(F63*Прил.10!$D$12,2)</f>
        <v>40.28</v>
      </c>
      <c r="J63" s="142">
        <f t="shared" si="5"/>
        <v>8.86</v>
      </c>
    </row>
    <row r="64" spans="1:10" s="12" customFormat="1" ht="14.25" customHeight="1" collapsed="1" x14ac:dyDescent="0.2">
      <c r="A64" s="2"/>
      <c r="B64" s="2"/>
      <c r="C64" s="8" t="s">
        <v>865</v>
      </c>
      <c r="D64" s="2"/>
      <c r="E64" s="130"/>
      <c r="F64" s="27"/>
      <c r="G64" s="134">
        <f>SUM(G29:G63)</f>
        <v>4500.5999999999985</v>
      </c>
      <c r="H64" s="135">
        <f>G64/G65</f>
        <v>0.14793398290702794</v>
      </c>
      <c r="I64" s="27"/>
      <c r="J64" s="134">
        <f>SUM(J29:J63)</f>
        <v>60622.760000000009</v>
      </c>
    </row>
    <row r="65" spans="1:10" s="12" customFormat="1" ht="25.5" customHeight="1" x14ac:dyDescent="0.2">
      <c r="A65" s="2"/>
      <c r="B65" s="2"/>
      <c r="C65" s="129" t="s">
        <v>866</v>
      </c>
      <c r="D65" s="2"/>
      <c r="E65" s="130"/>
      <c r="F65" s="27"/>
      <c r="G65" s="27">
        <f>G64+G28</f>
        <v>30423.03</v>
      </c>
      <c r="H65" s="136">
        <v>1</v>
      </c>
      <c r="I65" s="137"/>
      <c r="J65" s="27">
        <f>J64+J28</f>
        <v>409798.37000000005</v>
      </c>
    </row>
    <row r="66" spans="1:10" s="12" customFormat="1" ht="14.25" customHeight="1" x14ac:dyDescent="0.2">
      <c r="A66" s="2"/>
      <c r="B66" s="285" t="s">
        <v>43</v>
      </c>
      <c r="C66" s="285"/>
      <c r="D66" s="291"/>
      <c r="E66" s="292"/>
      <c r="F66" s="293"/>
      <c r="G66" s="293"/>
      <c r="H66" s="294"/>
      <c r="I66" s="132"/>
      <c r="J66" s="132"/>
    </row>
    <row r="67" spans="1:10" x14ac:dyDescent="0.25">
      <c r="A67" s="128"/>
      <c r="B67" s="287" t="s">
        <v>867</v>
      </c>
      <c r="C67" s="287"/>
      <c r="D67" s="279"/>
      <c r="E67" s="288"/>
      <c r="F67" s="289"/>
      <c r="G67" s="289"/>
      <c r="H67" s="290"/>
      <c r="I67" s="188"/>
      <c r="J67" s="188"/>
    </row>
    <row r="68" spans="1:10" ht="51" customHeight="1" x14ac:dyDescent="0.25">
      <c r="A68" s="2">
        <v>46</v>
      </c>
      <c r="B68" s="174" t="s">
        <v>248</v>
      </c>
      <c r="C68" s="8" t="s">
        <v>249</v>
      </c>
      <c r="D68" s="2" t="s">
        <v>250</v>
      </c>
      <c r="E68" s="174">
        <v>135</v>
      </c>
      <c r="F68" s="42">
        <v>6243.65</v>
      </c>
      <c r="G68" s="27">
        <f>ROUND(E68*F68,2)</f>
        <v>842892.75</v>
      </c>
      <c r="H68" s="135">
        <f t="shared" ref="H68:H80" si="6">G68/$G$80</f>
        <v>0.65526752317738246</v>
      </c>
      <c r="I68" s="27">
        <f>ROUND(F68*Прил.10!$D$14,2)</f>
        <v>39085.25</v>
      </c>
      <c r="J68" s="27">
        <f>ROUND(I68*E68,2)</f>
        <v>5276508.75</v>
      </c>
    </row>
    <row r="69" spans="1:10" x14ac:dyDescent="0.25">
      <c r="A69" s="2">
        <v>47</v>
      </c>
      <c r="B69" s="174" t="s">
        <v>251</v>
      </c>
      <c r="C69" s="8" t="s">
        <v>252</v>
      </c>
      <c r="D69" s="2" t="s">
        <v>253</v>
      </c>
      <c r="E69" s="174">
        <v>3</v>
      </c>
      <c r="F69" s="42">
        <v>65947.199999999997</v>
      </c>
      <c r="G69" s="27">
        <f>ROUND(E69*F69,2)</f>
        <v>197841.6</v>
      </c>
      <c r="H69" s="135">
        <f t="shared" si="6"/>
        <v>0.15380269341912176</v>
      </c>
      <c r="I69" s="27">
        <f>ROUND(F69*Прил.10!$D$14,2)</f>
        <v>412829.47</v>
      </c>
      <c r="J69" s="27">
        <f>ROUND(I69*E69,2)</f>
        <v>1238488.4099999999</v>
      </c>
    </row>
    <row r="70" spans="1:10" ht="63.75" customHeight="1" x14ac:dyDescent="0.25">
      <c r="A70" s="2">
        <v>48</v>
      </c>
      <c r="B70" s="174" t="s">
        <v>254</v>
      </c>
      <c r="C70" s="8" t="s">
        <v>255</v>
      </c>
      <c r="D70" s="2" t="s">
        <v>253</v>
      </c>
      <c r="E70" s="174">
        <v>1</v>
      </c>
      <c r="F70" s="42">
        <v>123565.74</v>
      </c>
      <c r="G70" s="27">
        <f>E70*F70</f>
        <v>123565.74</v>
      </c>
      <c r="H70" s="135">
        <f t="shared" si="6"/>
        <v>9.6060401989909644E-2</v>
      </c>
      <c r="I70" s="27">
        <f>ROUND(F70*Прил.10!$D$14,2)</f>
        <v>773521.53</v>
      </c>
      <c r="J70" s="27">
        <f>ROUND(I70*E70,2)</f>
        <v>773521.53</v>
      </c>
    </row>
    <row r="71" spans="1:10" x14ac:dyDescent="0.25">
      <c r="A71" s="195"/>
      <c r="B71" s="195"/>
      <c r="C71" s="197" t="s">
        <v>868</v>
      </c>
      <c r="D71" s="195"/>
      <c r="E71" s="198"/>
      <c r="F71" s="199"/>
      <c r="G71" s="192">
        <f>SUM(G68:G70)</f>
        <v>1164300.0900000001</v>
      </c>
      <c r="H71" s="135">
        <f t="shared" si="6"/>
        <v>0.90513061858641386</v>
      </c>
      <c r="I71" s="196"/>
      <c r="J71" s="192">
        <f>SUM(J68:J70)</f>
        <v>7288518.6900000004</v>
      </c>
    </row>
    <row r="72" spans="1:10" ht="38.25" hidden="1" customHeight="1" outlineLevel="1" x14ac:dyDescent="0.25">
      <c r="A72" s="2">
        <v>49</v>
      </c>
      <c r="B72" s="174" t="s">
        <v>256</v>
      </c>
      <c r="C72" s="8" t="s">
        <v>257</v>
      </c>
      <c r="D72" s="2" t="s">
        <v>250</v>
      </c>
      <c r="E72" s="174">
        <v>6</v>
      </c>
      <c r="F72" s="98">
        <v>13334.64</v>
      </c>
      <c r="G72" s="27">
        <f>ROUND(E72*F72,2)</f>
        <v>80007.839999999997</v>
      </c>
      <c r="H72" s="135">
        <f t="shared" si="6"/>
        <v>6.2198351037628816E-2</v>
      </c>
      <c r="I72" s="27">
        <f>ROUND(F72*Прил.10!$D$14,2)</f>
        <v>83474.850000000006</v>
      </c>
      <c r="J72" s="27">
        <f t="shared" ref="J72:J78" si="7">ROUND(I72*E72,2)</f>
        <v>500849.1</v>
      </c>
    </row>
    <row r="73" spans="1:10" ht="38.25" hidden="1" customHeight="1" outlineLevel="1" x14ac:dyDescent="0.25">
      <c r="A73" s="2">
        <v>50</v>
      </c>
      <c r="B73" s="174" t="s">
        <v>258</v>
      </c>
      <c r="C73" s="8" t="s">
        <v>259</v>
      </c>
      <c r="D73" s="7" t="s">
        <v>250</v>
      </c>
      <c r="E73" s="7">
        <v>6</v>
      </c>
      <c r="F73" s="183">
        <v>3365.95</v>
      </c>
      <c r="G73" s="27">
        <f t="shared" ref="G73:G78" si="8">E73*F73</f>
        <v>20195.699999999997</v>
      </c>
      <c r="H73" s="135">
        <f t="shared" si="6"/>
        <v>1.5700201855851127E-2</v>
      </c>
      <c r="I73" s="27">
        <f>ROUND(F73*Прил.10!$D$14,2)</f>
        <v>21070.85</v>
      </c>
      <c r="J73" s="27">
        <f t="shared" si="7"/>
        <v>126425.1</v>
      </c>
    </row>
    <row r="74" spans="1:10" hidden="1" outlineLevel="1" x14ac:dyDescent="0.25">
      <c r="A74" s="2">
        <v>51</v>
      </c>
      <c r="B74" s="174" t="s">
        <v>258</v>
      </c>
      <c r="C74" s="8" t="s">
        <v>260</v>
      </c>
      <c r="D74" s="2" t="s">
        <v>250</v>
      </c>
      <c r="E74" s="174">
        <v>1</v>
      </c>
      <c r="F74" s="42">
        <v>13671.52</v>
      </c>
      <c r="G74" s="27">
        <f t="shared" si="8"/>
        <v>13671.52</v>
      </c>
      <c r="H74" s="135">
        <f t="shared" si="6"/>
        <v>1.0628283430448356E-2</v>
      </c>
      <c r="I74" s="27">
        <f>ROUND(F74*Прил.10!$D$14,2)</f>
        <v>85583.72</v>
      </c>
      <c r="J74" s="27">
        <f t="shared" si="7"/>
        <v>85583.72</v>
      </c>
    </row>
    <row r="75" spans="1:10" ht="25.5" hidden="1" customHeight="1" outlineLevel="1" x14ac:dyDescent="0.25">
      <c r="A75" s="2">
        <v>52</v>
      </c>
      <c r="B75" s="174" t="s">
        <v>258</v>
      </c>
      <c r="C75" s="8" t="s">
        <v>261</v>
      </c>
      <c r="D75" s="2" t="s">
        <v>250</v>
      </c>
      <c r="E75" s="174">
        <v>1</v>
      </c>
      <c r="F75" s="42">
        <v>5609.93</v>
      </c>
      <c r="G75" s="27">
        <f t="shared" si="8"/>
        <v>5609.93</v>
      </c>
      <c r="H75" s="135">
        <f t="shared" si="6"/>
        <v>4.3611775475569025E-3</v>
      </c>
      <c r="I75" s="27">
        <f>ROUND(F75*Прил.10!$D$14,2)</f>
        <v>35118.160000000003</v>
      </c>
      <c r="J75" s="27">
        <f t="shared" si="7"/>
        <v>35118.160000000003</v>
      </c>
    </row>
    <row r="76" spans="1:10" hidden="1" outlineLevel="1" x14ac:dyDescent="0.25">
      <c r="A76" s="2">
        <v>53</v>
      </c>
      <c r="B76" s="174" t="s">
        <v>258</v>
      </c>
      <c r="C76" s="8" t="s">
        <v>262</v>
      </c>
      <c r="D76" s="2" t="s">
        <v>250</v>
      </c>
      <c r="E76" s="174">
        <v>2</v>
      </c>
      <c r="F76" s="42">
        <v>822.3</v>
      </c>
      <c r="G76" s="27">
        <f t="shared" si="8"/>
        <v>1644.6</v>
      </c>
      <c r="H76" s="135">
        <f t="shared" si="6"/>
        <v>1.2785173067599918E-3</v>
      </c>
      <c r="I76" s="27">
        <f>ROUND(F76*Прил.10!$D$14,2)</f>
        <v>5147.6000000000004</v>
      </c>
      <c r="J76" s="27">
        <f t="shared" si="7"/>
        <v>10295.200000000001</v>
      </c>
    </row>
    <row r="77" spans="1:10" ht="38.25" hidden="1" customHeight="1" outlineLevel="1" x14ac:dyDescent="0.25">
      <c r="A77" s="2">
        <v>54</v>
      </c>
      <c r="B77" s="174" t="s">
        <v>258</v>
      </c>
      <c r="C77" s="8" t="s">
        <v>263</v>
      </c>
      <c r="D77" s="7" t="s">
        <v>250</v>
      </c>
      <c r="E77" s="7">
        <v>1</v>
      </c>
      <c r="F77" s="183">
        <v>824.95</v>
      </c>
      <c r="G77" s="27">
        <f t="shared" si="8"/>
        <v>824.95</v>
      </c>
      <c r="H77" s="135">
        <f t="shared" si="6"/>
        <v>6.4131877186650581E-4</v>
      </c>
      <c r="I77" s="27">
        <f>ROUND(F77*Прил.10!$D$14,2)</f>
        <v>5164.1899999999996</v>
      </c>
      <c r="J77" s="27">
        <f t="shared" si="7"/>
        <v>5164.1899999999996</v>
      </c>
    </row>
    <row r="78" spans="1:10" ht="25.5" hidden="1" customHeight="1" outlineLevel="1" x14ac:dyDescent="0.25">
      <c r="A78" s="2">
        <v>55</v>
      </c>
      <c r="B78" s="174" t="s">
        <v>258</v>
      </c>
      <c r="C78" s="8" t="s">
        <v>264</v>
      </c>
      <c r="D78" s="7" t="s">
        <v>250</v>
      </c>
      <c r="E78" s="7">
        <v>1</v>
      </c>
      <c r="F78" s="183">
        <v>79.150000000000006</v>
      </c>
      <c r="G78" s="27">
        <f t="shared" si="8"/>
        <v>79.150000000000006</v>
      </c>
      <c r="H78" s="135">
        <f t="shared" si="6"/>
        <v>6.1531463474433519E-5</v>
      </c>
      <c r="I78" s="27">
        <f>ROUND(F78*Прил.10!$D$14,2)</f>
        <v>495.48</v>
      </c>
      <c r="J78" s="27">
        <f t="shared" si="7"/>
        <v>495.48</v>
      </c>
    </row>
    <row r="79" spans="1:10" collapsed="1" x14ac:dyDescent="0.25">
      <c r="A79" s="195"/>
      <c r="B79" s="182"/>
      <c r="C79" s="193" t="s">
        <v>869</v>
      </c>
      <c r="D79" s="182"/>
      <c r="E79" s="200"/>
      <c r="F79" s="194"/>
      <c r="G79" s="142">
        <f>SUM(G72:G78)</f>
        <v>122033.68999999999</v>
      </c>
      <c r="H79" s="135">
        <f t="shared" si="6"/>
        <v>9.4869381413586126E-2</v>
      </c>
      <c r="I79" s="196"/>
      <c r="J79" s="192">
        <f>SUM(J72:J78)</f>
        <v>763930.94999999984</v>
      </c>
    </row>
    <row r="80" spans="1:10" x14ac:dyDescent="0.25">
      <c r="A80" s="128"/>
      <c r="B80" s="128"/>
      <c r="C80" s="176" t="s">
        <v>870</v>
      </c>
      <c r="D80" s="128"/>
      <c r="E80" s="177"/>
      <c r="F80" s="178"/>
      <c r="G80" s="179">
        <f>G71+G79</f>
        <v>1286333.78</v>
      </c>
      <c r="H80" s="135">
        <f t="shared" si="6"/>
        <v>1</v>
      </c>
      <c r="I80" s="180"/>
      <c r="J80" s="179">
        <f>J71+J79</f>
        <v>8052449.6400000006</v>
      </c>
    </row>
    <row r="81" spans="1:10" ht="25.5" customHeight="1" x14ac:dyDescent="0.25">
      <c r="A81" s="2"/>
      <c r="B81" s="2"/>
      <c r="C81" s="8" t="s">
        <v>871</v>
      </c>
      <c r="D81" s="2"/>
      <c r="E81" s="181"/>
      <c r="F81" s="98"/>
      <c r="G81" s="27">
        <f>'Прил.6 Расчет ОБ'!G22</f>
        <v>0</v>
      </c>
      <c r="H81" s="135"/>
      <c r="I81" s="27"/>
      <c r="J81" s="27">
        <f>J80</f>
        <v>8052449.6400000006</v>
      </c>
    </row>
    <row r="82" spans="1:10" s="12" customFormat="1" ht="14.25" customHeight="1" x14ac:dyDescent="0.2">
      <c r="A82" s="2"/>
      <c r="B82" s="285" t="s">
        <v>265</v>
      </c>
      <c r="C82" s="285"/>
      <c r="D82" s="291"/>
      <c r="E82" s="292"/>
      <c r="F82" s="293"/>
      <c r="G82" s="293"/>
      <c r="H82" s="295"/>
      <c r="I82" s="132"/>
      <c r="J82" s="132"/>
    </row>
    <row r="83" spans="1:10" s="12" customFormat="1" ht="14.25" customHeight="1" x14ac:dyDescent="0.2">
      <c r="A83" s="2"/>
      <c r="B83" s="281" t="s">
        <v>872</v>
      </c>
      <c r="C83" s="281"/>
      <c r="D83" s="278"/>
      <c r="E83" s="282"/>
      <c r="F83" s="283"/>
      <c r="G83" s="283"/>
      <c r="H83" s="284"/>
      <c r="I83" s="132"/>
      <c r="J83" s="132"/>
    </row>
    <row r="84" spans="1:10" s="12" customFormat="1" ht="38.25" customHeight="1" x14ac:dyDescent="0.2">
      <c r="A84" s="2">
        <v>56</v>
      </c>
      <c r="B84" s="130" t="s">
        <v>266</v>
      </c>
      <c r="C84" s="8" t="s">
        <v>267</v>
      </c>
      <c r="D84" s="2" t="s">
        <v>268</v>
      </c>
      <c r="E84" s="181">
        <v>140.68</v>
      </c>
      <c r="F84" s="98">
        <v>700</v>
      </c>
      <c r="G84" s="142">
        <f t="shared" ref="G84:G128" si="9">ROUND(E84*F84,2)</f>
        <v>98476</v>
      </c>
      <c r="H84" s="135">
        <f t="shared" ref="H84:H147" si="10">G84/$G$353</f>
        <v>0.12155071188001949</v>
      </c>
      <c r="I84" s="183">
        <f>ROUND(F84*Прил.10!$D$13,2)</f>
        <v>5628</v>
      </c>
      <c r="J84" s="183">
        <f t="shared" ref="J84:J128" si="11">ROUND(I84*E84,2)</f>
        <v>791747.04</v>
      </c>
    </row>
    <row r="85" spans="1:10" s="12" customFormat="1" ht="63.75" customHeight="1" x14ac:dyDescent="0.2">
      <c r="A85" s="2">
        <v>57</v>
      </c>
      <c r="B85" s="130" t="s">
        <v>269</v>
      </c>
      <c r="C85" s="8" t="s">
        <v>270</v>
      </c>
      <c r="D85" s="2" t="s">
        <v>271</v>
      </c>
      <c r="E85" s="181">
        <v>11</v>
      </c>
      <c r="F85" s="98">
        <v>7081.2</v>
      </c>
      <c r="G85" s="142">
        <f t="shared" si="9"/>
        <v>77893.2</v>
      </c>
      <c r="H85" s="135">
        <f t="shared" si="10"/>
        <v>9.6144988734440204E-2</v>
      </c>
      <c r="I85" s="183">
        <f>ROUND(F85*Прил.10!$D$13,2)</f>
        <v>56932.85</v>
      </c>
      <c r="J85" s="183">
        <f t="shared" si="11"/>
        <v>626261.35</v>
      </c>
    </row>
    <row r="86" spans="1:10" s="12" customFormat="1" ht="25.5" customHeight="1" x14ac:dyDescent="0.2">
      <c r="A86" s="2">
        <v>58</v>
      </c>
      <c r="B86" s="130" t="s">
        <v>272</v>
      </c>
      <c r="C86" s="8" t="s">
        <v>273</v>
      </c>
      <c r="D86" s="2" t="s">
        <v>274</v>
      </c>
      <c r="E86" s="181">
        <v>30.55</v>
      </c>
      <c r="F86" s="98">
        <v>2027</v>
      </c>
      <c r="G86" s="142">
        <f t="shared" si="9"/>
        <v>61924.85</v>
      </c>
      <c r="H86" s="135">
        <f t="shared" si="10"/>
        <v>7.6434964870256958E-2</v>
      </c>
      <c r="I86" s="183">
        <f>ROUND(F86*Прил.10!$D$13,2)</f>
        <v>16297.08</v>
      </c>
      <c r="J86" s="183">
        <f t="shared" si="11"/>
        <v>497875.79</v>
      </c>
    </row>
    <row r="87" spans="1:10" s="12" customFormat="1" ht="38.25" customHeight="1" x14ac:dyDescent="0.2">
      <c r="A87" s="2">
        <v>59</v>
      </c>
      <c r="B87" s="130" t="s">
        <v>275</v>
      </c>
      <c r="C87" s="8" t="s">
        <v>276</v>
      </c>
      <c r="D87" s="2" t="s">
        <v>274</v>
      </c>
      <c r="E87" s="181">
        <v>15.45</v>
      </c>
      <c r="F87" s="98">
        <v>2420</v>
      </c>
      <c r="G87" s="142">
        <f t="shared" si="9"/>
        <v>37389</v>
      </c>
      <c r="H87" s="135">
        <f t="shared" si="10"/>
        <v>4.614992045251684E-2</v>
      </c>
      <c r="I87" s="183">
        <f>ROUND(F87*Прил.10!$D$13,2)</f>
        <v>19456.8</v>
      </c>
      <c r="J87" s="183">
        <f t="shared" si="11"/>
        <v>300607.56</v>
      </c>
    </row>
    <row r="88" spans="1:10" s="12" customFormat="1" ht="38.25" customHeight="1" x14ac:dyDescent="0.2">
      <c r="A88" s="2">
        <v>60</v>
      </c>
      <c r="B88" s="130" t="s">
        <v>277</v>
      </c>
      <c r="C88" s="8" t="s">
        <v>278</v>
      </c>
      <c r="D88" s="2" t="s">
        <v>268</v>
      </c>
      <c r="E88" s="181">
        <v>10.009</v>
      </c>
      <c r="F88" s="98">
        <v>3580.59</v>
      </c>
      <c r="G88" s="142">
        <f t="shared" si="9"/>
        <v>35838.129999999997</v>
      </c>
      <c r="H88" s="135">
        <f t="shared" si="10"/>
        <v>4.4235653498808668E-2</v>
      </c>
      <c r="I88" s="183">
        <f>ROUND(F88*Прил.10!$D$13,2)</f>
        <v>28787.94</v>
      </c>
      <c r="J88" s="183">
        <f t="shared" si="11"/>
        <v>288138.49</v>
      </c>
    </row>
    <row r="89" spans="1:10" s="12" customFormat="1" ht="38.25" customHeight="1" x14ac:dyDescent="0.2">
      <c r="A89" s="2">
        <v>61</v>
      </c>
      <c r="B89" s="130" t="s">
        <v>279</v>
      </c>
      <c r="C89" s="8" t="s">
        <v>280</v>
      </c>
      <c r="D89" s="2" t="s">
        <v>281</v>
      </c>
      <c r="E89" s="181">
        <v>3.82</v>
      </c>
      <c r="F89" s="98">
        <v>7956.21</v>
      </c>
      <c r="G89" s="142">
        <f t="shared" si="9"/>
        <v>30392.720000000001</v>
      </c>
      <c r="H89" s="135">
        <f t="shared" si="10"/>
        <v>3.7514285226553742E-2</v>
      </c>
      <c r="I89" s="183">
        <f>ROUND(F89*Прил.10!$D$13,2)</f>
        <v>63967.93</v>
      </c>
      <c r="J89" s="183">
        <f t="shared" si="11"/>
        <v>244357.49</v>
      </c>
    </row>
    <row r="90" spans="1:10" s="12" customFormat="1" ht="38.25" customHeight="1" x14ac:dyDescent="0.2">
      <c r="A90" s="2">
        <v>62</v>
      </c>
      <c r="B90" s="130" t="s">
        <v>282</v>
      </c>
      <c r="C90" s="8" t="s">
        <v>283</v>
      </c>
      <c r="D90" s="2" t="s">
        <v>281</v>
      </c>
      <c r="E90" s="181">
        <v>3.23</v>
      </c>
      <c r="F90" s="98">
        <v>7997.23</v>
      </c>
      <c r="G90" s="142">
        <f t="shared" si="9"/>
        <v>25831.05</v>
      </c>
      <c r="H90" s="135">
        <f t="shared" si="10"/>
        <v>3.1883733255903747E-2</v>
      </c>
      <c r="I90" s="183">
        <f>ROUND(F90*Прил.10!$D$13,2)</f>
        <v>64297.73</v>
      </c>
      <c r="J90" s="183">
        <f t="shared" si="11"/>
        <v>207681.67</v>
      </c>
    </row>
    <row r="91" spans="1:10" s="12" customFormat="1" ht="63.75" customHeight="1" x14ac:dyDescent="0.2">
      <c r="A91" s="2">
        <v>63</v>
      </c>
      <c r="B91" s="130" t="s">
        <v>284</v>
      </c>
      <c r="C91" s="8" t="s">
        <v>285</v>
      </c>
      <c r="D91" s="2" t="s">
        <v>271</v>
      </c>
      <c r="E91" s="181">
        <v>8</v>
      </c>
      <c r="F91" s="98">
        <v>2836.68</v>
      </c>
      <c r="G91" s="142">
        <f t="shared" si="9"/>
        <v>22693.439999999999</v>
      </c>
      <c r="H91" s="135">
        <f t="shared" si="10"/>
        <v>2.8010924357269887E-2</v>
      </c>
      <c r="I91" s="183">
        <f>ROUND(F91*Прил.10!$D$13,2)</f>
        <v>22806.91</v>
      </c>
      <c r="J91" s="183">
        <f t="shared" si="11"/>
        <v>182455.28</v>
      </c>
    </row>
    <row r="92" spans="1:10" s="12" customFormat="1" ht="25.5" customHeight="1" x14ac:dyDescent="0.2">
      <c r="A92" s="2">
        <v>64</v>
      </c>
      <c r="B92" s="212" t="s">
        <v>286</v>
      </c>
      <c r="C92" s="193" t="s">
        <v>287</v>
      </c>
      <c r="D92" s="182" t="s">
        <v>288</v>
      </c>
      <c r="E92" s="200">
        <v>0.24</v>
      </c>
      <c r="F92" s="194">
        <v>91691.59</v>
      </c>
      <c r="G92" s="142">
        <f t="shared" si="9"/>
        <v>22005.98</v>
      </c>
      <c r="H92" s="135">
        <f t="shared" si="10"/>
        <v>2.7162380017643602E-2</v>
      </c>
      <c r="I92" s="183">
        <f>ROUND(F92*Прил.10!$D$13,2)</f>
        <v>737200.38</v>
      </c>
      <c r="J92" s="183">
        <f t="shared" si="11"/>
        <v>176928.09</v>
      </c>
    </row>
    <row r="93" spans="1:10" s="12" customFormat="1" ht="25.5" customHeight="1" x14ac:dyDescent="0.2">
      <c r="A93" s="2">
        <v>65</v>
      </c>
      <c r="B93" s="130" t="s">
        <v>289</v>
      </c>
      <c r="C93" s="8" t="s">
        <v>290</v>
      </c>
      <c r="D93" s="2" t="s">
        <v>281</v>
      </c>
      <c r="E93" s="181">
        <v>2.88</v>
      </c>
      <c r="F93" s="98">
        <v>6508.75</v>
      </c>
      <c r="G93" s="142">
        <f t="shared" si="9"/>
        <v>18745.2</v>
      </c>
      <c r="H93" s="135">
        <f t="shared" si="10"/>
        <v>2.3137540155300187E-2</v>
      </c>
      <c r="I93" s="183">
        <f>ROUND(F93*Прил.10!$D$13,2)</f>
        <v>52330.35</v>
      </c>
      <c r="J93" s="183">
        <f t="shared" si="11"/>
        <v>150711.41</v>
      </c>
    </row>
    <row r="94" spans="1:10" s="12" customFormat="1" ht="63.75" customHeight="1" x14ac:dyDescent="0.2">
      <c r="A94" s="2">
        <v>66</v>
      </c>
      <c r="B94" s="130" t="s">
        <v>291</v>
      </c>
      <c r="C94" s="8" t="s">
        <v>292</v>
      </c>
      <c r="D94" s="2" t="s">
        <v>281</v>
      </c>
      <c r="E94" s="181">
        <v>1.3029999999999999</v>
      </c>
      <c r="F94" s="98">
        <v>11255</v>
      </c>
      <c r="G94" s="142">
        <f t="shared" si="9"/>
        <v>14665.27</v>
      </c>
      <c r="H94" s="135">
        <f t="shared" si="10"/>
        <v>1.8101608599178413E-2</v>
      </c>
      <c r="I94" s="183">
        <f>ROUND(F94*Прил.10!$D$13,2)</f>
        <v>90490.2</v>
      </c>
      <c r="J94" s="183">
        <f t="shared" si="11"/>
        <v>117908.73</v>
      </c>
    </row>
    <row r="95" spans="1:10" s="12" customFormat="1" ht="25.5" customHeight="1" x14ac:dyDescent="0.2">
      <c r="A95" s="2">
        <v>67</v>
      </c>
      <c r="B95" s="130" t="s">
        <v>293</v>
      </c>
      <c r="C95" s="8" t="s">
        <v>294</v>
      </c>
      <c r="D95" s="2" t="s">
        <v>268</v>
      </c>
      <c r="E95" s="181">
        <v>27.9</v>
      </c>
      <c r="F95" s="98">
        <v>519.79999999999995</v>
      </c>
      <c r="G95" s="142">
        <f t="shared" si="9"/>
        <v>14502.42</v>
      </c>
      <c r="H95" s="135">
        <f t="shared" si="10"/>
        <v>1.7900599892187254E-2</v>
      </c>
      <c r="I95" s="183">
        <f>ROUND(F95*Прил.10!$D$13,2)</f>
        <v>4179.1899999999996</v>
      </c>
      <c r="J95" s="183">
        <f t="shared" si="11"/>
        <v>116599.4</v>
      </c>
    </row>
    <row r="96" spans="1:10" s="12" customFormat="1" ht="25.5" customHeight="1" x14ac:dyDescent="0.2">
      <c r="A96" s="2">
        <v>68</v>
      </c>
      <c r="B96" s="130" t="s">
        <v>295</v>
      </c>
      <c r="C96" s="8" t="s">
        <v>296</v>
      </c>
      <c r="D96" s="2" t="s">
        <v>288</v>
      </c>
      <c r="E96" s="181">
        <v>0.9</v>
      </c>
      <c r="F96" s="98">
        <v>14498.24</v>
      </c>
      <c r="G96" s="142">
        <f t="shared" si="9"/>
        <v>13048.42</v>
      </c>
      <c r="H96" s="135">
        <f t="shared" si="10"/>
        <v>1.6105901335447051E-2</v>
      </c>
      <c r="I96" s="183">
        <f>ROUND(F96*Прил.10!$D$13,2)</f>
        <v>116565.85</v>
      </c>
      <c r="J96" s="183">
        <f t="shared" si="11"/>
        <v>104909.27</v>
      </c>
    </row>
    <row r="97" spans="1:10" s="12" customFormat="1" ht="25.5" customHeight="1" x14ac:dyDescent="0.2">
      <c r="A97" s="2">
        <v>69</v>
      </c>
      <c r="B97" s="130" t="s">
        <v>297</v>
      </c>
      <c r="C97" s="8" t="s">
        <v>298</v>
      </c>
      <c r="D97" s="2" t="s">
        <v>299</v>
      </c>
      <c r="E97" s="181">
        <v>201.8</v>
      </c>
      <c r="F97" s="98">
        <v>63.29</v>
      </c>
      <c r="G97" s="142">
        <f t="shared" si="9"/>
        <v>12771.92</v>
      </c>
      <c r="H97" s="135">
        <f t="shared" si="10"/>
        <v>1.5764612373315921E-2</v>
      </c>
      <c r="I97" s="183">
        <f>ROUND(F97*Прил.10!$D$13,2)</f>
        <v>508.85</v>
      </c>
      <c r="J97" s="183">
        <f t="shared" si="11"/>
        <v>102685.93</v>
      </c>
    </row>
    <row r="98" spans="1:10" s="12" customFormat="1" ht="38.25" customHeight="1" x14ac:dyDescent="0.2">
      <c r="A98" s="2">
        <v>70</v>
      </c>
      <c r="B98" s="130" t="s">
        <v>300</v>
      </c>
      <c r="C98" s="8" t="s">
        <v>301</v>
      </c>
      <c r="D98" s="2" t="s">
        <v>268</v>
      </c>
      <c r="E98" s="181">
        <v>2.9660000000000002</v>
      </c>
      <c r="F98" s="98">
        <v>4183.5</v>
      </c>
      <c r="G98" s="142">
        <f t="shared" si="9"/>
        <v>12408.26</v>
      </c>
      <c r="H98" s="135">
        <f t="shared" si="10"/>
        <v>1.5315740243230539E-2</v>
      </c>
      <c r="I98" s="183">
        <f>ROUND(F98*Прил.10!$D$13,2)</f>
        <v>33635.339999999997</v>
      </c>
      <c r="J98" s="183">
        <f t="shared" si="11"/>
        <v>99762.42</v>
      </c>
    </row>
    <row r="99" spans="1:10" s="12" customFormat="1" ht="38.25" customHeight="1" x14ac:dyDescent="0.2">
      <c r="A99" s="2">
        <v>71</v>
      </c>
      <c r="B99" s="130" t="s">
        <v>302</v>
      </c>
      <c r="C99" s="8" t="s">
        <v>303</v>
      </c>
      <c r="D99" s="2" t="s">
        <v>271</v>
      </c>
      <c r="E99" s="181">
        <v>696</v>
      </c>
      <c r="F99" s="98">
        <v>17.32</v>
      </c>
      <c r="G99" s="142">
        <f t="shared" si="9"/>
        <v>12054.72</v>
      </c>
      <c r="H99" s="135">
        <f t="shared" si="10"/>
        <v>1.487935941259097E-2</v>
      </c>
      <c r="I99" s="183">
        <f>ROUND(F99*Прил.10!$D$13,2)</f>
        <v>139.25</v>
      </c>
      <c r="J99" s="183">
        <f t="shared" si="11"/>
        <v>96918</v>
      </c>
    </row>
    <row r="100" spans="1:10" s="12" customFormat="1" ht="25.5" customHeight="1" x14ac:dyDescent="0.2">
      <c r="A100" s="2">
        <v>72</v>
      </c>
      <c r="B100" s="130" t="s">
        <v>304</v>
      </c>
      <c r="C100" s="8" t="s">
        <v>305</v>
      </c>
      <c r="D100" s="2" t="s">
        <v>306</v>
      </c>
      <c r="E100" s="181">
        <v>300</v>
      </c>
      <c r="F100" s="98">
        <v>39.799999999999997</v>
      </c>
      <c r="G100" s="142">
        <f t="shared" si="9"/>
        <v>11940</v>
      </c>
      <c r="H100" s="135">
        <f t="shared" si="10"/>
        <v>1.4737758437055045E-2</v>
      </c>
      <c r="I100" s="183">
        <f>ROUND(F100*Прил.10!$D$13,2)</f>
        <v>319.99</v>
      </c>
      <c r="J100" s="183">
        <f t="shared" si="11"/>
        <v>95997</v>
      </c>
    </row>
    <row r="101" spans="1:10" s="12" customFormat="1" ht="25.5" customHeight="1" x14ac:dyDescent="0.2">
      <c r="A101" s="2">
        <v>73</v>
      </c>
      <c r="B101" s="130" t="s">
        <v>307</v>
      </c>
      <c r="C101" s="8" t="s">
        <v>308</v>
      </c>
      <c r="D101" s="2" t="s">
        <v>281</v>
      </c>
      <c r="E101" s="181">
        <v>1.6839999999999999</v>
      </c>
      <c r="F101" s="98">
        <v>6780</v>
      </c>
      <c r="G101" s="142">
        <f t="shared" si="9"/>
        <v>11417.52</v>
      </c>
      <c r="H101" s="135">
        <f t="shared" si="10"/>
        <v>1.4092851902030547E-2</v>
      </c>
      <c r="I101" s="183">
        <f>ROUND(F101*Прил.10!$D$13,2)</f>
        <v>54511.199999999997</v>
      </c>
      <c r="J101" s="183">
        <f t="shared" si="11"/>
        <v>91796.86</v>
      </c>
    </row>
    <row r="102" spans="1:10" s="12" customFormat="1" ht="25.5" customHeight="1" x14ac:dyDescent="0.2">
      <c r="A102" s="2">
        <v>74</v>
      </c>
      <c r="B102" s="130" t="s">
        <v>309</v>
      </c>
      <c r="C102" s="8" t="s">
        <v>310</v>
      </c>
      <c r="D102" s="2" t="s">
        <v>281</v>
      </c>
      <c r="E102" s="181">
        <v>1.1879839999999999</v>
      </c>
      <c r="F102" s="98">
        <v>9380.49</v>
      </c>
      <c r="G102" s="142">
        <f t="shared" si="9"/>
        <v>11143.87</v>
      </c>
      <c r="H102" s="135">
        <f t="shared" si="10"/>
        <v>1.3755080746561526E-2</v>
      </c>
      <c r="I102" s="183">
        <f>ROUND(F102*Прил.10!$D$13,2)</f>
        <v>75419.14</v>
      </c>
      <c r="J102" s="183">
        <f t="shared" si="11"/>
        <v>89596.73</v>
      </c>
    </row>
    <row r="103" spans="1:10" s="12" customFormat="1" ht="63.75" customHeight="1" x14ac:dyDescent="0.2">
      <c r="A103" s="2">
        <v>75</v>
      </c>
      <c r="B103" s="130" t="s">
        <v>311</v>
      </c>
      <c r="C103" s="8" t="s">
        <v>312</v>
      </c>
      <c r="D103" s="2" t="s">
        <v>313</v>
      </c>
      <c r="E103" s="181">
        <v>50</v>
      </c>
      <c r="F103" s="98">
        <v>213.45</v>
      </c>
      <c r="G103" s="142">
        <f t="shared" si="9"/>
        <v>10672.5</v>
      </c>
      <c r="H103" s="135">
        <f t="shared" si="10"/>
        <v>1.3173260211010885E-2</v>
      </c>
      <c r="I103" s="183">
        <f>ROUND(F103*Прил.10!$D$13,2)</f>
        <v>1716.14</v>
      </c>
      <c r="J103" s="183">
        <f t="shared" si="11"/>
        <v>85807</v>
      </c>
    </row>
    <row r="104" spans="1:10" s="12" customFormat="1" ht="38.25" customHeight="1" x14ac:dyDescent="0.2">
      <c r="A104" s="2">
        <v>76</v>
      </c>
      <c r="B104" s="130" t="s">
        <v>314</v>
      </c>
      <c r="C104" s="8" t="s">
        <v>315</v>
      </c>
      <c r="D104" s="2" t="s">
        <v>316</v>
      </c>
      <c r="E104" s="181">
        <v>12</v>
      </c>
      <c r="F104" s="98">
        <v>797.59</v>
      </c>
      <c r="G104" s="142">
        <f t="shared" si="9"/>
        <v>9571.08</v>
      </c>
      <c r="H104" s="135">
        <f t="shared" si="10"/>
        <v>1.1813757539508276E-2</v>
      </c>
      <c r="I104" s="183">
        <f>ROUND(F104*Прил.10!$D$13,2)</f>
        <v>6412.62</v>
      </c>
      <c r="J104" s="183">
        <f t="shared" si="11"/>
        <v>76951.44</v>
      </c>
    </row>
    <row r="105" spans="1:10" s="12" customFormat="1" ht="76.7" customHeight="1" x14ac:dyDescent="0.2">
      <c r="A105" s="2">
        <v>77</v>
      </c>
      <c r="B105" s="130" t="s">
        <v>317</v>
      </c>
      <c r="C105" s="8" t="s">
        <v>318</v>
      </c>
      <c r="D105" s="2" t="s">
        <v>299</v>
      </c>
      <c r="E105" s="181">
        <v>8.1</v>
      </c>
      <c r="F105" s="98">
        <v>1150.24</v>
      </c>
      <c r="G105" s="142">
        <f t="shared" si="9"/>
        <v>9316.94</v>
      </c>
      <c r="H105" s="135">
        <f t="shared" si="10"/>
        <v>1.1500067930698127E-2</v>
      </c>
      <c r="I105" s="183">
        <f>ROUND(F105*Прил.10!$D$13,2)</f>
        <v>9247.93</v>
      </c>
      <c r="J105" s="183">
        <f t="shared" si="11"/>
        <v>74908.23</v>
      </c>
    </row>
    <row r="106" spans="1:10" s="12" customFormat="1" ht="25.5" customHeight="1" x14ac:dyDescent="0.2">
      <c r="A106" s="2">
        <v>78</v>
      </c>
      <c r="B106" s="130" t="s">
        <v>319</v>
      </c>
      <c r="C106" s="8" t="s">
        <v>320</v>
      </c>
      <c r="D106" s="2" t="s">
        <v>288</v>
      </c>
      <c r="E106" s="181">
        <v>0.12</v>
      </c>
      <c r="F106" s="98">
        <v>70866.820000000007</v>
      </c>
      <c r="G106" s="142">
        <f t="shared" si="9"/>
        <v>8504.02</v>
      </c>
      <c r="H106" s="135">
        <f t="shared" si="10"/>
        <v>1.0496666038851328E-2</v>
      </c>
      <c r="I106" s="183">
        <f>ROUND(F106*Прил.10!$D$13,2)</f>
        <v>569769.23</v>
      </c>
      <c r="J106" s="183">
        <f t="shared" si="11"/>
        <v>68372.31</v>
      </c>
    </row>
    <row r="107" spans="1:10" s="12" customFormat="1" ht="38.25" customHeight="1" x14ac:dyDescent="0.2">
      <c r="A107" s="2">
        <v>79</v>
      </c>
      <c r="B107" s="130" t="s">
        <v>321</v>
      </c>
      <c r="C107" s="8" t="s">
        <v>322</v>
      </c>
      <c r="D107" s="2" t="s">
        <v>268</v>
      </c>
      <c r="E107" s="181">
        <v>13.92</v>
      </c>
      <c r="F107" s="98">
        <v>562.74</v>
      </c>
      <c r="G107" s="142">
        <f t="shared" si="9"/>
        <v>7833.34</v>
      </c>
      <c r="H107" s="135">
        <f t="shared" si="10"/>
        <v>9.6688335573970503E-3</v>
      </c>
      <c r="I107" s="183">
        <f>ROUND(F107*Прил.10!$D$13,2)</f>
        <v>4524.43</v>
      </c>
      <c r="J107" s="183">
        <f t="shared" si="11"/>
        <v>62980.07</v>
      </c>
    </row>
    <row r="108" spans="1:10" s="12" customFormat="1" ht="25.5" customHeight="1" x14ac:dyDescent="0.2">
      <c r="A108" s="2">
        <v>80</v>
      </c>
      <c r="B108" s="130" t="s">
        <v>323</v>
      </c>
      <c r="C108" s="8" t="s">
        <v>324</v>
      </c>
      <c r="D108" s="2" t="s">
        <v>281</v>
      </c>
      <c r="E108" s="181">
        <v>1.1499999999999999</v>
      </c>
      <c r="F108" s="98">
        <v>6726.18</v>
      </c>
      <c r="G108" s="142">
        <f t="shared" si="9"/>
        <v>7735.11</v>
      </c>
      <c r="H108" s="135">
        <f t="shared" si="10"/>
        <v>9.5475864877762849E-3</v>
      </c>
      <c r="I108" s="183">
        <f>ROUND(F108*Прил.10!$D$13,2)</f>
        <v>54078.49</v>
      </c>
      <c r="J108" s="183">
        <f t="shared" si="11"/>
        <v>62190.26</v>
      </c>
    </row>
    <row r="109" spans="1:10" s="12" customFormat="1" ht="63.75" customHeight="1" x14ac:dyDescent="0.2">
      <c r="A109" s="2">
        <v>81</v>
      </c>
      <c r="B109" s="130" t="s">
        <v>325</v>
      </c>
      <c r="C109" s="8" t="s">
        <v>326</v>
      </c>
      <c r="D109" s="2" t="s">
        <v>313</v>
      </c>
      <c r="E109" s="181">
        <v>60</v>
      </c>
      <c r="F109" s="98">
        <v>120</v>
      </c>
      <c r="G109" s="142">
        <f t="shared" si="9"/>
        <v>7200</v>
      </c>
      <c r="H109" s="135">
        <f t="shared" si="10"/>
        <v>8.8870905148070636E-3</v>
      </c>
      <c r="I109" s="183">
        <f>ROUND(F109*Прил.10!$D$13,2)</f>
        <v>964.8</v>
      </c>
      <c r="J109" s="183">
        <f t="shared" si="11"/>
        <v>57888</v>
      </c>
    </row>
    <row r="110" spans="1:10" s="12" customFormat="1" ht="63.75" customHeight="1" x14ac:dyDescent="0.2">
      <c r="A110" s="2">
        <v>82</v>
      </c>
      <c r="B110" s="130" t="s">
        <v>327</v>
      </c>
      <c r="C110" s="8" t="s">
        <v>328</v>
      </c>
      <c r="D110" s="2" t="s">
        <v>313</v>
      </c>
      <c r="E110" s="181">
        <v>18.600000000000001</v>
      </c>
      <c r="F110" s="98">
        <v>353.94</v>
      </c>
      <c r="G110" s="142">
        <f t="shared" si="9"/>
        <v>6583.28</v>
      </c>
      <c r="H110" s="135">
        <f t="shared" si="10"/>
        <v>8.1258618394887544E-3</v>
      </c>
      <c r="I110" s="183">
        <f>ROUND(F110*Прил.10!$D$13,2)</f>
        <v>2845.68</v>
      </c>
      <c r="J110" s="183">
        <f t="shared" si="11"/>
        <v>52929.65</v>
      </c>
    </row>
    <row r="111" spans="1:10" s="12" customFormat="1" ht="25.5" customHeight="1" x14ac:dyDescent="0.2">
      <c r="A111" s="2">
        <v>83</v>
      </c>
      <c r="B111" s="130" t="s">
        <v>329</v>
      </c>
      <c r="C111" s="8" t="s">
        <v>330</v>
      </c>
      <c r="D111" s="2" t="s">
        <v>281</v>
      </c>
      <c r="E111" s="181">
        <v>0.55369999999999997</v>
      </c>
      <c r="F111" s="98">
        <v>10196.65</v>
      </c>
      <c r="G111" s="142">
        <f t="shared" si="9"/>
        <v>5645.89</v>
      </c>
      <c r="H111" s="135">
        <f t="shared" si="10"/>
        <v>6.9688243703672293E-3</v>
      </c>
      <c r="I111" s="183">
        <f>ROUND(F111*Прил.10!$D$13,2)</f>
        <v>81981.070000000007</v>
      </c>
      <c r="J111" s="183">
        <f t="shared" si="11"/>
        <v>45392.92</v>
      </c>
    </row>
    <row r="112" spans="1:10" s="12" customFormat="1" ht="25.5" customHeight="1" x14ac:dyDescent="0.2">
      <c r="A112" s="2">
        <v>84</v>
      </c>
      <c r="B112" s="130" t="s">
        <v>331</v>
      </c>
      <c r="C112" s="8" t="s">
        <v>332</v>
      </c>
      <c r="D112" s="2" t="s">
        <v>268</v>
      </c>
      <c r="E112" s="181">
        <v>2.4347829999999999</v>
      </c>
      <c r="F112" s="98">
        <v>2318.8200000000002</v>
      </c>
      <c r="G112" s="142">
        <f t="shared" si="9"/>
        <v>5645.82</v>
      </c>
      <c r="H112" s="135">
        <f t="shared" si="10"/>
        <v>6.9687379680983342E-3</v>
      </c>
      <c r="I112" s="183">
        <f>ROUND(F112*Прил.10!$D$13,2)</f>
        <v>18643.310000000001</v>
      </c>
      <c r="J112" s="183">
        <f t="shared" si="11"/>
        <v>45392.41</v>
      </c>
    </row>
    <row r="113" spans="1:10" s="12" customFormat="1" ht="63.75" customHeight="1" x14ac:dyDescent="0.2">
      <c r="A113" s="2">
        <v>85</v>
      </c>
      <c r="B113" s="130" t="s">
        <v>333</v>
      </c>
      <c r="C113" s="8" t="s">
        <v>334</v>
      </c>
      <c r="D113" s="2" t="s">
        <v>271</v>
      </c>
      <c r="E113" s="181">
        <v>9</v>
      </c>
      <c r="F113" s="98">
        <v>609.27</v>
      </c>
      <c r="G113" s="142">
        <f t="shared" si="9"/>
        <v>5483.43</v>
      </c>
      <c r="H113" s="135">
        <f t="shared" si="10"/>
        <v>6.7682970474456242E-3</v>
      </c>
      <c r="I113" s="183">
        <f>ROUND(F113*Прил.10!$D$13,2)</f>
        <v>4898.53</v>
      </c>
      <c r="J113" s="183">
        <f t="shared" si="11"/>
        <v>44086.77</v>
      </c>
    </row>
    <row r="114" spans="1:10" s="12" customFormat="1" ht="38.25" customHeight="1" x14ac:dyDescent="0.2">
      <c r="A114" s="2">
        <v>86</v>
      </c>
      <c r="B114" s="130" t="s">
        <v>335</v>
      </c>
      <c r="C114" s="8" t="s">
        <v>336</v>
      </c>
      <c r="D114" s="2" t="s">
        <v>281</v>
      </c>
      <c r="E114" s="181">
        <v>0.96389999999999998</v>
      </c>
      <c r="F114" s="98">
        <v>5586.97</v>
      </c>
      <c r="G114" s="142">
        <f t="shared" si="9"/>
        <v>5385.28</v>
      </c>
      <c r="H114" s="135">
        <f t="shared" si="10"/>
        <v>6.6471487232750244E-3</v>
      </c>
      <c r="I114" s="183">
        <f>ROUND(F114*Прил.10!$D$13,2)</f>
        <v>44919.24</v>
      </c>
      <c r="J114" s="183">
        <f t="shared" si="11"/>
        <v>43297.66</v>
      </c>
    </row>
    <row r="115" spans="1:10" s="12" customFormat="1" ht="38.25" customHeight="1" x14ac:dyDescent="0.2">
      <c r="A115" s="2">
        <v>87</v>
      </c>
      <c r="B115" s="130" t="s">
        <v>337</v>
      </c>
      <c r="C115" s="8" t="s">
        <v>338</v>
      </c>
      <c r="D115" s="2" t="s">
        <v>299</v>
      </c>
      <c r="E115" s="181">
        <v>73.44</v>
      </c>
      <c r="F115" s="98">
        <v>67.8</v>
      </c>
      <c r="G115" s="142">
        <f t="shared" si="9"/>
        <v>4979.2299999999996</v>
      </c>
      <c r="H115" s="135">
        <f t="shared" si="10"/>
        <v>6.1459538477837174E-3</v>
      </c>
      <c r="I115" s="183">
        <f>ROUND(F115*Прил.10!$D$13,2)</f>
        <v>545.11</v>
      </c>
      <c r="J115" s="183">
        <f t="shared" si="11"/>
        <v>40032.879999999997</v>
      </c>
    </row>
    <row r="116" spans="1:10" s="12" customFormat="1" ht="38.25" customHeight="1" x14ac:dyDescent="0.2">
      <c r="A116" s="2">
        <v>88</v>
      </c>
      <c r="B116" s="130" t="s">
        <v>339</v>
      </c>
      <c r="C116" s="8" t="s">
        <v>340</v>
      </c>
      <c r="D116" s="2" t="s">
        <v>281</v>
      </c>
      <c r="E116" s="181">
        <v>0.80730000000000002</v>
      </c>
      <c r="F116" s="98">
        <v>5838.61</v>
      </c>
      <c r="G116" s="142">
        <f t="shared" si="9"/>
        <v>4713.51</v>
      </c>
      <c r="H116" s="135">
        <f t="shared" si="10"/>
        <v>5.8179708350622559E-3</v>
      </c>
      <c r="I116" s="183">
        <f>ROUND(F116*Прил.10!$D$13,2)</f>
        <v>46942.42</v>
      </c>
      <c r="J116" s="183">
        <f t="shared" si="11"/>
        <v>37896.620000000003</v>
      </c>
    </row>
    <row r="117" spans="1:10" s="12" customFormat="1" ht="38.25" customHeight="1" x14ac:dyDescent="0.2">
      <c r="A117" s="2">
        <v>89</v>
      </c>
      <c r="B117" s="130" t="s">
        <v>341</v>
      </c>
      <c r="C117" s="8" t="s">
        <v>342</v>
      </c>
      <c r="D117" s="2" t="s">
        <v>316</v>
      </c>
      <c r="E117" s="181">
        <v>16</v>
      </c>
      <c r="F117" s="98">
        <v>286.14999999999998</v>
      </c>
      <c r="G117" s="142">
        <f t="shared" si="9"/>
        <v>4578.3999999999996</v>
      </c>
      <c r="H117" s="135">
        <f t="shared" si="10"/>
        <v>5.6512021129156466E-3</v>
      </c>
      <c r="I117" s="183">
        <f>ROUND(F117*Прил.10!$D$13,2)</f>
        <v>2300.65</v>
      </c>
      <c r="J117" s="183">
        <f t="shared" si="11"/>
        <v>36810.400000000001</v>
      </c>
    </row>
    <row r="118" spans="1:10" s="12" customFormat="1" ht="14.25" customHeight="1" x14ac:dyDescent="0.2">
      <c r="A118" s="2">
        <v>90</v>
      </c>
      <c r="B118" s="130" t="s">
        <v>343</v>
      </c>
      <c r="C118" s="8" t="s">
        <v>344</v>
      </c>
      <c r="D118" s="2" t="s">
        <v>313</v>
      </c>
      <c r="E118" s="181">
        <v>696</v>
      </c>
      <c r="F118" s="98">
        <v>6.42</v>
      </c>
      <c r="G118" s="142">
        <f t="shared" si="9"/>
        <v>4468.32</v>
      </c>
      <c r="H118" s="135">
        <f t="shared" si="10"/>
        <v>5.5153283734892629E-3</v>
      </c>
      <c r="I118" s="183">
        <f>ROUND(F118*Прил.10!$D$13,2)</f>
        <v>51.62</v>
      </c>
      <c r="J118" s="183">
        <f t="shared" si="11"/>
        <v>35927.519999999997</v>
      </c>
    </row>
    <row r="119" spans="1:10" s="12" customFormat="1" ht="38.25" customHeight="1" x14ac:dyDescent="0.2">
      <c r="A119" s="2">
        <v>91</v>
      </c>
      <c r="B119" s="130" t="s">
        <v>345</v>
      </c>
      <c r="C119" s="8" t="s">
        <v>346</v>
      </c>
      <c r="D119" s="2" t="s">
        <v>271</v>
      </c>
      <c r="E119" s="181">
        <v>1</v>
      </c>
      <c r="F119" s="98">
        <v>4293.1099999999997</v>
      </c>
      <c r="G119" s="142">
        <f t="shared" si="9"/>
        <v>4293.1099999999997</v>
      </c>
      <c r="H119" s="135">
        <f t="shared" si="10"/>
        <v>5.2990634944476873E-3</v>
      </c>
      <c r="I119" s="183">
        <f>ROUND(F119*Прил.10!$D$13,2)</f>
        <v>34516.6</v>
      </c>
      <c r="J119" s="183">
        <f t="shared" si="11"/>
        <v>34516.6</v>
      </c>
    </row>
    <row r="120" spans="1:10" s="12" customFormat="1" ht="14.25" customHeight="1" x14ac:dyDescent="0.2">
      <c r="A120" s="2">
        <v>92</v>
      </c>
      <c r="B120" s="130" t="s">
        <v>347</v>
      </c>
      <c r="C120" s="8" t="s">
        <v>348</v>
      </c>
      <c r="D120" s="2" t="s">
        <v>299</v>
      </c>
      <c r="E120" s="181">
        <v>440.4</v>
      </c>
      <c r="F120" s="98">
        <v>8.6</v>
      </c>
      <c r="G120" s="142">
        <f t="shared" si="9"/>
        <v>3787.44</v>
      </c>
      <c r="H120" s="135">
        <f t="shared" si="10"/>
        <v>4.6749058471390083E-3</v>
      </c>
      <c r="I120" s="183">
        <f>ROUND(F120*Прил.10!$D$13,2)</f>
        <v>69.14</v>
      </c>
      <c r="J120" s="183">
        <f t="shared" si="11"/>
        <v>30449.26</v>
      </c>
    </row>
    <row r="121" spans="1:10" s="12" customFormat="1" ht="25.5" customHeight="1" x14ac:dyDescent="0.2">
      <c r="A121" s="2">
        <v>93</v>
      </c>
      <c r="B121" s="130" t="s">
        <v>349</v>
      </c>
      <c r="C121" s="8" t="s">
        <v>350</v>
      </c>
      <c r="D121" s="2" t="s">
        <v>306</v>
      </c>
      <c r="E121" s="181">
        <v>12.18</v>
      </c>
      <c r="F121" s="98">
        <v>308.3</v>
      </c>
      <c r="G121" s="142">
        <f t="shared" si="9"/>
        <v>3755.09</v>
      </c>
      <c r="H121" s="135">
        <f t="shared" si="10"/>
        <v>4.6349756557287295E-3</v>
      </c>
      <c r="I121" s="183">
        <f>ROUND(F121*Прил.10!$D$13,2)</f>
        <v>2478.73</v>
      </c>
      <c r="J121" s="183">
        <f t="shared" si="11"/>
        <v>30190.93</v>
      </c>
    </row>
    <row r="122" spans="1:10" s="12" customFormat="1" ht="14.25" customHeight="1" x14ac:dyDescent="0.2">
      <c r="A122" s="2">
        <v>94</v>
      </c>
      <c r="B122" s="2" t="s">
        <v>351</v>
      </c>
      <c r="C122" s="8" t="s">
        <v>352</v>
      </c>
      <c r="D122" s="2" t="s">
        <v>288</v>
      </c>
      <c r="E122" s="216">
        <v>1.1000000000000001</v>
      </c>
      <c r="F122" s="27">
        <v>3363.26</v>
      </c>
      <c r="G122" s="142">
        <f t="shared" si="9"/>
        <v>3699.59</v>
      </c>
      <c r="H122" s="135">
        <f t="shared" si="10"/>
        <v>4.5664709996770924E-3</v>
      </c>
      <c r="I122" s="183">
        <f>ROUND(F122*Прил.10!$D$13,2)</f>
        <v>27040.61</v>
      </c>
      <c r="J122" s="183">
        <f t="shared" si="11"/>
        <v>29744.67</v>
      </c>
    </row>
    <row r="123" spans="1:10" s="12" customFormat="1" ht="14.25" customHeight="1" x14ac:dyDescent="0.2">
      <c r="A123" s="2">
        <v>95</v>
      </c>
      <c r="B123" s="130" t="s">
        <v>353</v>
      </c>
      <c r="C123" s="8" t="s">
        <v>354</v>
      </c>
      <c r="D123" s="2" t="s">
        <v>281</v>
      </c>
      <c r="E123" s="181">
        <v>0.58020000000000005</v>
      </c>
      <c r="F123" s="98">
        <v>6260.18</v>
      </c>
      <c r="G123" s="142">
        <f t="shared" si="9"/>
        <v>3632.16</v>
      </c>
      <c r="H123" s="135">
        <f t="shared" si="10"/>
        <v>4.4832409283696696E-3</v>
      </c>
      <c r="I123" s="183">
        <f>ROUND(F123*Прил.10!$D$13,2)</f>
        <v>50331.85</v>
      </c>
      <c r="J123" s="183">
        <f t="shared" si="11"/>
        <v>29202.54</v>
      </c>
    </row>
    <row r="124" spans="1:10" s="12" customFormat="1" ht="51" customHeight="1" x14ac:dyDescent="0.2">
      <c r="A124" s="2">
        <v>96</v>
      </c>
      <c r="B124" s="130" t="s">
        <v>355</v>
      </c>
      <c r="C124" s="8" t="s">
        <v>356</v>
      </c>
      <c r="D124" s="2" t="s">
        <v>313</v>
      </c>
      <c r="E124" s="181">
        <v>4</v>
      </c>
      <c r="F124" s="98">
        <v>905.71</v>
      </c>
      <c r="G124" s="142">
        <f t="shared" si="9"/>
        <v>3622.84</v>
      </c>
      <c r="H124" s="135">
        <f t="shared" si="10"/>
        <v>4.4717370834255026E-3</v>
      </c>
      <c r="I124" s="183">
        <f>ROUND(F124*Прил.10!$D$13,2)</f>
        <v>7281.91</v>
      </c>
      <c r="J124" s="183">
        <f t="shared" si="11"/>
        <v>29127.64</v>
      </c>
    </row>
    <row r="125" spans="1:10" s="12" customFormat="1" ht="14.25" customHeight="1" x14ac:dyDescent="0.2">
      <c r="A125" s="2">
        <v>97</v>
      </c>
      <c r="B125" s="130" t="s">
        <v>357</v>
      </c>
      <c r="C125" s="8" t="s">
        <v>358</v>
      </c>
      <c r="D125" s="2" t="s">
        <v>281</v>
      </c>
      <c r="E125" s="181">
        <v>1.0215000000000001</v>
      </c>
      <c r="F125" s="98">
        <v>3390</v>
      </c>
      <c r="G125" s="142">
        <f t="shared" si="9"/>
        <v>3462.89</v>
      </c>
      <c r="H125" s="135">
        <f t="shared" si="10"/>
        <v>4.2743078990028095E-3</v>
      </c>
      <c r="I125" s="183">
        <f>ROUND(F125*Прил.10!$D$13,2)</f>
        <v>27255.599999999999</v>
      </c>
      <c r="J125" s="183">
        <f t="shared" si="11"/>
        <v>27841.599999999999</v>
      </c>
    </row>
    <row r="126" spans="1:10" s="12" customFormat="1" ht="51" customHeight="1" x14ac:dyDescent="0.2">
      <c r="A126" s="2">
        <v>98</v>
      </c>
      <c r="B126" s="130" t="s">
        <v>359</v>
      </c>
      <c r="C126" s="8" t="s">
        <v>360</v>
      </c>
      <c r="D126" s="2" t="s">
        <v>271</v>
      </c>
      <c r="E126" s="181">
        <v>22</v>
      </c>
      <c r="F126" s="98">
        <v>150.30000000000001</v>
      </c>
      <c r="G126" s="142">
        <f t="shared" si="9"/>
        <v>3306.6</v>
      </c>
      <c r="H126" s="135">
        <f t="shared" si="10"/>
        <v>4.0813963189251434E-3</v>
      </c>
      <c r="I126" s="183">
        <f>ROUND(F126*Прил.10!$D$13,2)</f>
        <v>1208.4100000000001</v>
      </c>
      <c r="J126" s="183">
        <f t="shared" si="11"/>
        <v>26585.02</v>
      </c>
    </row>
    <row r="127" spans="1:10" s="12" customFormat="1" ht="63.75" customHeight="1" x14ac:dyDescent="0.2">
      <c r="A127" s="2">
        <v>99</v>
      </c>
      <c r="B127" s="130" t="s">
        <v>361</v>
      </c>
      <c r="C127" s="8" t="s">
        <v>362</v>
      </c>
      <c r="D127" s="2" t="s">
        <v>313</v>
      </c>
      <c r="E127" s="181">
        <v>35</v>
      </c>
      <c r="F127" s="98">
        <v>92.77</v>
      </c>
      <c r="G127" s="142">
        <f t="shared" si="9"/>
        <v>3246.95</v>
      </c>
      <c r="H127" s="135">
        <f t="shared" si="10"/>
        <v>4.0077692426462213E-3</v>
      </c>
      <c r="I127" s="183">
        <f>ROUND(F127*Прил.10!$D$13,2)</f>
        <v>745.87</v>
      </c>
      <c r="J127" s="183">
        <f t="shared" si="11"/>
        <v>26105.45</v>
      </c>
    </row>
    <row r="128" spans="1:10" s="12" customFormat="1" ht="25.5" customHeight="1" x14ac:dyDescent="0.2">
      <c r="A128" s="2">
        <v>100</v>
      </c>
      <c r="B128" s="130" t="s">
        <v>363</v>
      </c>
      <c r="C128" s="8" t="s">
        <v>364</v>
      </c>
      <c r="D128" s="2" t="s">
        <v>281</v>
      </c>
      <c r="E128" s="181">
        <v>0.26790000000000003</v>
      </c>
      <c r="F128" s="98">
        <v>11200</v>
      </c>
      <c r="G128" s="142">
        <f t="shared" si="9"/>
        <v>3000.48</v>
      </c>
      <c r="H128" s="135">
        <f t="shared" si="10"/>
        <v>3.7035468538705965E-3</v>
      </c>
      <c r="I128" s="183">
        <f>ROUND(F128*Прил.10!$D$13,2)</f>
        <v>90048</v>
      </c>
      <c r="J128" s="183">
        <f t="shared" si="11"/>
        <v>24123.86</v>
      </c>
    </row>
    <row r="129" spans="1:10" s="12" customFormat="1" ht="14.25" customHeight="1" x14ac:dyDescent="0.2">
      <c r="A129" s="182"/>
      <c r="B129" s="201"/>
      <c r="C129" s="193" t="s">
        <v>873</v>
      </c>
      <c r="D129" s="182"/>
      <c r="E129" s="200"/>
      <c r="F129" s="202"/>
      <c r="G129" s="142">
        <f>SUM(G84:G128)</f>
        <v>689265.26999999967</v>
      </c>
      <c r="H129" s="189">
        <f t="shared" si="10"/>
        <v>0.85077261711151753</v>
      </c>
      <c r="I129" s="203"/>
      <c r="J129" s="142">
        <f>SUM(J84:J128)</f>
        <v>5541690.2199999997</v>
      </c>
    </row>
    <row r="130" spans="1:10" s="12" customFormat="1" ht="38.25" hidden="1" customHeight="1" outlineLevel="1" x14ac:dyDescent="0.2">
      <c r="A130" s="182">
        <v>101</v>
      </c>
      <c r="B130" s="130" t="s">
        <v>365</v>
      </c>
      <c r="C130" s="8" t="s">
        <v>366</v>
      </c>
      <c r="D130" s="2" t="s">
        <v>281</v>
      </c>
      <c r="E130" s="181">
        <v>3.8759999999999999</v>
      </c>
      <c r="F130" s="98">
        <v>772.12</v>
      </c>
      <c r="G130" s="142">
        <f t="shared" ref="G130:G193" si="12">ROUND(E130*F130,2)</f>
        <v>2992.74</v>
      </c>
      <c r="H130" s="135">
        <f t="shared" si="10"/>
        <v>3.6939932315671786E-3</v>
      </c>
      <c r="I130" s="183">
        <f>ROUND(F130*Прил.10!$D$13,2)</f>
        <v>6207.84</v>
      </c>
      <c r="J130" s="183">
        <f t="shared" ref="J130:J193" si="13">ROUND(I130*E130,2)</f>
        <v>24061.59</v>
      </c>
    </row>
    <row r="131" spans="1:10" s="12" customFormat="1" ht="25.5" hidden="1" customHeight="1" outlineLevel="1" x14ac:dyDescent="0.2">
      <c r="A131" s="182">
        <v>102</v>
      </c>
      <c r="B131" s="130" t="s">
        <v>367</v>
      </c>
      <c r="C131" s="8" t="s">
        <v>368</v>
      </c>
      <c r="D131" s="2" t="s">
        <v>268</v>
      </c>
      <c r="E131" s="181">
        <v>6.9974999999999996</v>
      </c>
      <c r="F131" s="98">
        <v>424.88</v>
      </c>
      <c r="G131" s="142">
        <f t="shared" si="12"/>
        <v>2973.1</v>
      </c>
      <c r="H131" s="135">
        <f t="shared" si="10"/>
        <v>3.6697512235517884E-3</v>
      </c>
      <c r="I131" s="183">
        <f>ROUND(F131*Прил.10!$D$13,2)</f>
        <v>3416.04</v>
      </c>
      <c r="J131" s="183">
        <f t="shared" si="13"/>
        <v>23903.74</v>
      </c>
    </row>
    <row r="132" spans="1:10" s="12" customFormat="1" ht="25.5" hidden="1" customHeight="1" outlineLevel="1" x14ac:dyDescent="0.2">
      <c r="A132" s="182">
        <v>103</v>
      </c>
      <c r="B132" s="130" t="s">
        <v>369</v>
      </c>
      <c r="C132" s="8" t="s">
        <v>370</v>
      </c>
      <c r="D132" s="2" t="s">
        <v>268</v>
      </c>
      <c r="E132" s="181">
        <v>4.08</v>
      </c>
      <c r="F132" s="98">
        <v>695.01</v>
      </c>
      <c r="G132" s="142">
        <f t="shared" si="12"/>
        <v>2835.64</v>
      </c>
      <c r="H132" s="135">
        <f t="shared" si="10"/>
        <v>3.500081853806597E-3</v>
      </c>
      <c r="I132" s="183">
        <f>ROUND(F132*Прил.10!$D$13,2)</f>
        <v>5587.88</v>
      </c>
      <c r="J132" s="183">
        <f t="shared" si="13"/>
        <v>22798.55</v>
      </c>
    </row>
    <row r="133" spans="1:10" s="12" customFormat="1" ht="38.25" hidden="1" customHeight="1" outlineLevel="1" x14ac:dyDescent="0.2">
      <c r="A133" s="182">
        <v>104</v>
      </c>
      <c r="B133" s="130" t="s">
        <v>371</v>
      </c>
      <c r="C133" s="8" t="s">
        <v>372</v>
      </c>
      <c r="D133" s="2" t="s">
        <v>281</v>
      </c>
      <c r="E133" s="181">
        <v>0.2</v>
      </c>
      <c r="F133" s="98">
        <v>13560</v>
      </c>
      <c r="G133" s="142">
        <f t="shared" si="12"/>
        <v>2712</v>
      </c>
      <c r="H133" s="135">
        <f t="shared" si="10"/>
        <v>3.3474707605773268E-3</v>
      </c>
      <c r="I133" s="183">
        <f>ROUND(F133*Прил.10!$D$13,2)</f>
        <v>109022.39999999999</v>
      </c>
      <c r="J133" s="183">
        <f t="shared" si="13"/>
        <v>21804.48</v>
      </c>
    </row>
    <row r="134" spans="1:10" s="12" customFormat="1" ht="38.25" hidden="1" customHeight="1" outlineLevel="1" x14ac:dyDescent="0.2">
      <c r="A134" s="182">
        <v>105</v>
      </c>
      <c r="B134" s="130" t="s">
        <v>373</v>
      </c>
      <c r="C134" s="8" t="s">
        <v>374</v>
      </c>
      <c r="D134" s="2" t="s">
        <v>268</v>
      </c>
      <c r="E134" s="181">
        <v>11.02</v>
      </c>
      <c r="F134" s="98">
        <v>237.14</v>
      </c>
      <c r="G134" s="142">
        <f t="shared" si="12"/>
        <v>2613.2800000000002</v>
      </c>
      <c r="H134" s="135">
        <f t="shared" si="10"/>
        <v>3.225618875074306E-3</v>
      </c>
      <c r="I134" s="183">
        <f>ROUND(F134*Прил.10!$D$13,2)</f>
        <v>1906.61</v>
      </c>
      <c r="J134" s="183">
        <f t="shared" si="13"/>
        <v>21010.84</v>
      </c>
    </row>
    <row r="135" spans="1:10" s="12" customFormat="1" ht="38.25" hidden="1" customHeight="1" outlineLevel="1" x14ac:dyDescent="0.2">
      <c r="A135" s="182">
        <v>106</v>
      </c>
      <c r="B135" s="130" t="s">
        <v>375</v>
      </c>
      <c r="C135" s="8" t="s">
        <v>376</v>
      </c>
      <c r="D135" s="2" t="s">
        <v>281</v>
      </c>
      <c r="E135" s="181">
        <v>0.40194000000000002</v>
      </c>
      <c r="F135" s="98">
        <v>6419.17</v>
      </c>
      <c r="G135" s="142">
        <f t="shared" si="12"/>
        <v>2580.12</v>
      </c>
      <c r="H135" s="135">
        <f t="shared" si="10"/>
        <v>3.1846888859811107E-3</v>
      </c>
      <c r="I135" s="183">
        <f>ROUND(F135*Прил.10!$D$13,2)</f>
        <v>51610.13</v>
      </c>
      <c r="J135" s="183">
        <f t="shared" si="13"/>
        <v>20744.18</v>
      </c>
    </row>
    <row r="136" spans="1:10" s="12" customFormat="1" ht="38.25" hidden="1" customHeight="1" outlineLevel="1" x14ac:dyDescent="0.2">
      <c r="A136" s="182">
        <v>107</v>
      </c>
      <c r="B136" s="130" t="s">
        <v>377</v>
      </c>
      <c r="C136" s="8" t="s">
        <v>378</v>
      </c>
      <c r="D136" s="2" t="s">
        <v>268</v>
      </c>
      <c r="E136" s="181">
        <v>4.4880000000000004</v>
      </c>
      <c r="F136" s="98">
        <v>573.95000000000005</v>
      </c>
      <c r="G136" s="142">
        <f t="shared" si="12"/>
        <v>2575.89</v>
      </c>
      <c r="H136" s="135">
        <f t="shared" si="10"/>
        <v>3.1794677203036618E-3</v>
      </c>
      <c r="I136" s="183">
        <f>ROUND(F136*Прил.10!$D$13,2)</f>
        <v>4614.5600000000004</v>
      </c>
      <c r="J136" s="183">
        <f t="shared" si="13"/>
        <v>20710.150000000001</v>
      </c>
    </row>
    <row r="137" spans="1:10" s="12" customFormat="1" ht="14.25" hidden="1" customHeight="1" outlineLevel="1" x14ac:dyDescent="0.2">
      <c r="A137" s="182">
        <v>108</v>
      </c>
      <c r="B137" s="130" t="s">
        <v>379</v>
      </c>
      <c r="C137" s="8" t="s">
        <v>380</v>
      </c>
      <c r="D137" s="2" t="s">
        <v>299</v>
      </c>
      <c r="E137" s="181">
        <v>83.52</v>
      </c>
      <c r="F137" s="98">
        <v>30.62</v>
      </c>
      <c r="G137" s="142">
        <f t="shared" si="12"/>
        <v>2557.38</v>
      </c>
      <c r="H137" s="135">
        <f t="shared" si="10"/>
        <v>3.1566204917718452E-3</v>
      </c>
      <c r="I137" s="183">
        <f>ROUND(F137*Прил.10!$D$13,2)</f>
        <v>246.18</v>
      </c>
      <c r="J137" s="183">
        <f t="shared" si="13"/>
        <v>20560.95</v>
      </c>
    </row>
    <row r="138" spans="1:10" s="12" customFormat="1" ht="14.25" hidden="1" customHeight="1" outlineLevel="1" x14ac:dyDescent="0.2">
      <c r="A138" s="182">
        <v>109</v>
      </c>
      <c r="B138" s="130" t="s">
        <v>381</v>
      </c>
      <c r="C138" s="8" t="s">
        <v>382</v>
      </c>
      <c r="D138" s="2" t="s">
        <v>281</v>
      </c>
      <c r="E138" s="181">
        <v>0.52539999999999998</v>
      </c>
      <c r="F138" s="98">
        <v>4800</v>
      </c>
      <c r="G138" s="142">
        <f t="shared" si="12"/>
        <v>2521.92</v>
      </c>
      <c r="H138" s="135">
        <f t="shared" si="10"/>
        <v>3.1128515709864207E-3</v>
      </c>
      <c r="I138" s="183">
        <f>ROUND(F138*Прил.10!$D$13,2)</f>
        <v>38592</v>
      </c>
      <c r="J138" s="183">
        <f t="shared" si="13"/>
        <v>20276.240000000002</v>
      </c>
    </row>
    <row r="139" spans="1:10" s="12" customFormat="1" ht="25.5" hidden="1" customHeight="1" outlineLevel="1" x14ac:dyDescent="0.2">
      <c r="A139" s="182">
        <v>110</v>
      </c>
      <c r="B139" s="130" t="s">
        <v>383</v>
      </c>
      <c r="C139" s="8" t="s">
        <v>384</v>
      </c>
      <c r="D139" s="2" t="s">
        <v>250</v>
      </c>
      <c r="E139" s="181">
        <v>1</v>
      </c>
      <c r="F139" s="98">
        <v>2473.54</v>
      </c>
      <c r="G139" s="142">
        <f t="shared" si="12"/>
        <v>2473.54</v>
      </c>
      <c r="H139" s="135">
        <f t="shared" si="10"/>
        <v>3.0531352599994254E-3</v>
      </c>
      <c r="I139" s="183">
        <f>ROUND(F139*Прил.10!$D$13,2)</f>
        <v>19887.259999999998</v>
      </c>
      <c r="J139" s="183">
        <f t="shared" si="13"/>
        <v>19887.259999999998</v>
      </c>
    </row>
    <row r="140" spans="1:10" s="12" customFormat="1" ht="25.5" hidden="1" customHeight="1" outlineLevel="1" x14ac:dyDescent="0.2">
      <c r="A140" s="182">
        <v>111</v>
      </c>
      <c r="B140" s="130" t="s">
        <v>385</v>
      </c>
      <c r="C140" s="8" t="s">
        <v>386</v>
      </c>
      <c r="D140" s="2" t="s">
        <v>268</v>
      </c>
      <c r="E140" s="181">
        <v>4.7119999999999997</v>
      </c>
      <c r="F140" s="98">
        <v>517.91</v>
      </c>
      <c r="G140" s="142">
        <f t="shared" si="12"/>
        <v>2440.39</v>
      </c>
      <c r="H140" s="135">
        <f t="shared" si="10"/>
        <v>3.0122176140875011E-3</v>
      </c>
      <c r="I140" s="183">
        <f>ROUND(F140*Прил.10!$D$13,2)</f>
        <v>4164</v>
      </c>
      <c r="J140" s="183">
        <f t="shared" si="13"/>
        <v>19620.77</v>
      </c>
    </row>
    <row r="141" spans="1:10" s="12" customFormat="1" ht="14.25" hidden="1" customHeight="1" outlineLevel="1" x14ac:dyDescent="0.2">
      <c r="A141" s="182">
        <v>112</v>
      </c>
      <c r="B141" s="2" t="s">
        <v>387</v>
      </c>
      <c r="C141" s="8" t="s">
        <v>388</v>
      </c>
      <c r="D141" s="2" t="s">
        <v>288</v>
      </c>
      <c r="E141" s="216">
        <v>1.3</v>
      </c>
      <c r="F141" s="27">
        <v>1821.22</v>
      </c>
      <c r="G141" s="142">
        <f t="shared" si="12"/>
        <v>2367.59</v>
      </c>
      <c r="H141" s="135">
        <f t="shared" si="10"/>
        <v>2.9223592544377853E-3</v>
      </c>
      <c r="I141" s="183">
        <f>ROUND(F141*Прил.10!$D$13,2)</f>
        <v>14642.61</v>
      </c>
      <c r="J141" s="183">
        <f t="shared" si="13"/>
        <v>19035.39</v>
      </c>
    </row>
    <row r="142" spans="1:10" s="12" customFormat="1" ht="38.25" hidden="1" customHeight="1" outlineLevel="1" x14ac:dyDescent="0.2">
      <c r="A142" s="182">
        <v>113</v>
      </c>
      <c r="B142" s="130" t="s">
        <v>389</v>
      </c>
      <c r="C142" s="8" t="s">
        <v>390</v>
      </c>
      <c r="D142" s="2" t="s">
        <v>313</v>
      </c>
      <c r="E142" s="181">
        <v>44</v>
      </c>
      <c r="F142" s="98">
        <v>52.75</v>
      </c>
      <c r="G142" s="142">
        <f t="shared" si="12"/>
        <v>2321</v>
      </c>
      <c r="H142" s="135">
        <f t="shared" si="10"/>
        <v>2.8648523728982212E-3</v>
      </c>
      <c r="I142" s="183">
        <f>ROUND(F142*Прил.10!$D$13,2)</f>
        <v>424.11</v>
      </c>
      <c r="J142" s="183">
        <f t="shared" si="13"/>
        <v>18660.84</v>
      </c>
    </row>
    <row r="143" spans="1:10" s="12" customFormat="1" ht="25.5" hidden="1" customHeight="1" outlineLevel="1" x14ac:dyDescent="0.2">
      <c r="A143" s="182">
        <v>114</v>
      </c>
      <c r="B143" s="130" t="s">
        <v>391</v>
      </c>
      <c r="C143" s="8" t="s">
        <v>392</v>
      </c>
      <c r="D143" s="2" t="s">
        <v>268</v>
      </c>
      <c r="E143" s="181">
        <v>5.0049999999999999</v>
      </c>
      <c r="F143" s="98">
        <v>463.3</v>
      </c>
      <c r="G143" s="142">
        <f t="shared" si="12"/>
        <v>2318.8200000000002</v>
      </c>
      <c r="H143" s="135">
        <f t="shared" si="10"/>
        <v>2.8621615593812382E-3</v>
      </c>
      <c r="I143" s="183">
        <f>ROUND(F143*Прил.10!$D$13,2)</f>
        <v>3724.93</v>
      </c>
      <c r="J143" s="183">
        <f t="shared" si="13"/>
        <v>18643.27</v>
      </c>
    </row>
    <row r="144" spans="1:10" s="12" customFormat="1" ht="25.5" hidden="1" customHeight="1" outlineLevel="1" x14ac:dyDescent="0.2">
      <c r="A144" s="182">
        <v>115</v>
      </c>
      <c r="B144" s="130" t="s">
        <v>393</v>
      </c>
      <c r="C144" s="8" t="s">
        <v>394</v>
      </c>
      <c r="D144" s="2" t="s">
        <v>395</v>
      </c>
      <c r="E144" s="181">
        <v>3</v>
      </c>
      <c r="F144" s="98">
        <v>751.05</v>
      </c>
      <c r="G144" s="142">
        <f t="shared" si="12"/>
        <v>2253.15</v>
      </c>
      <c r="H144" s="135">
        <f t="shared" si="10"/>
        <v>2.7811038879774351E-3</v>
      </c>
      <c r="I144" s="183">
        <f>ROUND(F144*Прил.10!$D$13,2)</f>
        <v>6038.44</v>
      </c>
      <c r="J144" s="183">
        <f t="shared" si="13"/>
        <v>18115.32</v>
      </c>
    </row>
    <row r="145" spans="1:10" s="12" customFormat="1" ht="38.25" hidden="1" customHeight="1" outlineLevel="1" x14ac:dyDescent="0.2">
      <c r="A145" s="182">
        <v>116</v>
      </c>
      <c r="B145" s="130" t="s">
        <v>396</v>
      </c>
      <c r="C145" s="8" t="s">
        <v>397</v>
      </c>
      <c r="D145" s="2" t="s">
        <v>281</v>
      </c>
      <c r="E145" s="181">
        <v>0.27223999999999998</v>
      </c>
      <c r="F145" s="98">
        <v>7997.23</v>
      </c>
      <c r="G145" s="142">
        <f t="shared" si="12"/>
        <v>2177.17</v>
      </c>
      <c r="H145" s="135">
        <f t="shared" si="10"/>
        <v>2.6873203966836798E-3</v>
      </c>
      <c r="I145" s="183">
        <f>ROUND(F145*Прил.10!$D$13,2)</f>
        <v>64297.73</v>
      </c>
      <c r="J145" s="183">
        <f t="shared" si="13"/>
        <v>17504.41</v>
      </c>
    </row>
    <row r="146" spans="1:10" s="12" customFormat="1" ht="14.25" hidden="1" customHeight="1" outlineLevel="1" x14ac:dyDescent="0.2">
      <c r="A146" s="182">
        <v>117</v>
      </c>
      <c r="B146" s="130" t="s">
        <v>398</v>
      </c>
      <c r="C146" s="8" t="s">
        <v>399</v>
      </c>
      <c r="D146" s="2" t="s">
        <v>400</v>
      </c>
      <c r="E146" s="181">
        <v>167.2</v>
      </c>
      <c r="F146" s="98">
        <v>12.6</v>
      </c>
      <c r="G146" s="142">
        <f t="shared" si="12"/>
        <v>2106.7199999999998</v>
      </c>
      <c r="H146" s="135">
        <f t="shared" si="10"/>
        <v>2.6003626846325461E-3</v>
      </c>
      <c r="I146" s="183">
        <f>ROUND(F146*Прил.10!$D$13,2)</f>
        <v>101.3</v>
      </c>
      <c r="J146" s="183">
        <f t="shared" si="13"/>
        <v>16937.36</v>
      </c>
    </row>
    <row r="147" spans="1:10" s="12" customFormat="1" ht="63.75" hidden="1" customHeight="1" outlineLevel="1" x14ac:dyDescent="0.2">
      <c r="A147" s="182">
        <v>118</v>
      </c>
      <c r="B147" s="130" t="s">
        <v>401</v>
      </c>
      <c r="C147" s="8" t="s">
        <v>402</v>
      </c>
      <c r="D147" s="2" t="s">
        <v>313</v>
      </c>
      <c r="E147" s="181">
        <v>3.8</v>
      </c>
      <c r="F147" s="98">
        <v>542.29999999999995</v>
      </c>
      <c r="G147" s="142">
        <f t="shared" si="12"/>
        <v>2060.7399999999998</v>
      </c>
      <c r="H147" s="135">
        <f t="shared" si="10"/>
        <v>2.5436087371504866E-3</v>
      </c>
      <c r="I147" s="183">
        <f>ROUND(F147*Прил.10!$D$13,2)</f>
        <v>4360.09</v>
      </c>
      <c r="J147" s="183">
        <f t="shared" si="13"/>
        <v>16568.34</v>
      </c>
    </row>
    <row r="148" spans="1:10" s="12" customFormat="1" ht="14.25" hidden="1" customHeight="1" outlineLevel="1" x14ac:dyDescent="0.2">
      <c r="A148" s="182">
        <v>119</v>
      </c>
      <c r="B148" s="130" t="s">
        <v>403</v>
      </c>
      <c r="C148" s="8" t="s">
        <v>404</v>
      </c>
      <c r="D148" s="2" t="s">
        <v>405</v>
      </c>
      <c r="E148" s="181">
        <v>17.399999999999999</v>
      </c>
      <c r="F148" s="98">
        <v>118</v>
      </c>
      <c r="G148" s="142">
        <f t="shared" si="12"/>
        <v>2053.1999999999998</v>
      </c>
      <c r="H148" s="135">
        <f t="shared" ref="H148:H211" si="14">G148/$G$353</f>
        <v>2.5343019784724806E-3</v>
      </c>
      <c r="I148" s="183">
        <f>ROUND(F148*Прил.10!$D$13,2)</f>
        <v>948.72</v>
      </c>
      <c r="J148" s="183">
        <f t="shared" si="13"/>
        <v>16507.73</v>
      </c>
    </row>
    <row r="149" spans="1:10" s="12" customFormat="1" ht="25.5" hidden="1" customHeight="1" outlineLevel="1" x14ac:dyDescent="0.2">
      <c r="A149" s="182">
        <v>120</v>
      </c>
      <c r="B149" s="130" t="s">
        <v>406</v>
      </c>
      <c r="C149" s="8" t="s">
        <v>407</v>
      </c>
      <c r="D149" s="2" t="s">
        <v>281</v>
      </c>
      <c r="E149" s="181">
        <v>0.28499999999999998</v>
      </c>
      <c r="F149" s="98">
        <v>7115.48</v>
      </c>
      <c r="G149" s="142">
        <f t="shared" si="12"/>
        <v>2027.91</v>
      </c>
      <c r="H149" s="135">
        <f t="shared" si="14"/>
        <v>2.5030860730392208E-3</v>
      </c>
      <c r="I149" s="183">
        <f>ROUND(F149*Прил.10!$D$13,2)</f>
        <v>57208.46</v>
      </c>
      <c r="J149" s="183">
        <f t="shared" si="13"/>
        <v>16304.41</v>
      </c>
    </row>
    <row r="150" spans="1:10" s="12" customFormat="1" ht="51" hidden="1" customHeight="1" outlineLevel="1" x14ac:dyDescent="0.2">
      <c r="A150" s="182">
        <v>121</v>
      </c>
      <c r="B150" s="130" t="s">
        <v>408</v>
      </c>
      <c r="C150" s="8" t="s">
        <v>409</v>
      </c>
      <c r="D150" s="2" t="s">
        <v>281</v>
      </c>
      <c r="E150" s="181">
        <v>0.3473</v>
      </c>
      <c r="F150" s="98">
        <v>5804</v>
      </c>
      <c r="G150" s="142">
        <f t="shared" si="12"/>
        <v>2015.73</v>
      </c>
      <c r="H150" s="135">
        <f t="shared" si="14"/>
        <v>2.4880520782516722E-3</v>
      </c>
      <c r="I150" s="183">
        <f>ROUND(F150*Прил.10!$D$13,2)</f>
        <v>46664.160000000003</v>
      </c>
      <c r="J150" s="183">
        <f t="shared" si="13"/>
        <v>16206.46</v>
      </c>
    </row>
    <row r="151" spans="1:10" s="12" customFormat="1" ht="25.5" hidden="1" customHeight="1" outlineLevel="1" x14ac:dyDescent="0.2">
      <c r="A151" s="182">
        <v>122</v>
      </c>
      <c r="B151" s="130" t="s">
        <v>410</v>
      </c>
      <c r="C151" s="8" t="s">
        <v>411</v>
      </c>
      <c r="D151" s="2" t="s">
        <v>400</v>
      </c>
      <c r="E151" s="181">
        <v>158.584</v>
      </c>
      <c r="F151" s="98">
        <v>11.99</v>
      </c>
      <c r="G151" s="142">
        <f t="shared" si="12"/>
        <v>1901.42</v>
      </c>
      <c r="H151" s="135">
        <f t="shared" si="14"/>
        <v>2.3469571731478396E-3</v>
      </c>
      <c r="I151" s="183">
        <f>ROUND(F151*Прил.10!$D$13,2)</f>
        <v>96.4</v>
      </c>
      <c r="J151" s="183">
        <f t="shared" si="13"/>
        <v>15287.5</v>
      </c>
    </row>
    <row r="152" spans="1:10" s="12" customFormat="1" ht="25.5" hidden="1" customHeight="1" outlineLevel="1" x14ac:dyDescent="0.2">
      <c r="A152" s="182">
        <v>123</v>
      </c>
      <c r="B152" s="2" t="s">
        <v>412</v>
      </c>
      <c r="C152" s="8" t="s">
        <v>413</v>
      </c>
      <c r="D152" s="2" t="s">
        <v>288</v>
      </c>
      <c r="E152" s="216">
        <v>1.2</v>
      </c>
      <c r="F152" s="27">
        <v>1468.2</v>
      </c>
      <c r="G152" s="142">
        <f t="shared" si="12"/>
        <v>1761.84</v>
      </c>
      <c r="H152" s="135">
        <f t="shared" si="14"/>
        <v>2.1746710489732881E-3</v>
      </c>
      <c r="I152" s="183">
        <f>ROUND(F152*Прил.10!$D$13,2)</f>
        <v>11804.33</v>
      </c>
      <c r="J152" s="183">
        <f t="shared" si="13"/>
        <v>14165.2</v>
      </c>
    </row>
    <row r="153" spans="1:10" s="12" customFormat="1" ht="63.75" hidden="1" customHeight="1" outlineLevel="1" x14ac:dyDescent="0.2">
      <c r="A153" s="182">
        <v>124</v>
      </c>
      <c r="B153" s="130" t="s">
        <v>414</v>
      </c>
      <c r="C153" s="8" t="s">
        <v>415</v>
      </c>
      <c r="D153" s="2" t="s">
        <v>250</v>
      </c>
      <c r="E153" s="181">
        <v>16</v>
      </c>
      <c r="F153" s="98">
        <v>107.36</v>
      </c>
      <c r="G153" s="142">
        <f t="shared" si="12"/>
        <v>1717.76</v>
      </c>
      <c r="H153" s="135">
        <f t="shared" si="14"/>
        <v>2.1202623059326359E-3</v>
      </c>
      <c r="I153" s="183">
        <f>ROUND(F153*Прил.10!$D$13,2)</f>
        <v>863.17</v>
      </c>
      <c r="J153" s="183">
        <f t="shared" si="13"/>
        <v>13810.72</v>
      </c>
    </row>
    <row r="154" spans="1:10" s="12" customFormat="1" ht="25.5" hidden="1" customHeight="1" outlineLevel="1" x14ac:dyDescent="0.2">
      <c r="A154" s="182">
        <v>125</v>
      </c>
      <c r="B154" s="130" t="s">
        <v>416</v>
      </c>
      <c r="C154" s="8" t="s">
        <v>417</v>
      </c>
      <c r="D154" s="2" t="s">
        <v>250</v>
      </c>
      <c r="E154" s="181">
        <v>4</v>
      </c>
      <c r="F154" s="98">
        <v>428.27</v>
      </c>
      <c r="G154" s="142">
        <f t="shared" si="12"/>
        <v>1713.08</v>
      </c>
      <c r="H154" s="135">
        <f t="shared" si="14"/>
        <v>2.1144856970980114E-3</v>
      </c>
      <c r="I154" s="183">
        <f>ROUND(F154*Прил.10!$D$13,2)</f>
        <v>3443.29</v>
      </c>
      <c r="J154" s="183">
        <f t="shared" si="13"/>
        <v>13773.16</v>
      </c>
    </row>
    <row r="155" spans="1:10" s="12" customFormat="1" ht="63.75" hidden="1" customHeight="1" outlineLevel="1" x14ac:dyDescent="0.2">
      <c r="A155" s="182">
        <v>126</v>
      </c>
      <c r="B155" s="130" t="s">
        <v>418</v>
      </c>
      <c r="C155" s="8" t="s">
        <v>419</v>
      </c>
      <c r="D155" s="2" t="s">
        <v>250</v>
      </c>
      <c r="E155" s="181">
        <v>3</v>
      </c>
      <c r="F155" s="98">
        <v>566.83000000000004</v>
      </c>
      <c r="G155" s="142">
        <f t="shared" si="12"/>
        <v>1700.49</v>
      </c>
      <c r="H155" s="135">
        <f t="shared" si="14"/>
        <v>2.0989456318783696E-3</v>
      </c>
      <c r="I155" s="183">
        <f>ROUND(F155*Прил.10!$D$13,2)</f>
        <v>4557.3100000000004</v>
      </c>
      <c r="J155" s="183">
        <f t="shared" si="13"/>
        <v>13671.93</v>
      </c>
    </row>
    <row r="156" spans="1:10" s="12" customFormat="1" ht="25.5" hidden="1" customHeight="1" outlineLevel="1" x14ac:dyDescent="0.2">
      <c r="A156" s="182">
        <v>127</v>
      </c>
      <c r="B156" s="130" t="s">
        <v>420</v>
      </c>
      <c r="C156" s="8" t="s">
        <v>421</v>
      </c>
      <c r="D156" s="2" t="s">
        <v>422</v>
      </c>
      <c r="E156" s="181">
        <v>73.08</v>
      </c>
      <c r="F156" s="98">
        <v>23.15</v>
      </c>
      <c r="G156" s="142">
        <f t="shared" si="12"/>
        <v>1691.8</v>
      </c>
      <c r="H156" s="135">
        <f t="shared" si="14"/>
        <v>2.0882194073542485E-3</v>
      </c>
      <c r="I156" s="183">
        <f>ROUND(F156*Прил.10!$D$13,2)</f>
        <v>186.13</v>
      </c>
      <c r="J156" s="183">
        <f t="shared" si="13"/>
        <v>13602.38</v>
      </c>
    </row>
    <row r="157" spans="1:10" s="12" customFormat="1" ht="14.25" hidden="1" customHeight="1" outlineLevel="1" x14ac:dyDescent="0.2">
      <c r="A157" s="182">
        <v>128</v>
      </c>
      <c r="B157" s="130" t="s">
        <v>423</v>
      </c>
      <c r="C157" s="8" t="s">
        <v>424</v>
      </c>
      <c r="D157" s="2" t="s">
        <v>268</v>
      </c>
      <c r="E157" s="181">
        <v>3.3050000000000002</v>
      </c>
      <c r="F157" s="98">
        <v>490</v>
      </c>
      <c r="G157" s="142">
        <f t="shared" si="12"/>
        <v>1619.45</v>
      </c>
      <c r="H157" s="135">
        <f t="shared" si="14"/>
        <v>1.9989164908617079E-3</v>
      </c>
      <c r="I157" s="183">
        <f>ROUND(F157*Прил.10!$D$13,2)</f>
        <v>3939.6</v>
      </c>
      <c r="J157" s="183">
        <f t="shared" si="13"/>
        <v>13020.38</v>
      </c>
    </row>
    <row r="158" spans="1:10" s="12" customFormat="1" ht="25.5" hidden="1" customHeight="1" outlineLevel="1" x14ac:dyDescent="0.2">
      <c r="A158" s="182">
        <v>129</v>
      </c>
      <c r="B158" s="130" t="s">
        <v>425</v>
      </c>
      <c r="C158" s="8" t="s">
        <v>426</v>
      </c>
      <c r="D158" s="2" t="s">
        <v>281</v>
      </c>
      <c r="E158" s="181">
        <v>0.12959999999999999</v>
      </c>
      <c r="F158" s="98">
        <v>11500</v>
      </c>
      <c r="G158" s="142">
        <f t="shared" si="12"/>
        <v>1490.4</v>
      </c>
      <c r="H158" s="135">
        <f t="shared" si="14"/>
        <v>1.8396277365650621E-3</v>
      </c>
      <c r="I158" s="183">
        <f>ROUND(F158*Прил.10!$D$13,2)</f>
        <v>92460</v>
      </c>
      <c r="J158" s="183">
        <f t="shared" si="13"/>
        <v>11982.82</v>
      </c>
    </row>
    <row r="159" spans="1:10" s="12" customFormat="1" ht="38.25" hidden="1" customHeight="1" outlineLevel="1" x14ac:dyDescent="0.2">
      <c r="A159" s="182">
        <v>130</v>
      </c>
      <c r="B159" s="130" t="s">
        <v>427</v>
      </c>
      <c r="C159" s="8" t="s">
        <v>428</v>
      </c>
      <c r="D159" s="2" t="s">
        <v>281</v>
      </c>
      <c r="E159" s="181">
        <v>0.17419999999999999</v>
      </c>
      <c r="F159" s="98">
        <v>8458.2000000000007</v>
      </c>
      <c r="G159" s="142">
        <f t="shared" si="12"/>
        <v>1473.42</v>
      </c>
      <c r="H159" s="135">
        <f t="shared" si="14"/>
        <v>1.8186690147676422E-3</v>
      </c>
      <c r="I159" s="183">
        <f>ROUND(F159*Прил.10!$D$13,2)</f>
        <v>68003.929999999993</v>
      </c>
      <c r="J159" s="183">
        <f t="shared" si="13"/>
        <v>11846.28</v>
      </c>
    </row>
    <row r="160" spans="1:10" s="12" customFormat="1" ht="25.5" hidden="1" customHeight="1" outlineLevel="1" x14ac:dyDescent="0.2">
      <c r="A160" s="182">
        <v>131</v>
      </c>
      <c r="B160" s="130" t="s">
        <v>429</v>
      </c>
      <c r="C160" s="8" t="s">
        <v>430</v>
      </c>
      <c r="D160" s="2" t="s">
        <v>400</v>
      </c>
      <c r="E160" s="181">
        <v>5.3730000000000002</v>
      </c>
      <c r="F160" s="98">
        <v>264.60000000000002</v>
      </c>
      <c r="G160" s="142">
        <f t="shared" si="12"/>
        <v>1421.7</v>
      </c>
      <c r="H160" s="135">
        <f t="shared" si="14"/>
        <v>1.7548300812362779E-3</v>
      </c>
      <c r="I160" s="183">
        <f>ROUND(F160*Прил.10!$D$13,2)</f>
        <v>2127.38</v>
      </c>
      <c r="J160" s="183">
        <f t="shared" si="13"/>
        <v>11430.41</v>
      </c>
    </row>
    <row r="161" spans="1:10" s="12" customFormat="1" ht="25.5" hidden="1" customHeight="1" outlineLevel="1" x14ac:dyDescent="0.2">
      <c r="A161" s="182">
        <v>132</v>
      </c>
      <c r="B161" s="130" t="s">
        <v>431</v>
      </c>
      <c r="C161" s="8" t="s">
        <v>432</v>
      </c>
      <c r="D161" s="2" t="s">
        <v>299</v>
      </c>
      <c r="E161" s="181">
        <v>7.6139999999999999</v>
      </c>
      <c r="F161" s="98">
        <v>184.64</v>
      </c>
      <c r="G161" s="142">
        <f t="shared" si="12"/>
        <v>1405.85</v>
      </c>
      <c r="H161" s="135">
        <f t="shared" si="14"/>
        <v>1.7352661389224318E-3</v>
      </c>
      <c r="I161" s="183">
        <f>ROUND(F161*Прил.10!$D$13,2)</f>
        <v>1484.51</v>
      </c>
      <c r="J161" s="183">
        <f t="shared" si="13"/>
        <v>11303.06</v>
      </c>
    </row>
    <row r="162" spans="1:10" s="12" customFormat="1" ht="38.25" hidden="1" customHeight="1" outlineLevel="1" x14ac:dyDescent="0.2">
      <c r="A162" s="182">
        <v>133</v>
      </c>
      <c r="B162" s="130" t="s">
        <v>433</v>
      </c>
      <c r="C162" s="8" t="s">
        <v>434</v>
      </c>
      <c r="D162" s="2" t="s">
        <v>299</v>
      </c>
      <c r="E162" s="181">
        <v>208.8</v>
      </c>
      <c r="F162" s="98">
        <v>6.46</v>
      </c>
      <c r="G162" s="142">
        <f t="shared" si="12"/>
        <v>1348.85</v>
      </c>
      <c r="H162" s="135">
        <f t="shared" si="14"/>
        <v>1.664910005680209E-3</v>
      </c>
      <c r="I162" s="183">
        <f>ROUND(F162*Прил.10!$D$13,2)</f>
        <v>51.94</v>
      </c>
      <c r="J162" s="183">
        <f t="shared" si="13"/>
        <v>10845.07</v>
      </c>
    </row>
    <row r="163" spans="1:10" s="12" customFormat="1" ht="25.5" hidden="1" customHeight="1" outlineLevel="1" x14ac:dyDescent="0.2">
      <c r="A163" s="182">
        <v>134</v>
      </c>
      <c r="B163" s="130" t="s">
        <v>435</v>
      </c>
      <c r="C163" s="8" t="s">
        <v>436</v>
      </c>
      <c r="D163" s="2" t="s">
        <v>422</v>
      </c>
      <c r="E163" s="181">
        <v>20.88</v>
      </c>
      <c r="F163" s="98">
        <v>64.47</v>
      </c>
      <c r="G163" s="142">
        <f t="shared" si="12"/>
        <v>1346.13</v>
      </c>
      <c r="H163" s="135">
        <f t="shared" si="14"/>
        <v>1.6615526603746156E-3</v>
      </c>
      <c r="I163" s="183">
        <f>ROUND(F163*Прил.10!$D$13,2)</f>
        <v>518.34</v>
      </c>
      <c r="J163" s="183">
        <f t="shared" si="13"/>
        <v>10822.94</v>
      </c>
    </row>
    <row r="164" spans="1:10" s="12" customFormat="1" ht="25.5" hidden="1" customHeight="1" outlineLevel="1" x14ac:dyDescent="0.2">
      <c r="A164" s="182">
        <v>135</v>
      </c>
      <c r="B164" s="130" t="s">
        <v>437</v>
      </c>
      <c r="C164" s="8" t="s">
        <v>438</v>
      </c>
      <c r="D164" s="2" t="s">
        <v>268</v>
      </c>
      <c r="E164" s="181">
        <v>1.8740000000000001</v>
      </c>
      <c r="F164" s="98">
        <v>665</v>
      </c>
      <c r="G164" s="142">
        <f t="shared" si="12"/>
        <v>1246.21</v>
      </c>
      <c r="H164" s="135">
        <f t="shared" si="14"/>
        <v>1.5382195931191265E-3</v>
      </c>
      <c r="I164" s="183">
        <f>ROUND(F164*Прил.10!$D$13,2)</f>
        <v>5346.6</v>
      </c>
      <c r="J164" s="183">
        <f t="shared" si="13"/>
        <v>10019.530000000001</v>
      </c>
    </row>
    <row r="165" spans="1:10" s="12" customFormat="1" ht="63.75" hidden="1" customHeight="1" outlineLevel="1" x14ac:dyDescent="0.2">
      <c r="A165" s="182">
        <v>136</v>
      </c>
      <c r="B165" s="130" t="s">
        <v>439</v>
      </c>
      <c r="C165" s="8" t="s">
        <v>440</v>
      </c>
      <c r="D165" s="2" t="s">
        <v>250</v>
      </c>
      <c r="E165" s="181">
        <v>3</v>
      </c>
      <c r="F165" s="98">
        <v>411.84</v>
      </c>
      <c r="G165" s="142">
        <f t="shared" si="12"/>
        <v>1235.52</v>
      </c>
      <c r="H165" s="135">
        <f t="shared" si="14"/>
        <v>1.525024732340892E-3</v>
      </c>
      <c r="I165" s="183">
        <f>ROUND(F165*Прил.10!$D$13,2)</f>
        <v>3311.19</v>
      </c>
      <c r="J165" s="183">
        <f t="shared" si="13"/>
        <v>9933.57</v>
      </c>
    </row>
    <row r="166" spans="1:10" s="12" customFormat="1" ht="38.25" hidden="1" customHeight="1" outlineLevel="1" x14ac:dyDescent="0.2">
      <c r="A166" s="182">
        <v>137</v>
      </c>
      <c r="B166" s="130" t="s">
        <v>441</v>
      </c>
      <c r="C166" s="8" t="s">
        <v>442</v>
      </c>
      <c r="D166" s="2" t="s">
        <v>281</v>
      </c>
      <c r="E166" s="181">
        <v>0.17199999999999999</v>
      </c>
      <c r="F166" s="98">
        <v>7170.98</v>
      </c>
      <c r="G166" s="142">
        <f t="shared" si="12"/>
        <v>1233.4100000000001</v>
      </c>
      <c r="H166" s="135">
        <f t="shared" si="14"/>
        <v>1.5224203210928028E-3</v>
      </c>
      <c r="I166" s="183">
        <f>ROUND(F166*Прил.10!$D$13,2)</f>
        <v>57654.68</v>
      </c>
      <c r="J166" s="183">
        <f t="shared" si="13"/>
        <v>9916.6</v>
      </c>
    </row>
    <row r="167" spans="1:10" s="12" customFormat="1" ht="63.75" hidden="1" customHeight="1" outlineLevel="1" x14ac:dyDescent="0.2">
      <c r="A167" s="182">
        <v>138</v>
      </c>
      <c r="B167" s="130" t="s">
        <v>443</v>
      </c>
      <c r="C167" s="8" t="s">
        <v>444</v>
      </c>
      <c r="D167" s="2" t="s">
        <v>250</v>
      </c>
      <c r="E167" s="181">
        <v>22</v>
      </c>
      <c r="F167" s="98">
        <v>53.35</v>
      </c>
      <c r="G167" s="142">
        <f t="shared" si="12"/>
        <v>1173.7</v>
      </c>
      <c r="H167" s="135">
        <f t="shared" si="14"/>
        <v>1.4487191857262569E-3</v>
      </c>
      <c r="I167" s="183">
        <f>ROUND(F167*Прил.10!$D$13,2)</f>
        <v>428.93</v>
      </c>
      <c r="J167" s="183">
        <f t="shared" si="13"/>
        <v>9436.4599999999991</v>
      </c>
    </row>
    <row r="168" spans="1:10" s="12" customFormat="1" ht="51" hidden="1" customHeight="1" outlineLevel="1" x14ac:dyDescent="0.2">
      <c r="A168" s="182">
        <v>139</v>
      </c>
      <c r="B168" s="130" t="s">
        <v>445</v>
      </c>
      <c r="C168" s="8" t="s">
        <v>446</v>
      </c>
      <c r="D168" s="2" t="s">
        <v>250</v>
      </c>
      <c r="E168" s="181">
        <v>1</v>
      </c>
      <c r="F168" s="98">
        <v>1135.2</v>
      </c>
      <c r="G168" s="142">
        <f t="shared" si="12"/>
        <v>1135.2</v>
      </c>
      <c r="H168" s="135">
        <f t="shared" si="14"/>
        <v>1.4011979378345803E-3</v>
      </c>
      <c r="I168" s="183">
        <f>ROUND(F168*Прил.10!$D$13,2)</f>
        <v>9127.01</v>
      </c>
      <c r="J168" s="183">
        <f t="shared" si="13"/>
        <v>9127.01</v>
      </c>
    </row>
    <row r="169" spans="1:10" s="12" customFormat="1" ht="38.25" hidden="1" customHeight="1" outlineLevel="1" x14ac:dyDescent="0.2">
      <c r="A169" s="182">
        <v>140</v>
      </c>
      <c r="B169" s="130" t="s">
        <v>447</v>
      </c>
      <c r="C169" s="8" t="s">
        <v>448</v>
      </c>
      <c r="D169" s="2" t="s">
        <v>281</v>
      </c>
      <c r="E169" s="181">
        <v>0.17780000000000001</v>
      </c>
      <c r="F169" s="98">
        <v>6113</v>
      </c>
      <c r="G169" s="142">
        <f t="shared" si="12"/>
        <v>1086.8900000000001</v>
      </c>
      <c r="H169" s="135">
        <f t="shared" si="14"/>
        <v>1.341568029116479E-3</v>
      </c>
      <c r="I169" s="183">
        <f>ROUND(F169*Прил.10!$D$13,2)</f>
        <v>49148.52</v>
      </c>
      <c r="J169" s="183">
        <f t="shared" si="13"/>
        <v>8738.61</v>
      </c>
    </row>
    <row r="170" spans="1:10" s="12" customFormat="1" ht="14.25" hidden="1" customHeight="1" outlineLevel="1" x14ac:dyDescent="0.2">
      <c r="A170" s="182">
        <v>141</v>
      </c>
      <c r="B170" s="130" t="s">
        <v>449</v>
      </c>
      <c r="C170" s="8" t="s">
        <v>450</v>
      </c>
      <c r="D170" s="2" t="s">
        <v>281</v>
      </c>
      <c r="E170" s="181">
        <v>8.9499999999999996E-2</v>
      </c>
      <c r="F170" s="98">
        <v>11978</v>
      </c>
      <c r="G170" s="142">
        <f t="shared" si="12"/>
        <v>1072.03</v>
      </c>
      <c r="H170" s="135">
        <f t="shared" si="14"/>
        <v>1.3232260617484187E-3</v>
      </c>
      <c r="I170" s="183">
        <f>ROUND(F170*Прил.10!$D$13,2)</f>
        <v>96303.12</v>
      </c>
      <c r="J170" s="183">
        <f t="shared" si="13"/>
        <v>8619.1299999999992</v>
      </c>
    </row>
    <row r="171" spans="1:10" s="12" customFormat="1" ht="25.5" hidden="1" customHeight="1" outlineLevel="1" x14ac:dyDescent="0.2">
      <c r="A171" s="182">
        <v>142</v>
      </c>
      <c r="B171" s="130" t="s">
        <v>451</v>
      </c>
      <c r="C171" s="8" t="s">
        <v>452</v>
      </c>
      <c r="D171" s="2" t="s">
        <v>250</v>
      </c>
      <c r="E171" s="181">
        <v>4</v>
      </c>
      <c r="F171" s="98">
        <v>266.67</v>
      </c>
      <c r="G171" s="142">
        <f t="shared" si="12"/>
        <v>1066.68</v>
      </c>
      <c r="H171" s="135">
        <f t="shared" si="14"/>
        <v>1.3166224597686664E-3</v>
      </c>
      <c r="I171" s="183">
        <f>ROUND(F171*Прил.10!$D$13,2)</f>
        <v>2144.0300000000002</v>
      </c>
      <c r="J171" s="183">
        <f t="shared" si="13"/>
        <v>8576.1200000000008</v>
      </c>
    </row>
    <row r="172" spans="1:10" s="12" customFormat="1" ht="38.25" hidden="1" customHeight="1" outlineLevel="1" x14ac:dyDescent="0.2">
      <c r="A172" s="182">
        <v>143</v>
      </c>
      <c r="B172" s="130" t="s">
        <v>453</v>
      </c>
      <c r="C172" s="8" t="s">
        <v>454</v>
      </c>
      <c r="D172" s="2" t="s">
        <v>281</v>
      </c>
      <c r="E172" s="181">
        <v>0.12648000000000001</v>
      </c>
      <c r="F172" s="98">
        <v>8014.15</v>
      </c>
      <c r="G172" s="142">
        <f t="shared" si="12"/>
        <v>1013.63</v>
      </c>
      <c r="H172" s="135">
        <f t="shared" si="14"/>
        <v>1.2511418831283171E-3</v>
      </c>
      <c r="I172" s="183">
        <f>ROUND(F172*Прил.10!$D$13,2)</f>
        <v>64433.77</v>
      </c>
      <c r="J172" s="183">
        <f t="shared" si="13"/>
        <v>8149.58</v>
      </c>
    </row>
    <row r="173" spans="1:10" s="12" customFormat="1" ht="14.25" hidden="1" customHeight="1" outlineLevel="1" x14ac:dyDescent="0.2">
      <c r="A173" s="182">
        <v>144</v>
      </c>
      <c r="B173" s="130" t="s">
        <v>455</v>
      </c>
      <c r="C173" s="8" t="s">
        <v>456</v>
      </c>
      <c r="D173" s="2" t="s">
        <v>250</v>
      </c>
      <c r="E173" s="181">
        <v>15</v>
      </c>
      <c r="F173" s="98">
        <v>66.819999999999993</v>
      </c>
      <c r="G173" s="142">
        <f t="shared" si="12"/>
        <v>1002.3</v>
      </c>
      <c r="H173" s="135">
        <f t="shared" si="14"/>
        <v>1.2371570587487665E-3</v>
      </c>
      <c r="I173" s="183">
        <f>ROUND(F173*Прил.10!$D$13,2)</f>
        <v>537.23</v>
      </c>
      <c r="J173" s="183">
        <f t="shared" si="13"/>
        <v>8058.45</v>
      </c>
    </row>
    <row r="174" spans="1:10" s="12" customFormat="1" ht="14.25" hidden="1" customHeight="1" outlineLevel="1" x14ac:dyDescent="0.2">
      <c r="A174" s="182">
        <v>145</v>
      </c>
      <c r="B174" s="130" t="s">
        <v>457</v>
      </c>
      <c r="C174" s="8" t="s">
        <v>458</v>
      </c>
      <c r="D174" s="2" t="s">
        <v>268</v>
      </c>
      <c r="E174" s="181">
        <v>4.84</v>
      </c>
      <c r="F174" s="98">
        <v>203.4</v>
      </c>
      <c r="G174" s="142">
        <f t="shared" si="12"/>
        <v>984.46</v>
      </c>
      <c r="H174" s="135">
        <f t="shared" si="14"/>
        <v>1.2151368233620779E-3</v>
      </c>
      <c r="I174" s="183">
        <f>ROUND(F174*Прил.10!$D$13,2)</f>
        <v>1635.34</v>
      </c>
      <c r="J174" s="183">
        <f t="shared" si="13"/>
        <v>7915.05</v>
      </c>
    </row>
    <row r="175" spans="1:10" s="12" customFormat="1" ht="63.75" hidden="1" customHeight="1" outlineLevel="1" x14ac:dyDescent="0.2">
      <c r="A175" s="182">
        <v>146</v>
      </c>
      <c r="B175" s="130" t="s">
        <v>459</v>
      </c>
      <c r="C175" s="8" t="s">
        <v>460</v>
      </c>
      <c r="D175" s="2" t="s">
        <v>250</v>
      </c>
      <c r="E175" s="181">
        <v>1.8</v>
      </c>
      <c r="F175" s="98">
        <v>544</v>
      </c>
      <c r="G175" s="142">
        <f t="shared" si="12"/>
        <v>979.2</v>
      </c>
      <c r="H175" s="135">
        <f t="shared" si="14"/>
        <v>1.2086443100137606E-3</v>
      </c>
      <c r="I175" s="183">
        <f>ROUND(F175*Прил.10!$D$13,2)</f>
        <v>4373.76</v>
      </c>
      <c r="J175" s="183">
        <f t="shared" si="13"/>
        <v>7872.77</v>
      </c>
    </row>
    <row r="176" spans="1:10" s="12" customFormat="1" ht="38.25" hidden="1" customHeight="1" outlineLevel="1" x14ac:dyDescent="0.2">
      <c r="A176" s="182">
        <v>147</v>
      </c>
      <c r="B176" s="130" t="s">
        <v>461</v>
      </c>
      <c r="C176" s="8" t="s">
        <v>462</v>
      </c>
      <c r="D176" s="2" t="s">
        <v>250</v>
      </c>
      <c r="E176" s="181">
        <v>6</v>
      </c>
      <c r="F176" s="98">
        <v>158.24</v>
      </c>
      <c r="G176" s="142">
        <f t="shared" si="12"/>
        <v>949.44</v>
      </c>
      <c r="H176" s="135">
        <f t="shared" si="14"/>
        <v>1.1719110025525581E-3</v>
      </c>
      <c r="I176" s="183">
        <f>ROUND(F176*Прил.10!$D$13,2)</f>
        <v>1272.25</v>
      </c>
      <c r="J176" s="183">
        <f t="shared" si="13"/>
        <v>7633.5</v>
      </c>
    </row>
    <row r="177" spans="1:10" s="12" customFormat="1" ht="38.25" hidden="1" customHeight="1" outlineLevel="1" x14ac:dyDescent="0.2">
      <c r="A177" s="182">
        <v>148</v>
      </c>
      <c r="B177" s="130" t="s">
        <v>463</v>
      </c>
      <c r="C177" s="8" t="s">
        <v>464</v>
      </c>
      <c r="D177" s="2" t="s">
        <v>268</v>
      </c>
      <c r="E177" s="181">
        <v>5.915</v>
      </c>
      <c r="F177" s="98">
        <v>155.94</v>
      </c>
      <c r="G177" s="142">
        <f t="shared" si="12"/>
        <v>922.39</v>
      </c>
      <c r="H177" s="135">
        <f t="shared" si="14"/>
        <v>1.1385226972156787E-3</v>
      </c>
      <c r="I177" s="183">
        <f>ROUND(F177*Прил.10!$D$13,2)</f>
        <v>1253.76</v>
      </c>
      <c r="J177" s="183">
        <f t="shared" si="13"/>
        <v>7415.99</v>
      </c>
    </row>
    <row r="178" spans="1:10" s="12" customFormat="1" ht="38.25" hidden="1" customHeight="1" outlineLevel="1" x14ac:dyDescent="0.2">
      <c r="A178" s="182">
        <v>149</v>
      </c>
      <c r="B178" s="130" t="s">
        <v>465</v>
      </c>
      <c r="C178" s="8" t="s">
        <v>466</v>
      </c>
      <c r="D178" s="2" t="s">
        <v>250</v>
      </c>
      <c r="E178" s="181">
        <v>12</v>
      </c>
      <c r="F178" s="98">
        <v>71.34</v>
      </c>
      <c r="G178" s="142">
        <f t="shared" si="12"/>
        <v>856.08</v>
      </c>
      <c r="H178" s="135">
        <f t="shared" si="14"/>
        <v>1.0566750622105598E-3</v>
      </c>
      <c r="I178" s="183">
        <f>ROUND(F178*Прил.10!$D$13,2)</f>
        <v>573.57000000000005</v>
      </c>
      <c r="J178" s="183">
        <f t="shared" si="13"/>
        <v>6882.84</v>
      </c>
    </row>
    <row r="179" spans="1:10" s="12" customFormat="1" ht="25.5" hidden="1" customHeight="1" outlineLevel="1" x14ac:dyDescent="0.2">
      <c r="A179" s="182">
        <v>150</v>
      </c>
      <c r="B179" s="130" t="s">
        <v>467</v>
      </c>
      <c r="C179" s="8" t="s">
        <v>468</v>
      </c>
      <c r="D179" s="2" t="s">
        <v>469</v>
      </c>
      <c r="E179" s="181">
        <v>1.2</v>
      </c>
      <c r="F179" s="98">
        <v>680</v>
      </c>
      <c r="G179" s="142">
        <f t="shared" si="12"/>
        <v>816</v>
      </c>
      <c r="H179" s="135">
        <f t="shared" si="14"/>
        <v>1.0072035916781337E-3</v>
      </c>
      <c r="I179" s="183">
        <f>ROUND(F179*Прил.10!$D$13,2)</f>
        <v>5467.2</v>
      </c>
      <c r="J179" s="183">
        <f t="shared" si="13"/>
        <v>6560.64</v>
      </c>
    </row>
    <row r="180" spans="1:10" s="12" customFormat="1" ht="25.5" hidden="1" customHeight="1" outlineLevel="1" x14ac:dyDescent="0.2">
      <c r="A180" s="182">
        <v>151</v>
      </c>
      <c r="B180" s="130" t="s">
        <v>470</v>
      </c>
      <c r="C180" s="8" t="s">
        <v>471</v>
      </c>
      <c r="D180" s="2" t="s">
        <v>405</v>
      </c>
      <c r="E180" s="181">
        <v>0.20399999999999999</v>
      </c>
      <c r="F180" s="98">
        <v>3986</v>
      </c>
      <c r="G180" s="142">
        <f t="shared" si="12"/>
        <v>813.14</v>
      </c>
      <c r="H180" s="135">
        <f t="shared" si="14"/>
        <v>1.003673441834752E-3</v>
      </c>
      <c r="I180" s="183">
        <f>ROUND(F180*Прил.10!$D$13,2)</f>
        <v>32047.439999999999</v>
      </c>
      <c r="J180" s="183">
        <f t="shared" si="13"/>
        <v>6537.68</v>
      </c>
    </row>
    <row r="181" spans="1:10" s="12" customFormat="1" ht="51" hidden="1" customHeight="1" outlineLevel="1" x14ac:dyDescent="0.2">
      <c r="A181" s="182">
        <v>152</v>
      </c>
      <c r="B181" s="130" t="s">
        <v>472</v>
      </c>
      <c r="C181" s="8" t="s">
        <v>473</v>
      </c>
      <c r="D181" s="2" t="s">
        <v>250</v>
      </c>
      <c r="E181" s="181">
        <v>3</v>
      </c>
      <c r="F181" s="98">
        <v>259.56</v>
      </c>
      <c r="G181" s="142">
        <f t="shared" si="12"/>
        <v>778.68</v>
      </c>
      <c r="H181" s="135">
        <f t="shared" si="14"/>
        <v>9.6113883917638382E-4</v>
      </c>
      <c r="I181" s="183">
        <f>ROUND(F181*Прил.10!$D$13,2)</f>
        <v>2086.86</v>
      </c>
      <c r="J181" s="183">
        <f t="shared" si="13"/>
        <v>6260.58</v>
      </c>
    </row>
    <row r="182" spans="1:10" s="12" customFormat="1" ht="14.25" hidden="1" customHeight="1" outlineLevel="1" x14ac:dyDescent="0.2">
      <c r="A182" s="182">
        <v>153</v>
      </c>
      <c r="B182" s="130" t="s">
        <v>474</v>
      </c>
      <c r="C182" s="8" t="s">
        <v>475</v>
      </c>
      <c r="D182" s="2" t="s">
        <v>250</v>
      </c>
      <c r="E182" s="181">
        <v>1</v>
      </c>
      <c r="F182" s="98">
        <v>745.79</v>
      </c>
      <c r="G182" s="142">
        <f t="shared" si="12"/>
        <v>745.79</v>
      </c>
      <c r="H182" s="135">
        <f t="shared" si="14"/>
        <v>9.2054211597749431E-4</v>
      </c>
      <c r="I182" s="183">
        <f>ROUND(F182*Прил.10!$D$13,2)</f>
        <v>5996.15</v>
      </c>
      <c r="J182" s="183">
        <f t="shared" si="13"/>
        <v>5996.15</v>
      </c>
    </row>
    <row r="183" spans="1:10" s="12" customFormat="1" ht="38.25" hidden="1" customHeight="1" outlineLevel="1" x14ac:dyDescent="0.2">
      <c r="A183" s="182">
        <v>154</v>
      </c>
      <c r="B183" s="130" t="s">
        <v>476</v>
      </c>
      <c r="C183" s="8" t="s">
        <v>477</v>
      </c>
      <c r="D183" s="2" t="s">
        <v>250</v>
      </c>
      <c r="E183" s="181">
        <v>6</v>
      </c>
      <c r="F183" s="98">
        <v>122.79</v>
      </c>
      <c r="G183" s="142">
        <f t="shared" si="12"/>
        <v>736.74</v>
      </c>
      <c r="H183" s="135">
        <f t="shared" si="14"/>
        <v>9.0937153692763274E-4</v>
      </c>
      <c r="I183" s="183">
        <f>ROUND(F183*Прил.10!$D$13,2)</f>
        <v>987.23</v>
      </c>
      <c r="J183" s="183">
        <f t="shared" si="13"/>
        <v>5923.38</v>
      </c>
    </row>
    <row r="184" spans="1:10" s="12" customFormat="1" ht="38.25" hidden="1" customHeight="1" outlineLevel="1" x14ac:dyDescent="0.2">
      <c r="A184" s="182">
        <v>155</v>
      </c>
      <c r="B184" s="130" t="s">
        <v>478</v>
      </c>
      <c r="C184" s="8" t="s">
        <v>479</v>
      </c>
      <c r="D184" s="2" t="s">
        <v>422</v>
      </c>
      <c r="E184" s="181">
        <v>95.7</v>
      </c>
      <c r="F184" s="98">
        <v>7.5</v>
      </c>
      <c r="G184" s="142">
        <f t="shared" si="12"/>
        <v>717.75</v>
      </c>
      <c r="H184" s="135">
        <f t="shared" si="14"/>
        <v>8.8593183569482905E-4</v>
      </c>
      <c r="I184" s="183">
        <f>ROUND(F184*Прил.10!$D$13,2)</f>
        <v>60.3</v>
      </c>
      <c r="J184" s="183">
        <f t="shared" si="13"/>
        <v>5770.71</v>
      </c>
    </row>
    <row r="185" spans="1:10" s="12" customFormat="1" ht="14.25" hidden="1" customHeight="1" outlineLevel="1" x14ac:dyDescent="0.2">
      <c r="A185" s="182">
        <v>156</v>
      </c>
      <c r="B185" s="130" t="s">
        <v>480</v>
      </c>
      <c r="C185" s="8" t="s">
        <v>481</v>
      </c>
      <c r="D185" s="2" t="s">
        <v>405</v>
      </c>
      <c r="E185" s="181">
        <v>69.599999999999994</v>
      </c>
      <c r="F185" s="98">
        <v>10</v>
      </c>
      <c r="G185" s="142">
        <f t="shared" si="12"/>
        <v>696</v>
      </c>
      <c r="H185" s="135">
        <f t="shared" si="14"/>
        <v>8.5908541643134936E-4</v>
      </c>
      <c r="I185" s="183">
        <f>ROUND(F185*Прил.10!$D$13,2)</f>
        <v>80.400000000000006</v>
      </c>
      <c r="J185" s="183">
        <f t="shared" si="13"/>
        <v>5595.84</v>
      </c>
    </row>
    <row r="186" spans="1:10" s="12" customFormat="1" ht="14.25" hidden="1" customHeight="1" outlineLevel="1" x14ac:dyDescent="0.2">
      <c r="A186" s="182">
        <v>157</v>
      </c>
      <c r="B186" s="130" t="s">
        <v>482</v>
      </c>
      <c r="C186" s="8" t="s">
        <v>483</v>
      </c>
      <c r="D186" s="2" t="s">
        <v>299</v>
      </c>
      <c r="E186" s="181">
        <v>19.32</v>
      </c>
      <c r="F186" s="98">
        <v>35.53</v>
      </c>
      <c r="G186" s="142">
        <f t="shared" si="12"/>
        <v>686.44</v>
      </c>
      <c r="H186" s="135">
        <f t="shared" si="14"/>
        <v>8.4728533513668894E-4</v>
      </c>
      <c r="I186" s="183">
        <f>ROUND(F186*Прил.10!$D$13,2)</f>
        <v>285.66000000000003</v>
      </c>
      <c r="J186" s="183">
        <f t="shared" si="13"/>
        <v>5518.95</v>
      </c>
    </row>
    <row r="187" spans="1:10" s="12" customFormat="1" ht="14.25" hidden="1" customHeight="1" outlineLevel="1" x14ac:dyDescent="0.2">
      <c r="A187" s="182">
        <v>158</v>
      </c>
      <c r="B187" s="130" t="s">
        <v>484</v>
      </c>
      <c r="C187" s="8" t="s">
        <v>485</v>
      </c>
      <c r="D187" s="2" t="s">
        <v>486</v>
      </c>
      <c r="E187" s="181">
        <v>1.4950000000000001</v>
      </c>
      <c r="F187" s="98">
        <v>458</v>
      </c>
      <c r="G187" s="142">
        <f t="shared" si="12"/>
        <v>684.71</v>
      </c>
      <c r="H187" s="135">
        <f t="shared" si="14"/>
        <v>8.4514996477688112E-4</v>
      </c>
      <c r="I187" s="183">
        <f>ROUND(F187*Прил.10!$D$13,2)</f>
        <v>3682.32</v>
      </c>
      <c r="J187" s="183">
        <f t="shared" si="13"/>
        <v>5505.07</v>
      </c>
    </row>
    <row r="188" spans="1:10" s="12" customFormat="1" ht="14.25" hidden="1" customHeight="1" outlineLevel="1" x14ac:dyDescent="0.2">
      <c r="A188" s="182">
        <v>159</v>
      </c>
      <c r="B188" s="130" t="s">
        <v>487</v>
      </c>
      <c r="C188" s="8" t="s">
        <v>488</v>
      </c>
      <c r="D188" s="2" t="s">
        <v>281</v>
      </c>
      <c r="E188" s="181">
        <v>7.2400000000000006E-2</v>
      </c>
      <c r="F188" s="98">
        <v>9424</v>
      </c>
      <c r="G188" s="142">
        <f t="shared" si="12"/>
        <v>682.3</v>
      </c>
      <c r="H188" s="135">
        <f t="shared" si="14"/>
        <v>8.4217525809067483E-4</v>
      </c>
      <c r="I188" s="183">
        <f>ROUND(F188*Прил.10!$D$13,2)</f>
        <v>75768.960000000006</v>
      </c>
      <c r="J188" s="183">
        <f t="shared" si="13"/>
        <v>5485.67</v>
      </c>
    </row>
    <row r="189" spans="1:10" s="12" customFormat="1" ht="25.5" hidden="1" customHeight="1" outlineLevel="1" x14ac:dyDescent="0.2">
      <c r="A189" s="182">
        <v>160</v>
      </c>
      <c r="B189" s="130" t="s">
        <v>489</v>
      </c>
      <c r="C189" s="8" t="s">
        <v>490</v>
      </c>
      <c r="D189" s="2" t="s">
        <v>281</v>
      </c>
      <c r="E189" s="181">
        <v>0.11838</v>
      </c>
      <c r="F189" s="98">
        <v>5763</v>
      </c>
      <c r="G189" s="142">
        <f t="shared" si="12"/>
        <v>682.22</v>
      </c>
      <c r="H189" s="135">
        <f t="shared" si="14"/>
        <v>8.4207651264051032E-4</v>
      </c>
      <c r="I189" s="183">
        <f>ROUND(F189*Прил.10!$D$13,2)</f>
        <v>46334.52</v>
      </c>
      <c r="J189" s="183">
        <f t="shared" si="13"/>
        <v>5485.08</v>
      </c>
    </row>
    <row r="190" spans="1:10" s="12" customFormat="1" ht="38.25" hidden="1" customHeight="1" outlineLevel="1" x14ac:dyDescent="0.2">
      <c r="A190" s="182">
        <v>161</v>
      </c>
      <c r="B190" s="130" t="s">
        <v>491</v>
      </c>
      <c r="C190" s="8" t="s">
        <v>492</v>
      </c>
      <c r="D190" s="2" t="s">
        <v>313</v>
      </c>
      <c r="E190" s="181">
        <v>8.5</v>
      </c>
      <c r="F190" s="98">
        <v>79.430000000000007</v>
      </c>
      <c r="G190" s="142">
        <f t="shared" si="12"/>
        <v>675.16</v>
      </c>
      <c r="H190" s="135">
        <f t="shared" si="14"/>
        <v>8.3336222666349118E-4</v>
      </c>
      <c r="I190" s="183">
        <f>ROUND(F190*Прил.10!$D$13,2)</f>
        <v>638.62</v>
      </c>
      <c r="J190" s="183">
        <f t="shared" si="13"/>
        <v>5428.27</v>
      </c>
    </row>
    <row r="191" spans="1:10" s="12" customFormat="1" ht="38.25" hidden="1" customHeight="1" outlineLevel="1" x14ac:dyDescent="0.2">
      <c r="A191" s="182">
        <v>162</v>
      </c>
      <c r="B191" s="130" t="s">
        <v>493</v>
      </c>
      <c r="C191" s="8" t="s">
        <v>494</v>
      </c>
      <c r="D191" s="2" t="s">
        <v>313</v>
      </c>
      <c r="E191" s="181">
        <v>5</v>
      </c>
      <c r="F191" s="98">
        <v>128.25</v>
      </c>
      <c r="G191" s="142">
        <f t="shared" si="12"/>
        <v>641.25</v>
      </c>
      <c r="H191" s="135">
        <f t="shared" si="14"/>
        <v>7.9150649897500398E-4</v>
      </c>
      <c r="I191" s="183">
        <f>ROUND(F191*Прил.10!$D$13,2)</f>
        <v>1031.1300000000001</v>
      </c>
      <c r="J191" s="183">
        <f t="shared" si="13"/>
        <v>5155.6499999999996</v>
      </c>
    </row>
    <row r="192" spans="1:10" s="12" customFormat="1" ht="38.25" hidden="1" customHeight="1" outlineLevel="1" x14ac:dyDescent="0.2">
      <c r="A192" s="182">
        <v>163</v>
      </c>
      <c r="B192" s="130" t="s">
        <v>495</v>
      </c>
      <c r="C192" s="8" t="s">
        <v>496</v>
      </c>
      <c r="D192" s="2" t="s">
        <v>250</v>
      </c>
      <c r="E192" s="181">
        <v>1</v>
      </c>
      <c r="F192" s="98">
        <v>617.94000000000005</v>
      </c>
      <c r="G192" s="142">
        <f t="shared" si="12"/>
        <v>617.94000000000005</v>
      </c>
      <c r="H192" s="135">
        <f t="shared" si="14"/>
        <v>7.6273454343331619E-4</v>
      </c>
      <c r="I192" s="183">
        <f>ROUND(F192*Прил.10!$D$13,2)</f>
        <v>4968.24</v>
      </c>
      <c r="J192" s="183">
        <f t="shared" si="13"/>
        <v>4968.24</v>
      </c>
    </row>
    <row r="193" spans="1:10" s="12" customFormat="1" ht="38.25" hidden="1" customHeight="1" outlineLevel="1" x14ac:dyDescent="0.2">
      <c r="A193" s="182">
        <v>164</v>
      </c>
      <c r="B193" s="130" t="s">
        <v>497</v>
      </c>
      <c r="C193" s="8" t="s">
        <v>498</v>
      </c>
      <c r="D193" s="2" t="s">
        <v>268</v>
      </c>
      <c r="E193" s="181">
        <v>0.623</v>
      </c>
      <c r="F193" s="98">
        <v>968</v>
      </c>
      <c r="G193" s="142">
        <f t="shared" si="12"/>
        <v>603.05999999999995</v>
      </c>
      <c r="H193" s="135">
        <f t="shared" si="14"/>
        <v>7.4436788970271483E-4</v>
      </c>
      <c r="I193" s="183">
        <f>ROUND(F193*Прил.10!$D$13,2)</f>
        <v>7782.72</v>
      </c>
      <c r="J193" s="183">
        <f t="shared" si="13"/>
        <v>4848.63</v>
      </c>
    </row>
    <row r="194" spans="1:10" s="12" customFormat="1" ht="14.25" hidden="1" customHeight="1" outlineLevel="1" x14ac:dyDescent="0.2">
      <c r="A194" s="182">
        <v>165</v>
      </c>
      <c r="B194" s="130" t="s">
        <v>499</v>
      </c>
      <c r="C194" s="8" t="s">
        <v>500</v>
      </c>
      <c r="D194" s="2" t="s">
        <v>501</v>
      </c>
      <c r="E194" s="181">
        <v>30</v>
      </c>
      <c r="F194" s="98">
        <v>19.899999999999999</v>
      </c>
      <c r="G194" s="142">
        <f t="shared" ref="G194:G257" si="15">ROUND(E194*F194,2)</f>
        <v>597</v>
      </c>
      <c r="H194" s="135">
        <f t="shared" si="14"/>
        <v>7.3688792185275232E-4</v>
      </c>
      <c r="I194" s="183">
        <f>ROUND(F194*Прил.10!$D$13,2)</f>
        <v>160</v>
      </c>
      <c r="J194" s="183">
        <f t="shared" ref="J194:J257" si="16">ROUND(I194*E194,2)</f>
        <v>4800</v>
      </c>
    </row>
    <row r="195" spans="1:10" s="12" customFormat="1" ht="38.25" hidden="1" customHeight="1" outlineLevel="1" x14ac:dyDescent="0.2">
      <c r="A195" s="182">
        <v>166</v>
      </c>
      <c r="B195" s="130" t="s">
        <v>502</v>
      </c>
      <c r="C195" s="8" t="s">
        <v>503</v>
      </c>
      <c r="D195" s="2" t="s">
        <v>268</v>
      </c>
      <c r="E195" s="181">
        <v>0.2797</v>
      </c>
      <c r="F195" s="98">
        <v>1980</v>
      </c>
      <c r="G195" s="142">
        <f t="shared" si="15"/>
        <v>553.80999999999995</v>
      </c>
      <c r="H195" s="135">
        <f t="shared" si="14"/>
        <v>6.8357772194518039E-4</v>
      </c>
      <c r="I195" s="183">
        <f>ROUND(F195*Прил.10!$D$13,2)</f>
        <v>15919.2</v>
      </c>
      <c r="J195" s="183">
        <f t="shared" si="16"/>
        <v>4452.6000000000004</v>
      </c>
    </row>
    <row r="196" spans="1:10" s="12" customFormat="1" ht="14.25" hidden="1" customHeight="1" outlineLevel="1" x14ac:dyDescent="0.2">
      <c r="A196" s="182">
        <v>167</v>
      </c>
      <c r="B196" s="130" t="s">
        <v>504</v>
      </c>
      <c r="C196" s="8" t="s">
        <v>505</v>
      </c>
      <c r="D196" s="2" t="s">
        <v>281</v>
      </c>
      <c r="E196" s="181">
        <v>5.5599999999999997E-2</v>
      </c>
      <c r="F196" s="98">
        <v>9793</v>
      </c>
      <c r="G196" s="142">
        <f t="shared" si="15"/>
        <v>544.49</v>
      </c>
      <c r="H196" s="135">
        <f t="shared" si="14"/>
        <v>6.7207387700101361E-4</v>
      </c>
      <c r="I196" s="183">
        <f>ROUND(F196*Прил.10!$D$13,2)</f>
        <v>78735.72</v>
      </c>
      <c r="J196" s="183">
        <f t="shared" si="16"/>
        <v>4377.71</v>
      </c>
    </row>
    <row r="197" spans="1:10" s="12" customFormat="1" ht="14.25" hidden="1" customHeight="1" outlineLevel="1" x14ac:dyDescent="0.2">
      <c r="A197" s="182">
        <v>168</v>
      </c>
      <c r="B197" s="130" t="s">
        <v>506</v>
      </c>
      <c r="C197" s="8" t="s">
        <v>507</v>
      </c>
      <c r="D197" s="2" t="s">
        <v>250</v>
      </c>
      <c r="E197" s="181">
        <v>2</v>
      </c>
      <c r="F197" s="98">
        <v>270.08999999999997</v>
      </c>
      <c r="G197" s="142">
        <f t="shared" si="15"/>
        <v>540.17999999999995</v>
      </c>
      <c r="H197" s="135">
        <f t="shared" si="14"/>
        <v>6.6675396587339978E-4</v>
      </c>
      <c r="I197" s="183">
        <f>ROUND(F197*Прил.10!$D$13,2)</f>
        <v>2171.52</v>
      </c>
      <c r="J197" s="183">
        <f t="shared" si="16"/>
        <v>4343.04</v>
      </c>
    </row>
    <row r="198" spans="1:10" s="12" customFormat="1" ht="38.25" hidden="1" customHeight="1" outlineLevel="1" x14ac:dyDescent="0.2">
      <c r="A198" s="182">
        <v>169</v>
      </c>
      <c r="B198" s="130" t="s">
        <v>508</v>
      </c>
      <c r="C198" s="8" t="s">
        <v>509</v>
      </c>
      <c r="D198" s="2" t="s">
        <v>281</v>
      </c>
      <c r="E198" s="181">
        <v>3.6200000000000003E-2</v>
      </c>
      <c r="F198" s="98">
        <v>14830</v>
      </c>
      <c r="G198" s="142">
        <f t="shared" si="15"/>
        <v>536.85</v>
      </c>
      <c r="H198" s="135">
        <f t="shared" si="14"/>
        <v>6.626436865103016E-4</v>
      </c>
      <c r="I198" s="183">
        <f>ROUND(F198*Прил.10!$D$13,2)</f>
        <v>119233.2</v>
      </c>
      <c r="J198" s="183">
        <f t="shared" si="16"/>
        <v>4316.24</v>
      </c>
    </row>
    <row r="199" spans="1:10" s="12" customFormat="1" ht="14.25" hidden="1" customHeight="1" outlineLevel="1" x14ac:dyDescent="0.2">
      <c r="A199" s="182">
        <v>170</v>
      </c>
      <c r="B199" s="130" t="s">
        <v>510</v>
      </c>
      <c r="C199" s="8" t="s">
        <v>511</v>
      </c>
      <c r="D199" s="2" t="s">
        <v>281</v>
      </c>
      <c r="E199" s="181">
        <v>5.1799999999999999E-2</v>
      </c>
      <c r="F199" s="98">
        <v>10362</v>
      </c>
      <c r="G199" s="142">
        <f t="shared" si="15"/>
        <v>536.75</v>
      </c>
      <c r="H199" s="135">
        <f t="shared" si="14"/>
        <v>6.6252025469759591E-4</v>
      </c>
      <c r="I199" s="183">
        <f>ROUND(F199*Прил.10!$D$13,2)</f>
        <v>83310.48</v>
      </c>
      <c r="J199" s="183">
        <f t="shared" si="16"/>
        <v>4315.4799999999996</v>
      </c>
    </row>
    <row r="200" spans="1:10" s="12" customFormat="1" ht="25.5" hidden="1" customHeight="1" outlineLevel="1" x14ac:dyDescent="0.2">
      <c r="A200" s="182">
        <v>171</v>
      </c>
      <c r="B200" s="130" t="s">
        <v>512</v>
      </c>
      <c r="C200" s="8" t="s">
        <v>513</v>
      </c>
      <c r="D200" s="2" t="s">
        <v>299</v>
      </c>
      <c r="E200" s="181">
        <v>83.203999999999994</v>
      </c>
      <c r="F200" s="98">
        <v>6.2</v>
      </c>
      <c r="G200" s="142">
        <f t="shared" si="15"/>
        <v>515.86</v>
      </c>
      <c r="H200" s="135">
        <f t="shared" si="14"/>
        <v>6.3673534902338488E-4</v>
      </c>
      <c r="I200" s="183">
        <f>ROUND(F200*Прил.10!$D$13,2)</f>
        <v>49.85</v>
      </c>
      <c r="J200" s="183">
        <f t="shared" si="16"/>
        <v>4147.72</v>
      </c>
    </row>
    <row r="201" spans="1:10" s="12" customFormat="1" ht="38.25" hidden="1" customHeight="1" outlineLevel="1" x14ac:dyDescent="0.2">
      <c r="A201" s="182">
        <v>172</v>
      </c>
      <c r="B201" s="130" t="s">
        <v>433</v>
      </c>
      <c r="C201" s="8" t="s">
        <v>434</v>
      </c>
      <c r="D201" s="2" t="s">
        <v>299</v>
      </c>
      <c r="E201" s="181">
        <v>79.2</v>
      </c>
      <c r="F201" s="98">
        <v>6.46</v>
      </c>
      <c r="G201" s="142">
        <f t="shared" si="15"/>
        <v>511.63</v>
      </c>
      <c r="H201" s="135">
        <f t="shared" si="14"/>
        <v>6.3151418334593578E-4</v>
      </c>
      <c r="I201" s="183">
        <f>ROUND(F201*Прил.10!$D$13,2)</f>
        <v>51.94</v>
      </c>
      <c r="J201" s="183">
        <f t="shared" si="16"/>
        <v>4113.6499999999996</v>
      </c>
    </row>
    <row r="202" spans="1:10" s="12" customFormat="1" ht="14.25" hidden="1" customHeight="1" outlineLevel="1" x14ac:dyDescent="0.2">
      <c r="A202" s="182">
        <v>173</v>
      </c>
      <c r="B202" s="130" t="s">
        <v>514</v>
      </c>
      <c r="C202" s="8" t="s">
        <v>515</v>
      </c>
      <c r="D202" s="2" t="s">
        <v>400</v>
      </c>
      <c r="E202" s="181">
        <v>32.76</v>
      </c>
      <c r="F202" s="98">
        <v>15.25</v>
      </c>
      <c r="G202" s="142">
        <f t="shared" si="15"/>
        <v>499.59</v>
      </c>
      <c r="H202" s="135">
        <f t="shared" si="14"/>
        <v>6.1665299309617504E-4</v>
      </c>
      <c r="I202" s="183">
        <f>ROUND(F202*Прил.10!$D$13,2)</f>
        <v>122.61</v>
      </c>
      <c r="J202" s="183">
        <f t="shared" si="16"/>
        <v>4016.7</v>
      </c>
    </row>
    <row r="203" spans="1:10" s="12" customFormat="1" ht="38.25" hidden="1" customHeight="1" outlineLevel="1" x14ac:dyDescent="0.2">
      <c r="A203" s="182">
        <v>174</v>
      </c>
      <c r="B203" s="130" t="s">
        <v>516</v>
      </c>
      <c r="C203" s="8" t="s">
        <v>517</v>
      </c>
      <c r="D203" s="2" t="s">
        <v>250</v>
      </c>
      <c r="E203" s="181">
        <v>2</v>
      </c>
      <c r="F203" s="98">
        <v>240</v>
      </c>
      <c r="G203" s="142">
        <f t="shared" si="15"/>
        <v>480</v>
      </c>
      <c r="H203" s="135">
        <f t="shared" si="14"/>
        <v>5.9247270098713751E-4</v>
      </c>
      <c r="I203" s="183">
        <f>ROUND(F203*Прил.10!$D$13,2)</f>
        <v>1929.6</v>
      </c>
      <c r="J203" s="183">
        <f t="shared" si="16"/>
        <v>3859.2</v>
      </c>
    </row>
    <row r="204" spans="1:10" s="12" customFormat="1" ht="38.25" hidden="1" customHeight="1" outlineLevel="1" x14ac:dyDescent="0.2">
      <c r="A204" s="182">
        <v>175</v>
      </c>
      <c r="B204" s="130" t="s">
        <v>518</v>
      </c>
      <c r="C204" s="8" t="s">
        <v>519</v>
      </c>
      <c r="D204" s="2" t="s">
        <v>250</v>
      </c>
      <c r="E204" s="181">
        <v>4</v>
      </c>
      <c r="F204" s="98">
        <v>117.85</v>
      </c>
      <c r="G204" s="142">
        <f t="shared" si="15"/>
        <v>471.4</v>
      </c>
      <c r="H204" s="135">
        <f t="shared" si="14"/>
        <v>5.8185756509445124E-4</v>
      </c>
      <c r="I204" s="183">
        <f>ROUND(F204*Прил.10!$D$13,2)</f>
        <v>947.51</v>
      </c>
      <c r="J204" s="183">
        <f t="shared" si="16"/>
        <v>3790.04</v>
      </c>
    </row>
    <row r="205" spans="1:10" s="12" customFormat="1" ht="14.25" hidden="1" customHeight="1" outlineLevel="1" x14ac:dyDescent="0.2">
      <c r="A205" s="182">
        <v>176</v>
      </c>
      <c r="B205" s="130" t="s">
        <v>520</v>
      </c>
      <c r="C205" s="8" t="s">
        <v>521</v>
      </c>
      <c r="D205" s="2" t="s">
        <v>281</v>
      </c>
      <c r="E205" s="181">
        <v>3.9100000000000003E-2</v>
      </c>
      <c r="F205" s="98">
        <v>11524</v>
      </c>
      <c r="G205" s="142">
        <f t="shared" si="15"/>
        <v>450.59</v>
      </c>
      <c r="H205" s="135">
        <f t="shared" si="14"/>
        <v>5.5617140487040472E-4</v>
      </c>
      <c r="I205" s="183">
        <f>ROUND(F205*Прил.10!$D$13,2)</f>
        <v>92652.96</v>
      </c>
      <c r="J205" s="183">
        <f t="shared" si="16"/>
        <v>3622.73</v>
      </c>
    </row>
    <row r="206" spans="1:10" s="12" customFormat="1" ht="25.5" hidden="1" customHeight="1" outlineLevel="1" x14ac:dyDescent="0.2">
      <c r="A206" s="182">
        <v>177</v>
      </c>
      <c r="B206" s="174" t="s">
        <v>258</v>
      </c>
      <c r="C206" s="8" t="s">
        <v>522</v>
      </c>
      <c r="D206" s="2" t="s">
        <v>250</v>
      </c>
      <c r="E206" s="181">
        <v>13</v>
      </c>
      <c r="F206" s="98">
        <v>33.49</v>
      </c>
      <c r="G206" s="142">
        <f t="shared" si="15"/>
        <v>435.37</v>
      </c>
      <c r="H206" s="135">
        <f t="shared" si="14"/>
        <v>5.3738508297660424E-4</v>
      </c>
      <c r="I206" s="183">
        <f>ROUND(F206*Прил.10!$D$13,2)</f>
        <v>269.26</v>
      </c>
      <c r="J206" s="183">
        <f t="shared" si="16"/>
        <v>3500.38</v>
      </c>
    </row>
    <row r="207" spans="1:10" s="12" customFormat="1" ht="25.5" hidden="1" customHeight="1" outlineLevel="1" x14ac:dyDescent="0.2">
      <c r="A207" s="182">
        <v>178</v>
      </c>
      <c r="B207" s="130" t="s">
        <v>523</v>
      </c>
      <c r="C207" s="8" t="s">
        <v>524</v>
      </c>
      <c r="D207" s="2" t="s">
        <v>525</v>
      </c>
      <c r="E207" s="181">
        <v>2.8000000000000001E-2</v>
      </c>
      <c r="F207" s="98">
        <v>15270.7</v>
      </c>
      <c r="G207" s="142">
        <f t="shared" si="15"/>
        <v>427.58</v>
      </c>
      <c r="H207" s="135">
        <f t="shared" si="14"/>
        <v>5.277697447668338E-4</v>
      </c>
      <c r="I207" s="183">
        <f>ROUND(F207*Прил.10!$D$13,2)</f>
        <v>122776.43</v>
      </c>
      <c r="J207" s="183">
        <f t="shared" si="16"/>
        <v>3437.74</v>
      </c>
    </row>
    <row r="208" spans="1:10" s="12" customFormat="1" ht="38.25" hidden="1" customHeight="1" outlineLevel="1" x14ac:dyDescent="0.2">
      <c r="A208" s="182">
        <v>179</v>
      </c>
      <c r="B208" s="130" t="s">
        <v>526</v>
      </c>
      <c r="C208" s="8" t="s">
        <v>527</v>
      </c>
      <c r="D208" s="2" t="s">
        <v>281</v>
      </c>
      <c r="E208" s="181">
        <v>0.17199999999999999</v>
      </c>
      <c r="F208" s="98">
        <v>2476.7600000000002</v>
      </c>
      <c r="G208" s="142">
        <f t="shared" si="15"/>
        <v>426</v>
      </c>
      <c r="H208" s="135">
        <f t="shared" si="14"/>
        <v>5.2581952212608452E-4</v>
      </c>
      <c r="I208" s="183">
        <f>ROUND(F208*Прил.10!$D$13,2)</f>
        <v>19913.150000000001</v>
      </c>
      <c r="J208" s="183">
        <f t="shared" si="16"/>
        <v>3425.06</v>
      </c>
    </row>
    <row r="209" spans="1:10" s="12" customFormat="1" ht="14.25" hidden="1" customHeight="1" outlineLevel="1" x14ac:dyDescent="0.2">
      <c r="A209" s="182">
        <v>180</v>
      </c>
      <c r="B209" s="130" t="s">
        <v>528</v>
      </c>
      <c r="C209" s="8" t="s">
        <v>529</v>
      </c>
      <c r="D209" s="2" t="s">
        <v>281</v>
      </c>
      <c r="E209" s="181">
        <v>6.8400000000000002E-2</v>
      </c>
      <c r="F209" s="98">
        <v>6143.8</v>
      </c>
      <c r="G209" s="142">
        <f t="shared" si="15"/>
        <v>420.24</v>
      </c>
      <c r="H209" s="135">
        <f t="shared" si="14"/>
        <v>5.1870984971423887E-4</v>
      </c>
      <c r="I209" s="183">
        <f>ROUND(F209*Прил.10!$D$13,2)</f>
        <v>49396.15</v>
      </c>
      <c r="J209" s="183">
        <f t="shared" si="16"/>
        <v>3378.7</v>
      </c>
    </row>
    <row r="210" spans="1:10" s="12" customFormat="1" ht="14.25" hidden="1" customHeight="1" outlineLevel="1" x14ac:dyDescent="0.2">
      <c r="A210" s="182">
        <v>181</v>
      </c>
      <c r="B210" s="130" t="s">
        <v>530</v>
      </c>
      <c r="C210" s="8" t="s">
        <v>531</v>
      </c>
      <c r="D210" s="2" t="s">
        <v>400</v>
      </c>
      <c r="E210" s="181">
        <v>14.238</v>
      </c>
      <c r="F210" s="98">
        <v>28.6</v>
      </c>
      <c r="G210" s="142">
        <f t="shared" si="15"/>
        <v>407.21</v>
      </c>
      <c r="H210" s="135">
        <f t="shared" si="14"/>
        <v>5.0262668451869221E-4</v>
      </c>
      <c r="I210" s="183">
        <f>ROUND(F210*Прил.10!$D$13,2)</f>
        <v>229.94</v>
      </c>
      <c r="J210" s="183">
        <f t="shared" si="16"/>
        <v>3273.89</v>
      </c>
    </row>
    <row r="211" spans="1:10" s="12" customFormat="1" ht="25.5" hidden="1" customHeight="1" outlineLevel="1" x14ac:dyDescent="0.2">
      <c r="A211" s="182">
        <v>182</v>
      </c>
      <c r="B211" s="130" t="s">
        <v>532</v>
      </c>
      <c r="C211" s="8" t="s">
        <v>533</v>
      </c>
      <c r="D211" s="2" t="s">
        <v>299</v>
      </c>
      <c r="E211" s="181">
        <v>13.96</v>
      </c>
      <c r="F211" s="98">
        <v>28.25</v>
      </c>
      <c r="G211" s="142">
        <f t="shared" si="15"/>
        <v>394.37</v>
      </c>
      <c r="H211" s="135">
        <f t="shared" si="14"/>
        <v>4.867780397672863E-4</v>
      </c>
      <c r="I211" s="183">
        <f>ROUND(F211*Прил.10!$D$13,2)</f>
        <v>227.13</v>
      </c>
      <c r="J211" s="183">
        <f t="shared" si="16"/>
        <v>3170.73</v>
      </c>
    </row>
    <row r="212" spans="1:10" s="12" customFormat="1" ht="38.25" hidden="1" customHeight="1" outlineLevel="1" x14ac:dyDescent="0.2">
      <c r="A212" s="182">
        <v>183</v>
      </c>
      <c r="B212" s="130" t="s">
        <v>534</v>
      </c>
      <c r="C212" s="8" t="s">
        <v>535</v>
      </c>
      <c r="D212" s="2" t="s">
        <v>268</v>
      </c>
      <c r="E212" s="181">
        <v>0.34649999999999997</v>
      </c>
      <c r="F212" s="98">
        <v>1100</v>
      </c>
      <c r="G212" s="142">
        <f t="shared" si="15"/>
        <v>381.15</v>
      </c>
      <c r="H212" s="135">
        <f t="shared" ref="H212:H275" si="17">G212/$G$353</f>
        <v>4.7046035412759885E-4</v>
      </c>
      <c r="I212" s="183">
        <f>ROUND(F212*Прил.10!$D$13,2)</f>
        <v>8844</v>
      </c>
      <c r="J212" s="183">
        <f t="shared" si="16"/>
        <v>3064.45</v>
      </c>
    </row>
    <row r="213" spans="1:10" s="12" customFormat="1" ht="25.5" hidden="1" customHeight="1" outlineLevel="1" x14ac:dyDescent="0.2">
      <c r="A213" s="182">
        <v>184</v>
      </c>
      <c r="B213" s="130" t="s">
        <v>536</v>
      </c>
      <c r="C213" s="8" t="s">
        <v>537</v>
      </c>
      <c r="D213" s="2" t="s">
        <v>268</v>
      </c>
      <c r="E213" s="181">
        <v>0.63</v>
      </c>
      <c r="F213" s="98">
        <v>600</v>
      </c>
      <c r="G213" s="142">
        <f t="shared" si="15"/>
        <v>378</v>
      </c>
      <c r="H213" s="135">
        <f t="shared" si="17"/>
        <v>4.6657225202737077E-4</v>
      </c>
      <c r="I213" s="183">
        <f>ROUND(F213*Прил.10!$D$13,2)</f>
        <v>4824</v>
      </c>
      <c r="J213" s="183">
        <f t="shared" si="16"/>
        <v>3039.12</v>
      </c>
    </row>
    <row r="214" spans="1:10" s="12" customFormat="1" ht="25.5" hidden="1" customHeight="1" outlineLevel="1" x14ac:dyDescent="0.2">
      <c r="A214" s="182">
        <v>185</v>
      </c>
      <c r="B214" s="130" t="s">
        <v>538</v>
      </c>
      <c r="C214" s="8" t="s">
        <v>539</v>
      </c>
      <c r="D214" s="2" t="s">
        <v>469</v>
      </c>
      <c r="E214" s="181">
        <v>1.2</v>
      </c>
      <c r="F214" s="98">
        <v>310</v>
      </c>
      <c r="G214" s="142">
        <f t="shared" si="15"/>
        <v>372</v>
      </c>
      <c r="H214" s="135">
        <f t="shared" si="17"/>
        <v>4.5916634326503158E-4</v>
      </c>
      <c r="I214" s="183">
        <f>ROUND(F214*Прил.10!$D$13,2)</f>
        <v>2492.4</v>
      </c>
      <c r="J214" s="183">
        <f t="shared" si="16"/>
        <v>2990.88</v>
      </c>
    </row>
    <row r="215" spans="1:10" s="12" customFormat="1" ht="63.75" hidden="1" customHeight="1" outlineLevel="1" x14ac:dyDescent="0.2">
      <c r="A215" s="182">
        <v>186</v>
      </c>
      <c r="B215" s="130" t="s">
        <v>540</v>
      </c>
      <c r="C215" s="8" t="s">
        <v>541</v>
      </c>
      <c r="D215" s="2" t="s">
        <v>250</v>
      </c>
      <c r="E215" s="181">
        <v>3</v>
      </c>
      <c r="F215" s="98">
        <v>123.84</v>
      </c>
      <c r="G215" s="142">
        <f t="shared" si="15"/>
        <v>371.52</v>
      </c>
      <c r="H215" s="135">
        <f t="shared" si="17"/>
        <v>4.585738705640444E-4</v>
      </c>
      <c r="I215" s="183">
        <f>ROUND(F215*Прил.10!$D$13,2)</f>
        <v>995.67</v>
      </c>
      <c r="J215" s="183">
        <f t="shared" si="16"/>
        <v>2987.01</v>
      </c>
    </row>
    <row r="216" spans="1:10" s="12" customFormat="1" ht="38.25" hidden="1" customHeight="1" outlineLevel="1" x14ac:dyDescent="0.2">
      <c r="A216" s="182">
        <v>187</v>
      </c>
      <c r="B216" s="130" t="s">
        <v>542</v>
      </c>
      <c r="C216" s="8" t="s">
        <v>543</v>
      </c>
      <c r="D216" s="2" t="s">
        <v>281</v>
      </c>
      <c r="E216" s="181">
        <v>0.2412</v>
      </c>
      <c r="F216" s="98">
        <v>1530</v>
      </c>
      <c r="G216" s="142">
        <f t="shared" si="15"/>
        <v>369.04</v>
      </c>
      <c r="H216" s="135">
        <f t="shared" si="17"/>
        <v>4.5551276160894424E-4</v>
      </c>
      <c r="I216" s="183">
        <f>ROUND(F216*Прил.10!$D$13,2)</f>
        <v>12301.2</v>
      </c>
      <c r="J216" s="183">
        <f t="shared" si="16"/>
        <v>2967.05</v>
      </c>
    </row>
    <row r="217" spans="1:10" s="12" customFormat="1" ht="25.5" hidden="1" customHeight="1" outlineLevel="1" x14ac:dyDescent="0.2">
      <c r="A217" s="182">
        <v>188</v>
      </c>
      <c r="B217" s="130" t="s">
        <v>544</v>
      </c>
      <c r="C217" s="8" t="s">
        <v>545</v>
      </c>
      <c r="D217" s="2" t="s">
        <v>313</v>
      </c>
      <c r="E217" s="181">
        <v>10</v>
      </c>
      <c r="F217" s="98">
        <v>36.200000000000003</v>
      </c>
      <c r="G217" s="142">
        <f t="shared" si="15"/>
        <v>362</v>
      </c>
      <c r="H217" s="135">
        <f t="shared" si="17"/>
        <v>4.4682316199446618E-4</v>
      </c>
      <c r="I217" s="183">
        <f>ROUND(F217*Прил.10!$D$13,2)</f>
        <v>291.05</v>
      </c>
      <c r="J217" s="183">
        <f t="shared" si="16"/>
        <v>2910.5</v>
      </c>
    </row>
    <row r="218" spans="1:10" s="12" customFormat="1" ht="25.5" hidden="1" customHeight="1" outlineLevel="1" x14ac:dyDescent="0.2">
      <c r="A218" s="182">
        <v>189</v>
      </c>
      <c r="B218" s="130" t="s">
        <v>546</v>
      </c>
      <c r="C218" s="8" t="s">
        <v>547</v>
      </c>
      <c r="D218" s="2" t="s">
        <v>281</v>
      </c>
      <c r="E218" s="181">
        <v>0.24010000000000001</v>
      </c>
      <c r="F218" s="98">
        <v>1383.1</v>
      </c>
      <c r="G218" s="142">
        <f t="shared" si="15"/>
        <v>332.08</v>
      </c>
      <c r="H218" s="135">
        <f t="shared" si="17"/>
        <v>4.0989236363293461E-4</v>
      </c>
      <c r="I218" s="183">
        <f>ROUND(F218*Прил.10!$D$13,2)</f>
        <v>11120.12</v>
      </c>
      <c r="J218" s="183">
        <f t="shared" si="16"/>
        <v>2669.94</v>
      </c>
    </row>
    <row r="219" spans="1:10" s="12" customFormat="1" ht="25.5" hidden="1" customHeight="1" outlineLevel="1" x14ac:dyDescent="0.2">
      <c r="A219" s="182">
        <v>190</v>
      </c>
      <c r="B219" s="130" t="s">
        <v>548</v>
      </c>
      <c r="C219" s="8" t="s">
        <v>549</v>
      </c>
      <c r="D219" s="2" t="s">
        <v>250</v>
      </c>
      <c r="E219" s="181">
        <v>1</v>
      </c>
      <c r="F219" s="98">
        <v>330.65</v>
      </c>
      <c r="G219" s="142">
        <f t="shared" si="15"/>
        <v>330.65</v>
      </c>
      <c r="H219" s="135">
        <f t="shared" si="17"/>
        <v>4.0812728871124376E-4</v>
      </c>
      <c r="I219" s="183">
        <f>ROUND(F219*Прил.10!$D$13,2)</f>
        <v>2658.43</v>
      </c>
      <c r="J219" s="183">
        <f t="shared" si="16"/>
        <v>2658.43</v>
      </c>
    </row>
    <row r="220" spans="1:10" s="12" customFormat="1" ht="25.5" hidden="1" customHeight="1" outlineLevel="1" x14ac:dyDescent="0.2">
      <c r="A220" s="182">
        <v>191</v>
      </c>
      <c r="B220" s="174" t="s">
        <v>258</v>
      </c>
      <c r="C220" s="8" t="s">
        <v>550</v>
      </c>
      <c r="D220" s="2" t="s">
        <v>250</v>
      </c>
      <c r="E220" s="181">
        <v>2</v>
      </c>
      <c r="F220" s="98">
        <v>164.77</v>
      </c>
      <c r="G220" s="142">
        <f t="shared" si="15"/>
        <v>329.54</v>
      </c>
      <c r="H220" s="135">
        <f t="shared" si="17"/>
        <v>4.0675719559021107E-4</v>
      </c>
      <c r="I220" s="183">
        <f>ROUND(F220*Прил.10!$D$13,2)</f>
        <v>1324.75</v>
      </c>
      <c r="J220" s="183">
        <f t="shared" si="16"/>
        <v>2649.5</v>
      </c>
    </row>
    <row r="221" spans="1:10" s="12" customFormat="1" ht="25.5" hidden="1" customHeight="1" outlineLevel="1" x14ac:dyDescent="0.2">
      <c r="A221" s="182">
        <v>192</v>
      </c>
      <c r="B221" s="130" t="s">
        <v>551</v>
      </c>
      <c r="C221" s="8" t="s">
        <v>552</v>
      </c>
      <c r="D221" s="2" t="s">
        <v>281</v>
      </c>
      <c r="E221" s="181">
        <v>0.1258</v>
      </c>
      <c r="F221" s="98">
        <v>2606.9</v>
      </c>
      <c r="G221" s="142">
        <f t="shared" si="15"/>
        <v>327.95</v>
      </c>
      <c r="H221" s="135">
        <f t="shared" si="17"/>
        <v>4.0479462976819114E-4</v>
      </c>
      <c r="I221" s="183">
        <f>ROUND(F221*Прил.10!$D$13,2)</f>
        <v>20959.48</v>
      </c>
      <c r="J221" s="183">
        <f t="shared" si="16"/>
        <v>2636.7</v>
      </c>
    </row>
    <row r="222" spans="1:10" s="12" customFormat="1" ht="25.5" hidden="1" customHeight="1" outlineLevel="1" x14ac:dyDescent="0.2">
      <c r="A222" s="182">
        <v>193</v>
      </c>
      <c r="B222" s="130" t="s">
        <v>553</v>
      </c>
      <c r="C222" s="8" t="s">
        <v>554</v>
      </c>
      <c r="D222" s="2" t="s">
        <v>555</v>
      </c>
      <c r="E222" s="181">
        <v>321.90969999999999</v>
      </c>
      <c r="F222" s="98">
        <v>1</v>
      </c>
      <c r="G222" s="142">
        <f t="shared" si="15"/>
        <v>321.91000000000003</v>
      </c>
      <c r="H222" s="135">
        <f t="shared" si="17"/>
        <v>3.973393482807697E-4</v>
      </c>
      <c r="I222" s="183">
        <f>ROUND(F222*Прил.10!$D$13,2)</f>
        <v>8.0399999999999991</v>
      </c>
      <c r="J222" s="183">
        <f t="shared" si="16"/>
        <v>2588.15</v>
      </c>
    </row>
    <row r="223" spans="1:10" s="12" customFormat="1" ht="25.5" hidden="1" customHeight="1" outlineLevel="1" x14ac:dyDescent="0.2">
      <c r="A223" s="182">
        <v>194</v>
      </c>
      <c r="B223" s="130" t="s">
        <v>556</v>
      </c>
      <c r="C223" s="8" t="s">
        <v>557</v>
      </c>
      <c r="D223" s="2" t="s">
        <v>405</v>
      </c>
      <c r="E223" s="181">
        <v>3.7</v>
      </c>
      <c r="F223" s="98">
        <v>83</v>
      </c>
      <c r="G223" s="142">
        <f t="shared" si="15"/>
        <v>307.10000000000002</v>
      </c>
      <c r="H223" s="135">
        <f t="shared" si="17"/>
        <v>3.7905909681906237E-4</v>
      </c>
      <c r="I223" s="183">
        <f>ROUND(F223*Прил.10!$D$13,2)</f>
        <v>667.32</v>
      </c>
      <c r="J223" s="183">
        <f t="shared" si="16"/>
        <v>2469.08</v>
      </c>
    </row>
    <row r="224" spans="1:10" s="12" customFormat="1" ht="14.25" hidden="1" customHeight="1" outlineLevel="1" x14ac:dyDescent="0.2">
      <c r="A224" s="182">
        <v>195</v>
      </c>
      <c r="B224" s="130" t="s">
        <v>558</v>
      </c>
      <c r="C224" s="8" t="s">
        <v>559</v>
      </c>
      <c r="D224" s="2" t="s">
        <v>281</v>
      </c>
      <c r="E224" s="181">
        <v>2.52E-2</v>
      </c>
      <c r="F224" s="98">
        <v>12034</v>
      </c>
      <c r="G224" s="142">
        <f t="shared" si="15"/>
        <v>303.26</v>
      </c>
      <c r="H224" s="135">
        <f t="shared" si="17"/>
        <v>3.7431931521116524E-4</v>
      </c>
      <c r="I224" s="183">
        <f>ROUND(F224*Прил.10!$D$13,2)</f>
        <v>96753.36</v>
      </c>
      <c r="J224" s="183">
        <f t="shared" si="16"/>
        <v>2438.1799999999998</v>
      </c>
    </row>
    <row r="225" spans="1:10" s="12" customFormat="1" ht="51" hidden="1" customHeight="1" outlineLevel="1" x14ac:dyDescent="0.2">
      <c r="A225" s="182">
        <v>196</v>
      </c>
      <c r="B225" s="130" t="s">
        <v>560</v>
      </c>
      <c r="C225" s="8" t="s">
        <v>561</v>
      </c>
      <c r="D225" s="2" t="s">
        <v>250</v>
      </c>
      <c r="E225" s="181">
        <v>2</v>
      </c>
      <c r="F225" s="98">
        <v>149.54</v>
      </c>
      <c r="G225" s="142">
        <f t="shared" si="15"/>
        <v>299.08</v>
      </c>
      <c r="H225" s="135">
        <f t="shared" si="17"/>
        <v>3.6915986544006893E-4</v>
      </c>
      <c r="I225" s="183">
        <f>ROUND(F225*Прил.10!$D$13,2)</f>
        <v>1202.3</v>
      </c>
      <c r="J225" s="183">
        <f t="shared" si="16"/>
        <v>2404.6</v>
      </c>
    </row>
    <row r="226" spans="1:10" s="12" customFormat="1" ht="38.25" hidden="1" customHeight="1" outlineLevel="1" x14ac:dyDescent="0.2">
      <c r="A226" s="182">
        <v>197</v>
      </c>
      <c r="B226" s="130" t="s">
        <v>562</v>
      </c>
      <c r="C226" s="8" t="s">
        <v>563</v>
      </c>
      <c r="D226" s="2" t="s">
        <v>250</v>
      </c>
      <c r="E226" s="181">
        <v>4</v>
      </c>
      <c r="F226" s="98">
        <v>73.39</v>
      </c>
      <c r="G226" s="142">
        <f t="shared" si="15"/>
        <v>293.56</v>
      </c>
      <c r="H226" s="135">
        <f t="shared" si="17"/>
        <v>3.6234642937871687E-4</v>
      </c>
      <c r="I226" s="183">
        <f>ROUND(F226*Прил.10!$D$13,2)</f>
        <v>590.05999999999995</v>
      </c>
      <c r="J226" s="183">
        <f t="shared" si="16"/>
        <v>2360.2399999999998</v>
      </c>
    </row>
    <row r="227" spans="1:10" s="12" customFormat="1" ht="14.25" hidden="1" customHeight="1" outlineLevel="1" x14ac:dyDescent="0.2">
      <c r="A227" s="182">
        <v>198</v>
      </c>
      <c r="B227" s="130" t="s">
        <v>564</v>
      </c>
      <c r="C227" s="8" t="s">
        <v>565</v>
      </c>
      <c r="D227" s="2" t="s">
        <v>400</v>
      </c>
      <c r="E227" s="181">
        <v>10.612</v>
      </c>
      <c r="F227" s="98">
        <v>24.86</v>
      </c>
      <c r="G227" s="142">
        <f t="shared" si="15"/>
        <v>263.81</v>
      </c>
      <c r="H227" s="135">
        <f t="shared" si="17"/>
        <v>3.2562546509878491E-4</v>
      </c>
      <c r="I227" s="183">
        <f>ROUND(F227*Прил.10!$D$13,2)</f>
        <v>199.87</v>
      </c>
      <c r="J227" s="183">
        <f t="shared" si="16"/>
        <v>2121.02</v>
      </c>
    </row>
    <row r="228" spans="1:10" s="12" customFormat="1" ht="14.25" hidden="1" customHeight="1" outlineLevel="1" x14ac:dyDescent="0.2">
      <c r="A228" s="182">
        <v>199</v>
      </c>
      <c r="B228" s="130" t="s">
        <v>566</v>
      </c>
      <c r="C228" s="8" t="s">
        <v>567</v>
      </c>
      <c r="D228" s="2" t="s">
        <v>525</v>
      </c>
      <c r="E228" s="181">
        <v>0.96</v>
      </c>
      <c r="F228" s="98">
        <v>270</v>
      </c>
      <c r="G228" s="142">
        <f t="shared" si="15"/>
        <v>259.2</v>
      </c>
      <c r="H228" s="135">
        <f t="shared" si="17"/>
        <v>3.1993525853305426E-4</v>
      </c>
      <c r="I228" s="183">
        <f>ROUND(F228*Прил.10!$D$13,2)</f>
        <v>2170.8000000000002</v>
      </c>
      <c r="J228" s="183">
        <f t="shared" si="16"/>
        <v>2083.9699999999998</v>
      </c>
    </row>
    <row r="229" spans="1:10" s="12" customFormat="1" ht="14.25" hidden="1" customHeight="1" outlineLevel="1" x14ac:dyDescent="0.2">
      <c r="A229" s="182">
        <v>200</v>
      </c>
      <c r="B229" s="130" t="s">
        <v>568</v>
      </c>
      <c r="C229" s="8" t="s">
        <v>569</v>
      </c>
      <c r="D229" s="2" t="s">
        <v>281</v>
      </c>
      <c r="E229" s="181">
        <v>3.15E-2</v>
      </c>
      <c r="F229" s="98">
        <v>7977</v>
      </c>
      <c r="G229" s="142">
        <f t="shared" si="15"/>
        <v>251.28</v>
      </c>
      <c r="H229" s="135">
        <f t="shared" si="17"/>
        <v>3.1015945896676651E-4</v>
      </c>
      <c r="I229" s="183">
        <f>ROUND(F229*Прил.10!$D$13,2)</f>
        <v>64135.08</v>
      </c>
      <c r="J229" s="183">
        <f t="shared" si="16"/>
        <v>2020.26</v>
      </c>
    </row>
    <row r="230" spans="1:10" s="12" customFormat="1" ht="63.75" hidden="1" customHeight="1" outlineLevel="1" x14ac:dyDescent="0.2">
      <c r="A230" s="182">
        <v>201</v>
      </c>
      <c r="B230" s="130" t="s">
        <v>570</v>
      </c>
      <c r="C230" s="8" t="s">
        <v>571</v>
      </c>
      <c r="D230" s="2" t="s">
        <v>288</v>
      </c>
      <c r="E230" s="181">
        <v>0.05</v>
      </c>
      <c r="F230" s="98">
        <v>4883.8599999999997</v>
      </c>
      <c r="G230" s="142">
        <f t="shared" si="15"/>
        <v>244.19</v>
      </c>
      <c r="H230" s="135">
        <f t="shared" si="17"/>
        <v>3.0140814344593566E-4</v>
      </c>
      <c r="I230" s="183">
        <f>ROUND(F230*Прил.10!$D$13,2)</f>
        <v>39266.230000000003</v>
      </c>
      <c r="J230" s="183">
        <f t="shared" si="16"/>
        <v>1963.31</v>
      </c>
    </row>
    <row r="231" spans="1:10" s="12" customFormat="1" ht="38.25" hidden="1" customHeight="1" outlineLevel="1" x14ac:dyDescent="0.2">
      <c r="A231" s="182">
        <v>202</v>
      </c>
      <c r="B231" s="130" t="s">
        <v>572</v>
      </c>
      <c r="C231" s="8" t="s">
        <v>517</v>
      </c>
      <c r="D231" s="2" t="s">
        <v>250</v>
      </c>
      <c r="E231" s="181">
        <v>1</v>
      </c>
      <c r="F231" s="98">
        <v>240</v>
      </c>
      <c r="G231" s="142">
        <f t="shared" si="15"/>
        <v>240</v>
      </c>
      <c r="H231" s="135">
        <f t="shared" si="17"/>
        <v>2.9623635049356875E-4</v>
      </c>
      <c r="I231" s="183">
        <f>ROUND(F231*Прил.10!$D$13,2)</f>
        <v>1929.6</v>
      </c>
      <c r="J231" s="183">
        <f t="shared" si="16"/>
        <v>1929.6</v>
      </c>
    </row>
    <row r="232" spans="1:10" s="12" customFormat="1" ht="25.5" hidden="1" customHeight="1" outlineLevel="1" x14ac:dyDescent="0.2">
      <c r="A232" s="182">
        <v>203</v>
      </c>
      <c r="B232" s="130" t="s">
        <v>573</v>
      </c>
      <c r="C232" s="8" t="s">
        <v>574</v>
      </c>
      <c r="D232" s="2" t="s">
        <v>525</v>
      </c>
      <c r="E232" s="181">
        <v>0.03</v>
      </c>
      <c r="F232" s="98">
        <v>7980</v>
      </c>
      <c r="G232" s="142">
        <f t="shared" si="15"/>
        <v>239.4</v>
      </c>
      <c r="H232" s="135">
        <f t="shared" si="17"/>
        <v>2.9549575961733486E-4</v>
      </c>
      <c r="I232" s="183">
        <f>ROUND(F232*Прил.10!$D$13,2)</f>
        <v>64159.199999999997</v>
      </c>
      <c r="J232" s="183">
        <f t="shared" si="16"/>
        <v>1924.78</v>
      </c>
    </row>
    <row r="233" spans="1:10" s="12" customFormat="1" ht="38.25" hidden="1" customHeight="1" outlineLevel="1" x14ac:dyDescent="0.2">
      <c r="A233" s="182">
        <v>204</v>
      </c>
      <c r="B233" s="130" t="s">
        <v>575</v>
      </c>
      <c r="C233" s="8" t="s">
        <v>576</v>
      </c>
      <c r="D233" s="2" t="s">
        <v>400</v>
      </c>
      <c r="E233" s="181">
        <v>7.6077000000000004</v>
      </c>
      <c r="F233" s="98">
        <v>30.4</v>
      </c>
      <c r="G233" s="142">
        <f t="shared" si="15"/>
        <v>231.27</v>
      </c>
      <c r="H233" s="135">
        <f t="shared" si="17"/>
        <v>2.8546075324436523E-4</v>
      </c>
      <c r="I233" s="183">
        <f>ROUND(F233*Прил.10!$D$13,2)</f>
        <v>244.42</v>
      </c>
      <c r="J233" s="183">
        <f t="shared" si="16"/>
        <v>1859.47</v>
      </c>
    </row>
    <row r="234" spans="1:10" s="12" customFormat="1" ht="76.7" hidden="1" customHeight="1" outlineLevel="1" x14ac:dyDescent="0.2">
      <c r="A234" s="182">
        <v>205</v>
      </c>
      <c r="B234" s="130" t="s">
        <v>577</v>
      </c>
      <c r="C234" s="8" t="s">
        <v>578</v>
      </c>
      <c r="D234" s="2" t="s">
        <v>281</v>
      </c>
      <c r="E234" s="181">
        <v>2.24E-2</v>
      </c>
      <c r="F234" s="98">
        <v>10045</v>
      </c>
      <c r="G234" s="142">
        <f t="shared" si="15"/>
        <v>225.01</v>
      </c>
      <c r="H234" s="135">
        <f t="shared" si="17"/>
        <v>2.7773392176899127E-4</v>
      </c>
      <c r="I234" s="183">
        <f>ROUND(F234*Прил.10!$D$13,2)</f>
        <v>80761.8</v>
      </c>
      <c r="J234" s="183">
        <f t="shared" si="16"/>
        <v>1809.06</v>
      </c>
    </row>
    <row r="235" spans="1:10" s="12" customFormat="1" ht="63.75" hidden="1" customHeight="1" outlineLevel="1" x14ac:dyDescent="0.2">
      <c r="A235" s="182">
        <v>206</v>
      </c>
      <c r="B235" s="130" t="s">
        <v>579</v>
      </c>
      <c r="C235" s="8" t="s">
        <v>580</v>
      </c>
      <c r="D235" s="2" t="s">
        <v>250</v>
      </c>
      <c r="E235" s="181">
        <v>0.2</v>
      </c>
      <c r="F235" s="98">
        <v>1123.2</v>
      </c>
      <c r="G235" s="142">
        <f t="shared" si="15"/>
        <v>224.64</v>
      </c>
      <c r="H235" s="135">
        <f t="shared" si="17"/>
        <v>2.7727722406198032E-4</v>
      </c>
      <c r="I235" s="183">
        <f>ROUND(F235*Прил.10!$D$13,2)</f>
        <v>9030.5300000000007</v>
      </c>
      <c r="J235" s="183">
        <f t="shared" si="16"/>
        <v>1806.11</v>
      </c>
    </row>
    <row r="236" spans="1:10" s="12" customFormat="1" ht="14.25" hidden="1" customHeight="1" outlineLevel="1" x14ac:dyDescent="0.2">
      <c r="A236" s="182">
        <v>207</v>
      </c>
      <c r="B236" s="130" t="s">
        <v>581</v>
      </c>
      <c r="C236" s="8" t="s">
        <v>582</v>
      </c>
      <c r="D236" s="2" t="s">
        <v>268</v>
      </c>
      <c r="E236" s="181">
        <v>84.552400000000006</v>
      </c>
      <c r="F236" s="98">
        <v>2.44</v>
      </c>
      <c r="G236" s="142">
        <f t="shared" si="15"/>
        <v>206.31</v>
      </c>
      <c r="H236" s="135">
        <f t="shared" si="17"/>
        <v>2.5465217279303402E-4</v>
      </c>
      <c r="I236" s="183">
        <f>ROUND(F236*Прил.10!$D$13,2)</f>
        <v>19.62</v>
      </c>
      <c r="J236" s="183">
        <f t="shared" si="16"/>
        <v>1658.92</v>
      </c>
    </row>
    <row r="237" spans="1:10" s="12" customFormat="1" ht="38.25" hidden="1" customHeight="1" outlineLevel="1" x14ac:dyDescent="0.2">
      <c r="A237" s="182">
        <v>208</v>
      </c>
      <c r="B237" s="130" t="s">
        <v>583</v>
      </c>
      <c r="C237" s="8" t="s">
        <v>584</v>
      </c>
      <c r="D237" s="2" t="s">
        <v>268</v>
      </c>
      <c r="E237" s="181">
        <v>0.19320000000000001</v>
      </c>
      <c r="F237" s="98">
        <v>1056</v>
      </c>
      <c r="G237" s="142">
        <f t="shared" si="15"/>
        <v>204.02</v>
      </c>
      <c r="H237" s="135">
        <f t="shared" si="17"/>
        <v>2.5182558428207461E-4</v>
      </c>
      <c r="I237" s="183">
        <f>ROUND(F237*Прил.10!$D$13,2)</f>
        <v>8490.24</v>
      </c>
      <c r="J237" s="183">
        <f t="shared" si="16"/>
        <v>1640.31</v>
      </c>
    </row>
    <row r="238" spans="1:10" s="12" customFormat="1" ht="14.25" hidden="1" customHeight="1" outlineLevel="1" x14ac:dyDescent="0.2">
      <c r="A238" s="182">
        <v>209</v>
      </c>
      <c r="B238" s="130" t="s">
        <v>585</v>
      </c>
      <c r="C238" s="8" t="s">
        <v>586</v>
      </c>
      <c r="D238" s="2" t="s">
        <v>281</v>
      </c>
      <c r="E238" s="181">
        <v>2.232E-2</v>
      </c>
      <c r="F238" s="98">
        <v>9040.01</v>
      </c>
      <c r="G238" s="142">
        <f t="shared" si="15"/>
        <v>201.77</v>
      </c>
      <c r="H238" s="135">
        <f t="shared" si="17"/>
        <v>2.490483684961974E-4</v>
      </c>
      <c r="I238" s="183">
        <f>ROUND(F238*Прил.10!$D$13,2)</f>
        <v>72681.679999999993</v>
      </c>
      <c r="J238" s="183">
        <f t="shared" si="16"/>
        <v>1622.26</v>
      </c>
    </row>
    <row r="239" spans="1:10" s="12" customFormat="1" ht="25.5" hidden="1" customHeight="1" outlineLevel="1" x14ac:dyDescent="0.2">
      <c r="A239" s="182">
        <v>210</v>
      </c>
      <c r="B239" s="130" t="s">
        <v>587</v>
      </c>
      <c r="C239" s="8" t="s">
        <v>588</v>
      </c>
      <c r="D239" s="2" t="s">
        <v>250</v>
      </c>
      <c r="E239" s="181">
        <v>1</v>
      </c>
      <c r="F239" s="98">
        <v>201.18</v>
      </c>
      <c r="G239" s="142">
        <f t="shared" si="15"/>
        <v>201.18</v>
      </c>
      <c r="H239" s="135">
        <f t="shared" si="17"/>
        <v>2.4832012080123404E-4</v>
      </c>
      <c r="I239" s="183">
        <f>ROUND(F239*Прил.10!$D$13,2)</f>
        <v>1617.49</v>
      </c>
      <c r="J239" s="183">
        <f t="shared" si="16"/>
        <v>1617.49</v>
      </c>
    </row>
    <row r="240" spans="1:10" s="12" customFormat="1" ht="25.5" hidden="1" customHeight="1" outlineLevel="1" x14ac:dyDescent="0.2">
      <c r="A240" s="182">
        <v>211</v>
      </c>
      <c r="B240" s="130" t="s">
        <v>589</v>
      </c>
      <c r="C240" s="8" t="s">
        <v>590</v>
      </c>
      <c r="D240" s="2" t="s">
        <v>299</v>
      </c>
      <c r="E240" s="181">
        <v>55.13</v>
      </c>
      <c r="F240" s="98">
        <v>3.62</v>
      </c>
      <c r="G240" s="142">
        <f t="shared" si="15"/>
        <v>199.57</v>
      </c>
      <c r="H240" s="135">
        <f t="shared" si="17"/>
        <v>2.4633286861667299E-4</v>
      </c>
      <c r="I240" s="183">
        <f>ROUND(F240*Прил.10!$D$13,2)</f>
        <v>29.1</v>
      </c>
      <c r="J240" s="183">
        <f t="shared" si="16"/>
        <v>1604.28</v>
      </c>
    </row>
    <row r="241" spans="1:10" s="12" customFormat="1" ht="63.75" hidden="1" customHeight="1" outlineLevel="1" x14ac:dyDescent="0.2">
      <c r="A241" s="182">
        <v>212</v>
      </c>
      <c r="B241" s="130" t="s">
        <v>591</v>
      </c>
      <c r="C241" s="8" t="s">
        <v>592</v>
      </c>
      <c r="D241" s="2" t="s">
        <v>250</v>
      </c>
      <c r="E241" s="181">
        <v>4</v>
      </c>
      <c r="F241" s="98">
        <v>48.28</v>
      </c>
      <c r="G241" s="142">
        <f t="shared" si="15"/>
        <v>193.12</v>
      </c>
      <c r="H241" s="135">
        <f t="shared" si="17"/>
        <v>2.3837151669715834E-4</v>
      </c>
      <c r="I241" s="183">
        <f>ROUND(F241*Прил.10!$D$13,2)</f>
        <v>388.17</v>
      </c>
      <c r="J241" s="183">
        <f t="shared" si="16"/>
        <v>1552.68</v>
      </c>
    </row>
    <row r="242" spans="1:10" s="12" customFormat="1" ht="63.75" hidden="1" customHeight="1" outlineLevel="1" x14ac:dyDescent="0.2">
      <c r="A242" s="182">
        <v>213</v>
      </c>
      <c r="B242" s="130" t="s">
        <v>593</v>
      </c>
      <c r="C242" s="8" t="s">
        <v>594</v>
      </c>
      <c r="D242" s="2" t="s">
        <v>313</v>
      </c>
      <c r="E242" s="181">
        <v>3</v>
      </c>
      <c r="F242" s="98">
        <v>60.37</v>
      </c>
      <c r="G242" s="142">
        <f t="shared" si="15"/>
        <v>181.11</v>
      </c>
      <c r="H242" s="135">
        <f t="shared" si="17"/>
        <v>2.2354735599120935E-4</v>
      </c>
      <c r="I242" s="183">
        <f>ROUND(F242*Прил.10!$D$13,2)</f>
        <v>485.37</v>
      </c>
      <c r="J242" s="183">
        <f t="shared" si="16"/>
        <v>1456.11</v>
      </c>
    </row>
    <row r="243" spans="1:10" s="12" customFormat="1" ht="63.75" hidden="1" customHeight="1" outlineLevel="1" x14ac:dyDescent="0.2">
      <c r="A243" s="182">
        <v>214</v>
      </c>
      <c r="B243" s="130" t="s">
        <v>595</v>
      </c>
      <c r="C243" s="8" t="s">
        <v>596</v>
      </c>
      <c r="D243" s="2" t="s">
        <v>250</v>
      </c>
      <c r="E243" s="181">
        <v>2</v>
      </c>
      <c r="F243" s="98">
        <v>84.41</v>
      </c>
      <c r="G243" s="142">
        <f t="shared" si="15"/>
        <v>168.82</v>
      </c>
      <c r="H243" s="135">
        <f t="shared" si="17"/>
        <v>2.0837758620968449E-4</v>
      </c>
      <c r="I243" s="183">
        <f>ROUND(F243*Прил.10!$D$13,2)</f>
        <v>678.66</v>
      </c>
      <c r="J243" s="183">
        <f t="shared" si="16"/>
        <v>1357.32</v>
      </c>
    </row>
    <row r="244" spans="1:10" s="12" customFormat="1" ht="63.75" hidden="1" customHeight="1" outlineLevel="1" x14ac:dyDescent="0.2">
      <c r="A244" s="182">
        <v>215</v>
      </c>
      <c r="B244" s="130" t="s">
        <v>597</v>
      </c>
      <c r="C244" s="8" t="s">
        <v>598</v>
      </c>
      <c r="D244" s="2" t="s">
        <v>288</v>
      </c>
      <c r="E244" s="181">
        <v>0.05</v>
      </c>
      <c r="F244" s="98">
        <v>3246.49</v>
      </c>
      <c r="G244" s="142">
        <f t="shared" si="15"/>
        <v>162.32</v>
      </c>
      <c r="H244" s="135">
        <f t="shared" si="17"/>
        <v>2.0035451838381699E-4</v>
      </c>
      <c r="I244" s="183">
        <f>ROUND(F244*Прил.10!$D$13,2)</f>
        <v>26101.78</v>
      </c>
      <c r="J244" s="183">
        <f t="shared" si="16"/>
        <v>1305.0899999999999</v>
      </c>
    </row>
    <row r="245" spans="1:10" s="12" customFormat="1" ht="14.25" hidden="1" customHeight="1" outlineLevel="1" x14ac:dyDescent="0.2">
      <c r="A245" s="182">
        <v>216</v>
      </c>
      <c r="B245" s="130" t="s">
        <v>599</v>
      </c>
      <c r="C245" s="8" t="s">
        <v>600</v>
      </c>
      <c r="D245" s="2" t="s">
        <v>400</v>
      </c>
      <c r="E245" s="181">
        <v>6</v>
      </c>
      <c r="F245" s="98">
        <v>25.8</v>
      </c>
      <c r="G245" s="142">
        <f t="shared" si="15"/>
        <v>154.80000000000001</v>
      </c>
      <c r="H245" s="135">
        <f t="shared" si="17"/>
        <v>1.9107244606835186E-4</v>
      </c>
      <c r="I245" s="183">
        <f>ROUND(F245*Прил.10!$D$13,2)</f>
        <v>207.43</v>
      </c>
      <c r="J245" s="183">
        <f t="shared" si="16"/>
        <v>1244.58</v>
      </c>
    </row>
    <row r="246" spans="1:10" s="12" customFormat="1" ht="38.25" hidden="1" customHeight="1" outlineLevel="1" x14ac:dyDescent="0.2">
      <c r="A246" s="182">
        <v>217</v>
      </c>
      <c r="B246" s="130" t="s">
        <v>601</v>
      </c>
      <c r="C246" s="8" t="s">
        <v>602</v>
      </c>
      <c r="D246" s="2" t="s">
        <v>268</v>
      </c>
      <c r="E246" s="181">
        <v>0.2772</v>
      </c>
      <c r="F246" s="98">
        <v>558.33000000000004</v>
      </c>
      <c r="G246" s="142">
        <f t="shared" si="15"/>
        <v>154.77000000000001</v>
      </c>
      <c r="H246" s="135">
        <f t="shared" si="17"/>
        <v>1.9103541652454016E-4</v>
      </c>
      <c r="I246" s="183">
        <f>ROUND(F246*Прил.10!$D$13,2)</f>
        <v>4488.97</v>
      </c>
      <c r="J246" s="183">
        <f t="shared" si="16"/>
        <v>1244.3399999999999</v>
      </c>
    </row>
    <row r="247" spans="1:10" s="12" customFormat="1" ht="25.5" hidden="1" customHeight="1" outlineLevel="1" x14ac:dyDescent="0.2">
      <c r="A247" s="182">
        <v>218</v>
      </c>
      <c r="B247" s="130" t="s">
        <v>603</v>
      </c>
      <c r="C247" s="8" t="s">
        <v>604</v>
      </c>
      <c r="D247" s="2" t="s">
        <v>268</v>
      </c>
      <c r="E247" s="181">
        <v>0.29720000000000002</v>
      </c>
      <c r="F247" s="98">
        <v>519.79999999999995</v>
      </c>
      <c r="G247" s="142">
        <f t="shared" si="15"/>
        <v>154.47999999999999</v>
      </c>
      <c r="H247" s="135">
        <f t="shared" si="17"/>
        <v>1.9067746426769375E-4</v>
      </c>
      <c r="I247" s="183">
        <f>ROUND(F247*Прил.10!$D$13,2)</f>
        <v>4179.1899999999996</v>
      </c>
      <c r="J247" s="183">
        <f t="shared" si="16"/>
        <v>1242.06</v>
      </c>
    </row>
    <row r="248" spans="1:10" s="12" customFormat="1" ht="14.25" hidden="1" customHeight="1" outlineLevel="1" x14ac:dyDescent="0.2">
      <c r="A248" s="182">
        <v>219</v>
      </c>
      <c r="B248" s="130" t="s">
        <v>605</v>
      </c>
      <c r="C248" s="8" t="s">
        <v>606</v>
      </c>
      <c r="D248" s="2" t="s">
        <v>268</v>
      </c>
      <c r="E248" s="181">
        <v>23.6904</v>
      </c>
      <c r="F248" s="98">
        <v>6.22</v>
      </c>
      <c r="G248" s="142">
        <f t="shared" si="15"/>
        <v>147.35</v>
      </c>
      <c r="H248" s="135">
        <f t="shared" si="17"/>
        <v>1.8187677602178064E-4</v>
      </c>
      <c r="I248" s="183">
        <f>ROUND(F248*Прил.10!$D$13,2)</f>
        <v>50.01</v>
      </c>
      <c r="J248" s="183">
        <f t="shared" si="16"/>
        <v>1184.76</v>
      </c>
    </row>
    <row r="249" spans="1:10" s="12" customFormat="1" ht="63.75" hidden="1" customHeight="1" outlineLevel="1" x14ac:dyDescent="0.2">
      <c r="A249" s="182">
        <v>220</v>
      </c>
      <c r="B249" s="130" t="s">
        <v>607</v>
      </c>
      <c r="C249" s="8" t="s">
        <v>608</v>
      </c>
      <c r="D249" s="2" t="s">
        <v>288</v>
      </c>
      <c r="E249" s="181">
        <v>0.02</v>
      </c>
      <c r="F249" s="98">
        <v>6469.25</v>
      </c>
      <c r="G249" s="142">
        <f t="shared" si="15"/>
        <v>129.38999999999999</v>
      </c>
      <c r="H249" s="135">
        <f t="shared" si="17"/>
        <v>1.5970842245984523E-4</v>
      </c>
      <c r="I249" s="183">
        <f>ROUND(F249*Прил.10!$D$13,2)</f>
        <v>52012.77</v>
      </c>
      <c r="J249" s="183">
        <f t="shared" si="16"/>
        <v>1040.26</v>
      </c>
    </row>
    <row r="250" spans="1:10" s="12" customFormat="1" ht="25.5" hidden="1" customHeight="1" outlineLevel="1" x14ac:dyDescent="0.2">
      <c r="A250" s="182">
        <v>221</v>
      </c>
      <c r="B250" s="130" t="s">
        <v>609</v>
      </c>
      <c r="C250" s="8" t="s">
        <v>610</v>
      </c>
      <c r="D250" s="2" t="s">
        <v>281</v>
      </c>
      <c r="E250" s="181">
        <v>2.1100000000000001E-2</v>
      </c>
      <c r="F250" s="98">
        <v>5989</v>
      </c>
      <c r="G250" s="142">
        <f t="shared" si="15"/>
        <v>126.37</v>
      </c>
      <c r="H250" s="135">
        <f t="shared" si="17"/>
        <v>1.5598078171613451E-4</v>
      </c>
      <c r="I250" s="183">
        <f>ROUND(F250*Прил.10!$D$13,2)</f>
        <v>48151.56</v>
      </c>
      <c r="J250" s="183">
        <f t="shared" si="16"/>
        <v>1016</v>
      </c>
    </row>
    <row r="251" spans="1:10" s="12" customFormat="1" ht="14.25" hidden="1" customHeight="1" outlineLevel="1" x14ac:dyDescent="0.2">
      <c r="A251" s="182">
        <v>222</v>
      </c>
      <c r="B251" s="130" t="s">
        <v>611</v>
      </c>
      <c r="C251" s="8" t="s">
        <v>612</v>
      </c>
      <c r="D251" s="2" t="s">
        <v>400</v>
      </c>
      <c r="E251" s="181">
        <v>11.87984</v>
      </c>
      <c r="F251" s="98">
        <v>10.050000000000001</v>
      </c>
      <c r="G251" s="142">
        <f t="shared" si="15"/>
        <v>119.39</v>
      </c>
      <c r="H251" s="135">
        <f t="shared" si="17"/>
        <v>1.4736524118927989E-4</v>
      </c>
      <c r="I251" s="183">
        <f>ROUND(F251*Прил.10!$D$13,2)</f>
        <v>80.8</v>
      </c>
      <c r="J251" s="183">
        <f t="shared" si="16"/>
        <v>959.89</v>
      </c>
    </row>
    <row r="252" spans="1:10" s="12" customFormat="1" ht="14.25" hidden="1" customHeight="1" outlineLevel="1" x14ac:dyDescent="0.2">
      <c r="A252" s="182">
        <v>223</v>
      </c>
      <c r="B252" s="130" t="s">
        <v>613</v>
      </c>
      <c r="C252" s="8" t="s">
        <v>614</v>
      </c>
      <c r="D252" s="2" t="s">
        <v>405</v>
      </c>
      <c r="E252" s="181">
        <v>1.8</v>
      </c>
      <c r="F252" s="98">
        <v>66</v>
      </c>
      <c r="G252" s="142">
        <f t="shared" si="15"/>
        <v>118.8</v>
      </c>
      <c r="H252" s="135">
        <f t="shared" si="17"/>
        <v>1.4663699349431653E-4</v>
      </c>
      <c r="I252" s="183">
        <f>ROUND(F252*Прил.10!$D$13,2)</f>
        <v>530.64</v>
      </c>
      <c r="J252" s="183">
        <f t="shared" si="16"/>
        <v>955.15</v>
      </c>
    </row>
    <row r="253" spans="1:10" s="12" customFormat="1" ht="51" hidden="1" customHeight="1" outlineLevel="1" x14ac:dyDescent="0.2">
      <c r="A253" s="182">
        <v>224</v>
      </c>
      <c r="B253" s="130" t="s">
        <v>615</v>
      </c>
      <c r="C253" s="8" t="s">
        <v>616</v>
      </c>
      <c r="D253" s="2" t="s">
        <v>281</v>
      </c>
      <c r="E253" s="181">
        <v>1.5299999999999999E-2</v>
      </c>
      <c r="F253" s="98">
        <v>7712</v>
      </c>
      <c r="G253" s="142">
        <f t="shared" si="15"/>
        <v>117.99</v>
      </c>
      <c r="H253" s="135">
        <f t="shared" si="17"/>
        <v>1.4563719581140073E-4</v>
      </c>
      <c r="I253" s="183">
        <f>ROUND(F253*Прил.10!$D$13,2)</f>
        <v>62004.480000000003</v>
      </c>
      <c r="J253" s="183">
        <f t="shared" si="16"/>
        <v>948.67</v>
      </c>
    </row>
    <row r="254" spans="1:10" s="12" customFormat="1" ht="25.5" hidden="1" customHeight="1" outlineLevel="1" x14ac:dyDescent="0.2">
      <c r="A254" s="182">
        <v>225</v>
      </c>
      <c r="B254" s="130" t="s">
        <v>617</v>
      </c>
      <c r="C254" s="8" t="s">
        <v>618</v>
      </c>
      <c r="D254" s="2" t="s">
        <v>400</v>
      </c>
      <c r="E254" s="181">
        <v>1.756</v>
      </c>
      <c r="F254" s="98">
        <v>65.75</v>
      </c>
      <c r="G254" s="142">
        <f t="shared" si="15"/>
        <v>115.46</v>
      </c>
      <c r="H254" s="135">
        <f t="shared" si="17"/>
        <v>1.425143709499477E-4</v>
      </c>
      <c r="I254" s="183">
        <f>ROUND(F254*Прил.10!$D$13,2)</f>
        <v>528.63</v>
      </c>
      <c r="J254" s="183">
        <f t="shared" si="16"/>
        <v>928.27</v>
      </c>
    </row>
    <row r="255" spans="1:10" s="12" customFormat="1" ht="14.25" hidden="1" customHeight="1" outlineLevel="1" x14ac:dyDescent="0.2">
      <c r="A255" s="182">
        <v>226</v>
      </c>
      <c r="B255" s="130" t="s">
        <v>619</v>
      </c>
      <c r="C255" s="8" t="s">
        <v>620</v>
      </c>
      <c r="D255" s="2" t="s">
        <v>281</v>
      </c>
      <c r="E255" s="181">
        <v>2.5600000000000001E-2</v>
      </c>
      <c r="F255" s="98">
        <v>4488.3999999999996</v>
      </c>
      <c r="G255" s="142">
        <f t="shared" si="15"/>
        <v>114.9</v>
      </c>
      <c r="H255" s="135">
        <f t="shared" si="17"/>
        <v>1.4182315279879604E-4</v>
      </c>
      <c r="I255" s="183">
        <f>ROUND(F255*Прил.10!$D$13,2)</f>
        <v>36086.74</v>
      </c>
      <c r="J255" s="183">
        <f t="shared" si="16"/>
        <v>923.82</v>
      </c>
    </row>
    <row r="256" spans="1:10" s="12" customFormat="1" ht="25.5" hidden="1" customHeight="1" outlineLevel="1" x14ac:dyDescent="0.2">
      <c r="A256" s="182">
        <v>227</v>
      </c>
      <c r="B256" s="130" t="s">
        <v>621</v>
      </c>
      <c r="C256" s="8" t="s">
        <v>622</v>
      </c>
      <c r="D256" s="2" t="s">
        <v>281</v>
      </c>
      <c r="E256" s="181">
        <v>0.1663</v>
      </c>
      <c r="F256" s="98">
        <v>688.8</v>
      </c>
      <c r="G256" s="142">
        <f t="shared" si="15"/>
        <v>114.55</v>
      </c>
      <c r="H256" s="135">
        <f t="shared" si="17"/>
        <v>1.4139114145432624E-4</v>
      </c>
      <c r="I256" s="183">
        <f>ROUND(F256*Прил.10!$D$13,2)</f>
        <v>5537.95</v>
      </c>
      <c r="J256" s="183">
        <f t="shared" si="16"/>
        <v>920.96</v>
      </c>
    </row>
    <row r="257" spans="1:10" s="12" customFormat="1" ht="14.25" hidden="1" customHeight="1" outlineLevel="1" x14ac:dyDescent="0.2">
      <c r="A257" s="182">
        <v>228</v>
      </c>
      <c r="B257" s="2" t="s">
        <v>623</v>
      </c>
      <c r="C257" s="8" t="s">
        <v>624</v>
      </c>
      <c r="D257" s="2" t="s">
        <v>271</v>
      </c>
      <c r="E257" s="7">
        <v>2</v>
      </c>
      <c r="F257" s="42">
        <v>53.15</v>
      </c>
      <c r="G257" s="142">
        <f t="shared" si="15"/>
        <v>106.3</v>
      </c>
      <c r="H257" s="135">
        <f t="shared" si="17"/>
        <v>1.3120801690610982E-4</v>
      </c>
      <c r="I257" s="183">
        <f>ROUND(F257*Прил.10!$D$13,2)</f>
        <v>427.33</v>
      </c>
      <c r="J257" s="183">
        <f t="shared" si="16"/>
        <v>854.66</v>
      </c>
    </row>
    <row r="258" spans="1:10" s="12" customFormat="1" ht="14.25" hidden="1" customHeight="1" outlineLevel="1" x14ac:dyDescent="0.2">
      <c r="A258" s="182">
        <v>229</v>
      </c>
      <c r="B258" s="130" t="s">
        <v>625</v>
      </c>
      <c r="C258" s="8" t="s">
        <v>626</v>
      </c>
      <c r="D258" s="2" t="s">
        <v>281</v>
      </c>
      <c r="E258" s="181">
        <v>6.6E-3</v>
      </c>
      <c r="F258" s="98">
        <v>15620</v>
      </c>
      <c r="G258" s="142">
        <f t="shared" ref="G258:G321" si="18">ROUND(E258*F258,2)</f>
        <v>103.09</v>
      </c>
      <c r="H258" s="135">
        <f t="shared" si="17"/>
        <v>1.2724585571825836E-4</v>
      </c>
      <c r="I258" s="183">
        <f>ROUND(F258*Прил.10!$D$13,2)</f>
        <v>125584.8</v>
      </c>
      <c r="J258" s="183">
        <f t="shared" ref="J258:J321" si="19">ROUND(I258*E258,2)</f>
        <v>828.86</v>
      </c>
    </row>
    <row r="259" spans="1:10" s="12" customFormat="1" ht="14.25" hidden="1" customHeight="1" outlineLevel="1" x14ac:dyDescent="0.2">
      <c r="A259" s="182">
        <v>230</v>
      </c>
      <c r="B259" s="130" t="s">
        <v>627</v>
      </c>
      <c r="C259" s="8" t="s">
        <v>586</v>
      </c>
      <c r="D259" s="2" t="s">
        <v>281</v>
      </c>
      <c r="E259" s="181">
        <v>1.1299999999999999E-2</v>
      </c>
      <c r="F259" s="98">
        <v>9040.01</v>
      </c>
      <c r="G259" s="142">
        <f t="shared" si="18"/>
        <v>102.15</v>
      </c>
      <c r="H259" s="135">
        <f t="shared" si="17"/>
        <v>1.260855966788252E-4</v>
      </c>
      <c r="I259" s="183">
        <f>ROUND(F259*Прил.10!$D$13,2)</f>
        <v>72681.679999999993</v>
      </c>
      <c r="J259" s="183">
        <f t="shared" si="19"/>
        <v>821.3</v>
      </c>
    </row>
    <row r="260" spans="1:10" s="12" customFormat="1" ht="14.25" hidden="1" customHeight="1" outlineLevel="1" x14ac:dyDescent="0.2">
      <c r="A260" s="182">
        <v>231</v>
      </c>
      <c r="B260" s="130" t="s">
        <v>628</v>
      </c>
      <c r="C260" s="8" t="s">
        <v>629</v>
      </c>
      <c r="D260" s="2" t="s">
        <v>281</v>
      </c>
      <c r="E260" s="181">
        <v>3.8E-3</v>
      </c>
      <c r="F260" s="98">
        <v>25990</v>
      </c>
      <c r="G260" s="142">
        <f t="shared" si="18"/>
        <v>98.76</v>
      </c>
      <c r="H260" s="135">
        <f t="shared" si="17"/>
        <v>1.2190125822810354E-4</v>
      </c>
      <c r="I260" s="183">
        <f>ROUND(F260*Прил.10!$D$13,2)</f>
        <v>208959.6</v>
      </c>
      <c r="J260" s="183">
        <f t="shared" si="19"/>
        <v>794.05</v>
      </c>
    </row>
    <row r="261" spans="1:10" s="12" customFormat="1" ht="51" hidden="1" customHeight="1" outlineLevel="1" x14ac:dyDescent="0.2">
      <c r="A261" s="182">
        <v>232</v>
      </c>
      <c r="B261" s="2" t="s">
        <v>630</v>
      </c>
      <c r="C261" s="8" t="s">
        <v>631</v>
      </c>
      <c r="D261" s="2" t="s">
        <v>271</v>
      </c>
      <c r="E261" s="7">
        <v>2</v>
      </c>
      <c r="F261" s="42">
        <v>49.35</v>
      </c>
      <c r="G261" s="142">
        <f t="shared" si="18"/>
        <v>98.7</v>
      </c>
      <c r="H261" s="135">
        <f t="shared" si="17"/>
        <v>1.2182719914048016E-4</v>
      </c>
      <c r="I261" s="183">
        <f>ROUND(F261*Прил.10!$D$13,2)</f>
        <v>396.77</v>
      </c>
      <c r="J261" s="183">
        <f t="shared" si="19"/>
        <v>793.54</v>
      </c>
    </row>
    <row r="262" spans="1:10" s="12" customFormat="1" ht="25.5" hidden="1" customHeight="1" outlineLevel="1" x14ac:dyDescent="0.2">
      <c r="A262" s="182">
        <v>233</v>
      </c>
      <c r="B262" s="130" t="s">
        <v>632</v>
      </c>
      <c r="C262" s="8" t="s">
        <v>633</v>
      </c>
      <c r="D262" s="2" t="s">
        <v>525</v>
      </c>
      <c r="E262" s="181">
        <v>2.8000000000000001E-2</v>
      </c>
      <c r="F262" s="98">
        <v>3450</v>
      </c>
      <c r="G262" s="142">
        <f t="shared" si="18"/>
        <v>96.6</v>
      </c>
      <c r="H262" s="135">
        <f t="shared" si="17"/>
        <v>1.1923513107366141E-4</v>
      </c>
      <c r="I262" s="183">
        <f>ROUND(F262*Прил.10!$D$13,2)</f>
        <v>27738</v>
      </c>
      <c r="J262" s="183">
        <f t="shared" si="19"/>
        <v>776.66</v>
      </c>
    </row>
    <row r="263" spans="1:10" s="12" customFormat="1" ht="14.25" hidden="1" customHeight="1" outlineLevel="1" x14ac:dyDescent="0.2">
      <c r="A263" s="182">
        <v>234</v>
      </c>
      <c r="B263" s="130" t="s">
        <v>634</v>
      </c>
      <c r="C263" s="8" t="s">
        <v>635</v>
      </c>
      <c r="D263" s="2" t="s">
        <v>281</v>
      </c>
      <c r="E263" s="181">
        <v>8.8999999999999999E-3</v>
      </c>
      <c r="F263" s="98">
        <v>10749</v>
      </c>
      <c r="G263" s="142">
        <f t="shared" si="18"/>
        <v>95.67</v>
      </c>
      <c r="H263" s="135">
        <f t="shared" si="17"/>
        <v>1.1808721521549885E-4</v>
      </c>
      <c r="I263" s="183">
        <f>ROUND(F263*Прил.10!$D$13,2)</f>
        <v>86421.96</v>
      </c>
      <c r="J263" s="183">
        <f t="shared" si="19"/>
        <v>769.16</v>
      </c>
    </row>
    <row r="264" spans="1:10" s="12" customFormat="1" ht="38.25" hidden="1" customHeight="1" outlineLevel="1" x14ac:dyDescent="0.2">
      <c r="A264" s="182">
        <v>235</v>
      </c>
      <c r="B264" s="130" t="s">
        <v>636</v>
      </c>
      <c r="C264" s="8" t="s">
        <v>637</v>
      </c>
      <c r="D264" s="2" t="s">
        <v>250</v>
      </c>
      <c r="E264" s="181">
        <v>4</v>
      </c>
      <c r="F264" s="98">
        <v>23.82</v>
      </c>
      <c r="G264" s="142">
        <f t="shared" si="18"/>
        <v>95.28</v>
      </c>
      <c r="H264" s="135">
        <f t="shared" si="17"/>
        <v>1.176058311459468E-4</v>
      </c>
      <c r="I264" s="183">
        <f>ROUND(F264*Прил.10!$D$13,2)</f>
        <v>191.51</v>
      </c>
      <c r="J264" s="183">
        <f t="shared" si="19"/>
        <v>766.04</v>
      </c>
    </row>
    <row r="265" spans="1:10" s="12" customFormat="1" ht="14.25" hidden="1" customHeight="1" outlineLevel="1" x14ac:dyDescent="0.2">
      <c r="A265" s="182">
        <v>236</v>
      </c>
      <c r="B265" s="130" t="s">
        <v>638</v>
      </c>
      <c r="C265" s="8" t="s">
        <v>586</v>
      </c>
      <c r="D265" s="2" t="s">
        <v>400</v>
      </c>
      <c r="E265" s="181">
        <v>10.482200000000001</v>
      </c>
      <c r="F265" s="98">
        <v>9.0399999999999991</v>
      </c>
      <c r="G265" s="142">
        <f t="shared" si="18"/>
        <v>94.76</v>
      </c>
      <c r="H265" s="135">
        <f t="shared" si="17"/>
        <v>1.169639857198774E-4</v>
      </c>
      <c r="I265" s="183">
        <f>ROUND(F265*Прил.10!$D$13,2)</f>
        <v>72.680000000000007</v>
      </c>
      <c r="J265" s="183">
        <f t="shared" si="19"/>
        <v>761.85</v>
      </c>
    </row>
    <row r="266" spans="1:10" s="12" customFormat="1" ht="38.25" hidden="1" customHeight="1" outlineLevel="1" x14ac:dyDescent="0.2">
      <c r="A266" s="182">
        <v>237</v>
      </c>
      <c r="B266" s="130" t="s">
        <v>639</v>
      </c>
      <c r="C266" s="8" t="s">
        <v>640</v>
      </c>
      <c r="D266" s="2" t="s">
        <v>395</v>
      </c>
      <c r="E266" s="181">
        <v>1</v>
      </c>
      <c r="F266" s="98">
        <v>94.68</v>
      </c>
      <c r="G266" s="142">
        <f t="shared" si="18"/>
        <v>94.68</v>
      </c>
      <c r="H266" s="135">
        <f t="shared" si="17"/>
        <v>1.1686524026971288E-4</v>
      </c>
      <c r="I266" s="183">
        <f>ROUND(F266*Прил.10!$D$13,2)</f>
        <v>761.23</v>
      </c>
      <c r="J266" s="183">
        <f t="shared" si="19"/>
        <v>761.23</v>
      </c>
    </row>
    <row r="267" spans="1:10" s="12" customFormat="1" ht="14.25" hidden="1" customHeight="1" outlineLevel="1" x14ac:dyDescent="0.2">
      <c r="A267" s="182">
        <v>238</v>
      </c>
      <c r="B267" s="130" t="s">
        <v>641</v>
      </c>
      <c r="C267" s="8" t="s">
        <v>642</v>
      </c>
      <c r="D267" s="2" t="s">
        <v>281</v>
      </c>
      <c r="E267" s="181">
        <v>8.6999999999999994E-3</v>
      </c>
      <c r="F267" s="98">
        <v>10315.01</v>
      </c>
      <c r="G267" s="142">
        <f t="shared" si="18"/>
        <v>89.74</v>
      </c>
      <c r="H267" s="135">
        <f t="shared" si="17"/>
        <v>1.1076770872205358E-4</v>
      </c>
      <c r="I267" s="183">
        <f>ROUND(F267*Прил.10!$D$13,2)</f>
        <v>82932.679999999993</v>
      </c>
      <c r="J267" s="183">
        <f t="shared" si="19"/>
        <v>721.51</v>
      </c>
    </row>
    <row r="268" spans="1:10" s="12" customFormat="1" ht="14.25" hidden="1" customHeight="1" outlineLevel="1" x14ac:dyDescent="0.2">
      <c r="A268" s="182">
        <v>239</v>
      </c>
      <c r="B268" s="130" t="s">
        <v>643</v>
      </c>
      <c r="C268" s="8" t="s">
        <v>644</v>
      </c>
      <c r="D268" s="2" t="s">
        <v>281</v>
      </c>
      <c r="E268" s="181">
        <v>4.7500000000000001E-2</v>
      </c>
      <c r="F268" s="98">
        <v>1820</v>
      </c>
      <c r="G268" s="142">
        <f t="shared" si="18"/>
        <v>86.45</v>
      </c>
      <c r="H268" s="135">
        <f t="shared" si="17"/>
        <v>1.0670680208403758E-4</v>
      </c>
      <c r="I268" s="183">
        <f>ROUND(F268*Прил.10!$D$13,2)</f>
        <v>14632.8</v>
      </c>
      <c r="J268" s="183">
        <f t="shared" si="19"/>
        <v>695.06</v>
      </c>
    </row>
    <row r="269" spans="1:10" s="12" customFormat="1" ht="25.5" hidden="1" customHeight="1" outlineLevel="1" x14ac:dyDescent="0.2">
      <c r="A269" s="182">
        <v>240</v>
      </c>
      <c r="B269" s="130" t="s">
        <v>645</v>
      </c>
      <c r="C269" s="8" t="s">
        <v>646</v>
      </c>
      <c r="D269" s="2" t="s">
        <v>250</v>
      </c>
      <c r="E269" s="181">
        <v>1</v>
      </c>
      <c r="F269" s="98">
        <v>82.57</v>
      </c>
      <c r="G269" s="142">
        <f t="shared" si="18"/>
        <v>82.57</v>
      </c>
      <c r="H269" s="135">
        <f t="shared" si="17"/>
        <v>1.0191764775105822E-4</v>
      </c>
      <c r="I269" s="183">
        <f>ROUND(F269*Прил.10!$D$13,2)</f>
        <v>663.86</v>
      </c>
      <c r="J269" s="183">
        <f t="shared" si="19"/>
        <v>663.86</v>
      </c>
    </row>
    <row r="270" spans="1:10" s="12" customFormat="1" ht="25.5" hidden="1" customHeight="1" outlineLevel="1" x14ac:dyDescent="0.2">
      <c r="A270" s="182">
        <v>241</v>
      </c>
      <c r="B270" s="130" t="s">
        <v>647</v>
      </c>
      <c r="C270" s="8" t="s">
        <v>648</v>
      </c>
      <c r="D270" s="2" t="s">
        <v>400</v>
      </c>
      <c r="E270" s="181">
        <v>1.2</v>
      </c>
      <c r="F270" s="98">
        <v>68.05</v>
      </c>
      <c r="G270" s="142">
        <f t="shared" si="18"/>
        <v>81.66</v>
      </c>
      <c r="H270" s="135">
        <f t="shared" si="17"/>
        <v>1.0079441825543677E-4</v>
      </c>
      <c r="I270" s="183">
        <f>ROUND(F270*Прил.10!$D$13,2)</f>
        <v>547.12</v>
      </c>
      <c r="J270" s="183">
        <f t="shared" si="19"/>
        <v>656.54</v>
      </c>
    </row>
    <row r="271" spans="1:10" s="12" customFormat="1" ht="25.5" hidden="1" customHeight="1" outlineLevel="1" x14ac:dyDescent="0.2">
      <c r="A271" s="182">
        <v>242</v>
      </c>
      <c r="B271" s="130" t="s">
        <v>649</v>
      </c>
      <c r="C271" s="8" t="s">
        <v>650</v>
      </c>
      <c r="D271" s="2" t="s">
        <v>281</v>
      </c>
      <c r="E271" s="181">
        <v>1.5599999999999999E-2</v>
      </c>
      <c r="F271" s="98">
        <v>5136</v>
      </c>
      <c r="G271" s="142">
        <f t="shared" si="18"/>
        <v>80.12</v>
      </c>
      <c r="H271" s="135">
        <f t="shared" si="17"/>
        <v>9.8893568339769713E-5</v>
      </c>
      <c r="I271" s="183">
        <f>ROUND(F271*Прил.10!$D$13,2)</f>
        <v>41293.440000000002</v>
      </c>
      <c r="J271" s="183">
        <f t="shared" si="19"/>
        <v>644.17999999999995</v>
      </c>
    </row>
    <row r="272" spans="1:10" s="12" customFormat="1" ht="25.5" hidden="1" customHeight="1" outlineLevel="1" x14ac:dyDescent="0.2">
      <c r="A272" s="182">
        <v>243</v>
      </c>
      <c r="B272" s="130" t="s">
        <v>651</v>
      </c>
      <c r="C272" s="8" t="s">
        <v>652</v>
      </c>
      <c r="D272" s="2" t="s">
        <v>525</v>
      </c>
      <c r="E272" s="181">
        <v>1.4E-2</v>
      </c>
      <c r="F272" s="98">
        <v>5650</v>
      </c>
      <c r="G272" s="142">
        <f t="shared" si="18"/>
        <v>79.099999999999994</v>
      </c>
      <c r="H272" s="135">
        <f t="shared" si="17"/>
        <v>9.7634563850172032E-5</v>
      </c>
      <c r="I272" s="183">
        <f>ROUND(F272*Прил.10!$D$13,2)</f>
        <v>45426</v>
      </c>
      <c r="J272" s="183">
        <f t="shared" si="19"/>
        <v>635.96</v>
      </c>
    </row>
    <row r="273" spans="1:10" s="12" customFormat="1" ht="14.25" hidden="1" customHeight="1" outlineLevel="1" x14ac:dyDescent="0.2">
      <c r="A273" s="182">
        <v>244</v>
      </c>
      <c r="B273" s="130" t="s">
        <v>653</v>
      </c>
      <c r="C273" s="8" t="s">
        <v>654</v>
      </c>
      <c r="D273" s="2" t="s">
        <v>281</v>
      </c>
      <c r="E273" s="181">
        <v>5.4000000000000003E-3</v>
      </c>
      <c r="F273" s="98">
        <v>14312.87</v>
      </c>
      <c r="G273" s="142">
        <f t="shared" si="18"/>
        <v>77.290000000000006</v>
      </c>
      <c r="H273" s="135">
        <f t="shared" si="17"/>
        <v>9.540044804019971E-5</v>
      </c>
      <c r="I273" s="183">
        <f>ROUND(F273*Прил.10!$D$13,2)</f>
        <v>115075.47</v>
      </c>
      <c r="J273" s="183">
        <f t="shared" si="19"/>
        <v>621.41</v>
      </c>
    </row>
    <row r="274" spans="1:10" s="12" customFormat="1" ht="14.25" hidden="1" customHeight="1" outlineLevel="1" x14ac:dyDescent="0.2">
      <c r="A274" s="182">
        <v>245</v>
      </c>
      <c r="B274" s="130" t="s">
        <v>655</v>
      </c>
      <c r="C274" s="8" t="s">
        <v>656</v>
      </c>
      <c r="D274" s="2" t="s">
        <v>400</v>
      </c>
      <c r="E274" s="181">
        <v>7.9379999999999997</v>
      </c>
      <c r="F274" s="98">
        <v>9.0399999999999991</v>
      </c>
      <c r="G274" s="142">
        <f t="shared" si="18"/>
        <v>71.760000000000005</v>
      </c>
      <c r="H274" s="135">
        <f t="shared" si="17"/>
        <v>8.8574668797577062E-5</v>
      </c>
      <c r="I274" s="183">
        <f>ROUND(F274*Прил.10!$D$13,2)</f>
        <v>72.680000000000007</v>
      </c>
      <c r="J274" s="183">
        <f t="shared" si="19"/>
        <v>576.92999999999995</v>
      </c>
    </row>
    <row r="275" spans="1:10" s="12" customFormat="1" ht="25.5" hidden="1" customHeight="1" outlineLevel="1" x14ac:dyDescent="0.2">
      <c r="A275" s="182">
        <v>246</v>
      </c>
      <c r="B275" s="130" t="s">
        <v>657</v>
      </c>
      <c r="C275" s="8" t="s">
        <v>658</v>
      </c>
      <c r="D275" s="2" t="s">
        <v>281</v>
      </c>
      <c r="E275" s="181">
        <v>1.61E-2</v>
      </c>
      <c r="F275" s="98">
        <v>4455.2</v>
      </c>
      <c r="G275" s="142">
        <f t="shared" si="18"/>
        <v>71.73</v>
      </c>
      <c r="H275" s="135">
        <f t="shared" si="17"/>
        <v>8.853763925376537E-5</v>
      </c>
      <c r="I275" s="183">
        <f>ROUND(F275*Прил.10!$D$13,2)</f>
        <v>35819.81</v>
      </c>
      <c r="J275" s="183">
        <f t="shared" si="19"/>
        <v>576.70000000000005</v>
      </c>
    </row>
    <row r="276" spans="1:10" s="12" customFormat="1" ht="25.5" hidden="1" customHeight="1" outlineLevel="1" x14ac:dyDescent="0.2">
      <c r="A276" s="182">
        <v>247</v>
      </c>
      <c r="B276" s="7" t="s">
        <v>659</v>
      </c>
      <c r="C276" s="8" t="s">
        <v>660</v>
      </c>
      <c r="D276" s="7" t="s">
        <v>501</v>
      </c>
      <c r="E276" s="7">
        <v>0.5</v>
      </c>
      <c r="F276" s="183">
        <v>130.1</v>
      </c>
      <c r="G276" s="142">
        <f t="shared" si="18"/>
        <v>65.05</v>
      </c>
      <c r="H276" s="135">
        <f t="shared" ref="H276:H339" si="20">G276/$G$353</f>
        <v>8.0292394165027694E-5</v>
      </c>
      <c r="I276" s="183">
        <f>ROUND(F276*Прил.10!$D$13,2)</f>
        <v>1046</v>
      </c>
      <c r="J276" s="183">
        <f t="shared" si="19"/>
        <v>523</v>
      </c>
    </row>
    <row r="277" spans="1:10" s="12" customFormat="1" ht="14.25" hidden="1" customHeight="1" outlineLevel="1" x14ac:dyDescent="0.2">
      <c r="A277" s="182">
        <v>248</v>
      </c>
      <c r="B277" s="130" t="s">
        <v>661</v>
      </c>
      <c r="C277" s="8" t="s">
        <v>662</v>
      </c>
      <c r="D277" s="2" t="s">
        <v>281</v>
      </c>
      <c r="E277" s="181">
        <v>1.32E-2</v>
      </c>
      <c r="F277" s="98">
        <v>4920</v>
      </c>
      <c r="G277" s="142">
        <f t="shared" si="18"/>
        <v>64.94</v>
      </c>
      <c r="H277" s="135">
        <f t="shared" si="20"/>
        <v>8.0156619171051476E-5</v>
      </c>
      <c r="I277" s="183">
        <f>ROUND(F277*Прил.10!$D$13,2)</f>
        <v>39556.800000000003</v>
      </c>
      <c r="J277" s="183">
        <f t="shared" si="19"/>
        <v>522.15</v>
      </c>
    </row>
    <row r="278" spans="1:10" s="12" customFormat="1" ht="38.25" hidden="1" customHeight="1" outlineLevel="1" x14ac:dyDescent="0.2">
      <c r="A278" s="182">
        <v>249</v>
      </c>
      <c r="B278" s="130" t="s">
        <v>663</v>
      </c>
      <c r="C278" s="8" t="s">
        <v>664</v>
      </c>
      <c r="D278" s="2" t="s">
        <v>313</v>
      </c>
      <c r="E278" s="181">
        <v>1</v>
      </c>
      <c r="F278" s="98">
        <v>63.03</v>
      </c>
      <c r="G278" s="142">
        <f t="shared" si="18"/>
        <v>63.03</v>
      </c>
      <c r="H278" s="135">
        <f t="shared" si="20"/>
        <v>7.77990715483735E-5</v>
      </c>
      <c r="I278" s="183">
        <f>ROUND(F278*Прил.10!$D$13,2)</f>
        <v>506.76</v>
      </c>
      <c r="J278" s="183">
        <f t="shared" si="19"/>
        <v>506.76</v>
      </c>
    </row>
    <row r="279" spans="1:10" s="12" customFormat="1" ht="25.5" hidden="1" customHeight="1" outlineLevel="1" x14ac:dyDescent="0.2">
      <c r="A279" s="182">
        <v>250</v>
      </c>
      <c r="B279" s="130" t="s">
        <v>665</v>
      </c>
      <c r="C279" s="8" t="s">
        <v>666</v>
      </c>
      <c r="D279" s="2" t="s">
        <v>281</v>
      </c>
      <c r="E279" s="181">
        <v>4.1000000000000002E-2</v>
      </c>
      <c r="F279" s="98">
        <v>1525.5</v>
      </c>
      <c r="G279" s="142">
        <f t="shared" si="18"/>
        <v>62.55</v>
      </c>
      <c r="H279" s="135">
        <f t="shared" si="20"/>
        <v>7.7206598847386358E-5</v>
      </c>
      <c r="I279" s="183">
        <f>ROUND(F279*Прил.10!$D$13,2)</f>
        <v>12265.02</v>
      </c>
      <c r="J279" s="183">
        <f t="shared" si="19"/>
        <v>502.87</v>
      </c>
    </row>
    <row r="280" spans="1:10" s="12" customFormat="1" ht="38.25" hidden="1" customHeight="1" outlineLevel="1" x14ac:dyDescent="0.2">
      <c r="A280" s="182">
        <v>251</v>
      </c>
      <c r="B280" s="130" t="s">
        <v>667</v>
      </c>
      <c r="C280" s="8" t="s">
        <v>668</v>
      </c>
      <c r="D280" s="2" t="s">
        <v>268</v>
      </c>
      <c r="E280" s="181">
        <v>5.7700000000000001E-2</v>
      </c>
      <c r="F280" s="98">
        <v>1056</v>
      </c>
      <c r="G280" s="142">
        <f t="shared" si="18"/>
        <v>60.93</v>
      </c>
      <c r="H280" s="135">
        <f t="shared" si="20"/>
        <v>7.5207003481554766E-5</v>
      </c>
      <c r="I280" s="183">
        <f>ROUND(F280*Прил.10!$D$13,2)</f>
        <v>8490.24</v>
      </c>
      <c r="J280" s="183">
        <f t="shared" si="19"/>
        <v>489.89</v>
      </c>
    </row>
    <row r="281" spans="1:10" s="12" customFormat="1" ht="25.5" hidden="1" customHeight="1" outlineLevel="1" x14ac:dyDescent="0.2">
      <c r="A281" s="182">
        <v>252</v>
      </c>
      <c r="B281" s="130" t="s">
        <v>669</v>
      </c>
      <c r="C281" s="8" t="s">
        <v>670</v>
      </c>
      <c r="D281" s="2" t="s">
        <v>250</v>
      </c>
      <c r="E281" s="181">
        <v>1</v>
      </c>
      <c r="F281" s="98">
        <v>60.53</v>
      </c>
      <c r="G281" s="142">
        <f t="shared" si="18"/>
        <v>60.53</v>
      </c>
      <c r="H281" s="135">
        <f t="shared" si="20"/>
        <v>7.471327623073215E-5</v>
      </c>
      <c r="I281" s="183">
        <f>ROUND(F281*Прил.10!$D$13,2)</f>
        <v>486.66</v>
      </c>
      <c r="J281" s="183">
        <f t="shared" si="19"/>
        <v>486.66</v>
      </c>
    </row>
    <row r="282" spans="1:10" s="12" customFormat="1" ht="38.25" hidden="1" customHeight="1" outlineLevel="1" x14ac:dyDescent="0.2">
      <c r="A282" s="182">
        <v>253</v>
      </c>
      <c r="B282" s="174" t="s">
        <v>258</v>
      </c>
      <c r="C282" s="8" t="s">
        <v>671</v>
      </c>
      <c r="D282" s="2" t="s">
        <v>250</v>
      </c>
      <c r="E282" s="181">
        <v>1</v>
      </c>
      <c r="F282" s="98">
        <v>58.62</v>
      </c>
      <c r="G282" s="142">
        <f t="shared" si="18"/>
        <v>58.62</v>
      </c>
      <c r="H282" s="135">
        <f t="shared" si="20"/>
        <v>7.2355728608054161E-5</v>
      </c>
      <c r="I282" s="183">
        <f>ROUND(F282*Прил.10!$D$13,2)</f>
        <v>471.3</v>
      </c>
      <c r="J282" s="183">
        <f t="shared" si="19"/>
        <v>471.3</v>
      </c>
    </row>
    <row r="283" spans="1:10" s="12" customFormat="1" ht="14.25" hidden="1" customHeight="1" outlineLevel="1" x14ac:dyDescent="0.2">
      <c r="A283" s="182">
        <v>254</v>
      </c>
      <c r="B283" s="130" t="s">
        <v>672</v>
      </c>
      <c r="C283" s="8" t="s">
        <v>673</v>
      </c>
      <c r="D283" s="2" t="s">
        <v>400</v>
      </c>
      <c r="E283" s="181">
        <v>9.6234999999999999</v>
      </c>
      <c r="F283" s="98">
        <v>6.09</v>
      </c>
      <c r="G283" s="142">
        <f t="shared" si="18"/>
        <v>58.61</v>
      </c>
      <c r="H283" s="135">
        <f t="shared" si="20"/>
        <v>7.2343385426783596E-5</v>
      </c>
      <c r="I283" s="183">
        <f>ROUND(F283*Прил.10!$D$13,2)</f>
        <v>48.96</v>
      </c>
      <c r="J283" s="183">
        <f t="shared" si="19"/>
        <v>471.17</v>
      </c>
    </row>
    <row r="284" spans="1:10" s="12" customFormat="1" ht="14.25" hidden="1" customHeight="1" outlineLevel="1" x14ac:dyDescent="0.2">
      <c r="A284" s="182">
        <v>255</v>
      </c>
      <c r="B284" s="130" t="s">
        <v>674</v>
      </c>
      <c r="C284" s="8" t="s">
        <v>675</v>
      </c>
      <c r="D284" s="2" t="s">
        <v>281</v>
      </c>
      <c r="E284" s="181">
        <v>1.26E-2</v>
      </c>
      <c r="F284" s="98">
        <v>4294</v>
      </c>
      <c r="G284" s="142">
        <f t="shared" si="18"/>
        <v>54.1</v>
      </c>
      <c r="H284" s="135">
        <f t="shared" si="20"/>
        <v>6.677661067375863E-5</v>
      </c>
      <c r="I284" s="183">
        <f>ROUND(F284*Прил.10!$D$13,2)</f>
        <v>34523.760000000002</v>
      </c>
      <c r="J284" s="183">
        <f t="shared" si="19"/>
        <v>435</v>
      </c>
    </row>
    <row r="285" spans="1:10" s="12" customFormat="1" ht="14.25" hidden="1" customHeight="1" outlineLevel="1" x14ac:dyDescent="0.2">
      <c r="A285" s="182">
        <v>256</v>
      </c>
      <c r="B285" s="130" t="s">
        <v>676</v>
      </c>
      <c r="C285" s="8" t="s">
        <v>677</v>
      </c>
      <c r="D285" s="2" t="s">
        <v>281</v>
      </c>
      <c r="E285" s="181">
        <v>5.1999999999999998E-3</v>
      </c>
      <c r="F285" s="98">
        <v>10200</v>
      </c>
      <c r="G285" s="142">
        <f t="shared" si="18"/>
        <v>53.04</v>
      </c>
      <c r="H285" s="135">
        <f t="shared" si="20"/>
        <v>6.5468233459078693E-5</v>
      </c>
      <c r="I285" s="183">
        <f>ROUND(F285*Прил.10!$D$13,2)</f>
        <v>82008</v>
      </c>
      <c r="J285" s="183">
        <f t="shared" si="19"/>
        <v>426.44</v>
      </c>
    </row>
    <row r="286" spans="1:10" s="12" customFormat="1" ht="14.25" hidden="1" customHeight="1" outlineLevel="1" x14ac:dyDescent="0.2">
      <c r="A286" s="182">
        <v>257</v>
      </c>
      <c r="B286" s="130" t="s">
        <v>678</v>
      </c>
      <c r="C286" s="8" t="s">
        <v>679</v>
      </c>
      <c r="D286" s="2" t="s">
        <v>281</v>
      </c>
      <c r="E286" s="181">
        <v>9.1999999999999998E-3</v>
      </c>
      <c r="F286" s="98">
        <v>5650</v>
      </c>
      <c r="G286" s="142">
        <f t="shared" si="18"/>
        <v>51.98</v>
      </c>
      <c r="H286" s="135">
        <f t="shared" si="20"/>
        <v>6.4159856244398768E-5</v>
      </c>
      <c r="I286" s="183">
        <f>ROUND(F286*Прил.10!$D$13,2)</f>
        <v>45426</v>
      </c>
      <c r="J286" s="183">
        <f t="shared" si="19"/>
        <v>417.92</v>
      </c>
    </row>
    <row r="287" spans="1:10" s="12" customFormat="1" ht="25.5" hidden="1" customHeight="1" outlineLevel="1" x14ac:dyDescent="0.2">
      <c r="A287" s="182">
        <v>258</v>
      </c>
      <c r="B287" s="130" t="s">
        <v>680</v>
      </c>
      <c r="C287" s="8" t="s">
        <v>681</v>
      </c>
      <c r="D287" s="2" t="s">
        <v>281</v>
      </c>
      <c r="E287" s="181">
        <v>6.1000000000000004E-3</v>
      </c>
      <c r="F287" s="98">
        <v>8190</v>
      </c>
      <c r="G287" s="142">
        <f t="shared" si="18"/>
        <v>49.96</v>
      </c>
      <c r="H287" s="135">
        <f t="shared" si="20"/>
        <v>6.1666533627744561E-5</v>
      </c>
      <c r="I287" s="183">
        <f>ROUND(F287*Прил.10!$D$13,2)</f>
        <v>65847.600000000006</v>
      </c>
      <c r="J287" s="183">
        <f t="shared" si="19"/>
        <v>401.67</v>
      </c>
    </row>
    <row r="288" spans="1:10" s="12" customFormat="1" ht="14.25" hidden="1" customHeight="1" outlineLevel="1" x14ac:dyDescent="0.2">
      <c r="A288" s="182">
        <v>259</v>
      </c>
      <c r="B288" s="130" t="s">
        <v>682</v>
      </c>
      <c r="C288" s="8" t="s">
        <v>683</v>
      </c>
      <c r="D288" s="2" t="s">
        <v>501</v>
      </c>
      <c r="E288" s="181">
        <v>1.26</v>
      </c>
      <c r="F288" s="98">
        <v>39</v>
      </c>
      <c r="G288" s="142">
        <f t="shared" si="18"/>
        <v>49.14</v>
      </c>
      <c r="H288" s="135">
        <f t="shared" si="20"/>
        <v>6.0654392763558201E-5</v>
      </c>
      <c r="I288" s="183">
        <f>ROUND(F288*Прил.10!$D$13,2)</f>
        <v>313.56</v>
      </c>
      <c r="J288" s="183">
        <f t="shared" si="19"/>
        <v>395.09</v>
      </c>
    </row>
    <row r="289" spans="1:10" s="12" customFormat="1" ht="25.5" hidden="1" customHeight="1" outlineLevel="1" x14ac:dyDescent="0.2">
      <c r="A289" s="182">
        <v>260</v>
      </c>
      <c r="B289" s="130" t="s">
        <v>684</v>
      </c>
      <c r="C289" s="8" t="s">
        <v>685</v>
      </c>
      <c r="D289" s="2" t="s">
        <v>268</v>
      </c>
      <c r="E289" s="181">
        <v>0.88</v>
      </c>
      <c r="F289" s="98">
        <v>55.26</v>
      </c>
      <c r="G289" s="142">
        <f t="shared" si="18"/>
        <v>48.63</v>
      </c>
      <c r="H289" s="135">
        <f t="shared" si="20"/>
        <v>6.0024890518759373E-5</v>
      </c>
      <c r="I289" s="183">
        <f>ROUND(F289*Прил.10!$D$13,2)</f>
        <v>444.29</v>
      </c>
      <c r="J289" s="183">
        <f t="shared" si="19"/>
        <v>390.98</v>
      </c>
    </row>
    <row r="290" spans="1:10" s="12" customFormat="1" ht="14.25" hidden="1" customHeight="1" outlineLevel="1" x14ac:dyDescent="0.2">
      <c r="A290" s="182">
        <v>261</v>
      </c>
      <c r="B290" s="130" t="s">
        <v>686</v>
      </c>
      <c r="C290" s="8" t="s">
        <v>687</v>
      </c>
      <c r="D290" s="2" t="s">
        <v>688</v>
      </c>
      <c r="E290" s="181">
        <v>115.9</v>
      </c>
      <c r="F290" s="98">
        <v>0.4</v>
      </c>
      <c r="G290" s="142">
        <f t="shared" si="18"/>
        <v>46.36</v>
      </c>
      <c r="H290" s="135">
        <f t="shared" si="20"/>
        <v>5.7222988370341031E-5</v>
      </c>
      <c r="I290" s="183">
        <f>ROUND(F290*Прил.10!$D$13,2)</f>
        <v>3.22</v>
      </c>
      <c r="J290" s="183">
        <f t="shared" si="19"/>
        <v>373.2</v>
      </c>
    </row>
    <row r="291" spans="1:10" s="12" customFormat="1" ht="14.25" hidden="1" customHeight="1" outlineLevel="1" x14ac:dyDescent="0.2">
      <c r="A291" s="182">
        <v>262</v>
      </c>
      <c r="B291" s="130" t="s">
        <v>689</v>
      </c>
      <c r="C291" s="8" t="s">
        <v>690</v>
      </c>
      <c r="D291" s="2" t="s">
        <v>281</v>
      </c>
      <c r="E291" s="181">
        <v>1.5E-3</v>
      </c>
      <c r="F291" s="98">
        <v>30030</v>
      </c>
      <c r="G291" s="142">
        <f t="shared" si="18"/>
        <v>45.05</v>
      </c>
      <c r="H291" s="135">
        <f t="shared" si="20"/>
        <v>5.5606031623896965E-5</v>
      </c>
      <c r="I291" s="183">
        <f>ROUND(F291*Прил.10!$D$13,2)</f>
        <v>241441.2</v>
      </c>
      <c r="J291" s="183">
        <f t="shared" si="19"/>
        <v>362.16</v>
      </c>
    </row>
    <row r="292" spans="1:10" s="12" customFormat="1" ht="25.5" hidden="1" customHeight="1" outlineLevel="1" x14ac:dyDescent="0.2">
      <c r="A292" s="182">
        <v>263</v>
      </c>
      <c r="B292" s="7" t="s">
        <v>691</v>
      </c>
      <c r="C292" s="99" t="s">
        <v>692</v>
      </c>
      <c r="D292" s="7" t="s">
        <v>405</v>
      </c>
      <c r="E292" s="7">
        <v>0.02</v>
      </c>
      <c r="F292" s="24">
        <v>2202</v>
      </c>
      <c r="G292" s="142">
        <f t="shared" si="18"/>
        <v>44.04</v>
      </c>
      <c r="H292" s="135">
        <f t="shared" si="20"/>
        <v>5.4359370315569868E-5</v>
      </c>
      <c r="I292" s="183">
        <f>ROUND(F292*Прил.10!$D$13,2)</f>
        <v>17704.080000000002</v>
      </c>
      <c r="J292" s="183">
        <f t="shared" si="19"/>
        <v>354.08</v>
      </c>
    </row>
    <row r="293" spans="1:10" s="12" customFormat="1" ht="38.25" hidden="1" customHeight="1" outlineLevel="1" x14ac:dyDescent="0.2">
      <c r="A293" s="182">
        <v>264</v>
      </c>
      <c r="B293" s="130" t="s">
        <v>693</v>
      </c>
      <c r="C293" s="8" t="s">
        <v>694</v>
      </c>
      <c r="D293" s="2" t="s">
        <v>268</v>
      </c>
      <c r="E293" s="181">
        <v>4.24E-2</v>
      </c>
      <c r="F293" s="98">
        <v>1010</v>
      </c>
      <c r="G293" s="142">
        <f t="shared" si="18"/>
        <v>42.82</v>
      </c>
      <c r="H293" s="135">
        <f t="shared" si="20"/>
        <v>5.2853502200560892E-5</v>
      </c>
      <c r="I293" s="183">
        <f>ROUND(F293*Прил.10!$D$13,2)</f>
        <v>8120.4</v>
      </c>
      <c r="J293" s="183">
        <f t="shared" si="19"/>
        <v>344.3</v>
      </c>
    </row>
    <row r="294" spans="1:10" s="12" customFormat="1" ht="51" hidden="1" customHeight="1" outlineLevel="1" x14ac:dyDescent="0.2">
      <c r="A294" s="182">
        <v>265</v>
      </c>
      <c r="B294" s="130" t="s">
        <v>695</v>
      </c>
      <c r="C294" s="8" t="s">
        <v>696</v>
      </c>
      <c r="D294" s="2" t="s">
        <v>250</v>
      </c>
      <c r="E294" s="181">
        <v>3</v>
      </c>
      <c r="F294" s="98">
        <v>14.2</v>
      </c>
      <c r="G294" s="142">
        <f t="shared" si="18"/>
        <v>42.6</v>
      </c>
      <c r="H294" s="135">
        <f t="shared" si="20"/>
        <v>5.2581952212608456E-5</v>
      </c>
      <c r="I294" s="183">
        <f>ROUND(F294*Прил.10!$D$13,2)</f>
        <v>114.17</v>
      </c>
      <c r="J294" s="183">
        <f t="shared" si="19"/>
        <v>342.51</v>
      </c>
    </row>
    <row r="295" spans="1:10" s="12" customFormat="1" ht="25.5" hidden="1" customHeight="1" outlineLevel="1" x14ac:dyDescent="0.2">
      <c r="A295" s="182">
        <v>266</v>
      </c>
      <c r="B295" s="130" t="s">
        <v>697</v>
      </c>
      <c r="C295" s="8" t="s">
        <v>698</v>
      </c>
      <c r="D295" s="2" t="s">
        <v>281</v>
      </c>
      <c r="E295" s="181">
        <v>1.1999999999999999E-3</v>
      </c>
      <c r="F295" s="98">
        <v>33180</v>
      </c>
      <c r="G295" s="142">
        <f t="shared" si="18"/>
        <v>39.82</v>
      </c>
      <c r="H295" s="135">
        <f t="shared" si="20"/>
        <v>4.9150547819391286E-5</v>
      </c>
      <c r="I295" s="183">
        <f>ROUND(F295*Прил.10!$D$13,2)</f>
        <v>266767.2</v>
      </c>
      <c r="J295" s="183">
        <f t="shared" si="19"/>
        <v>320.12</v>
      </c>
    </row>
    <row r="296" spans="1:10" s="12" customFormat="1" ht="51" hidden="1" customHeight="1" outlineLevel="1" x14ac:dyDescent="0.2">
      <c r="A296" s="182">
        <v>267</v>
      </c>
      <c r="B296" s="130" t="s">
        <v>699</v>
      </c>
      <c r="C296" s="8" t="s">
        <v>700</v>
      </c>
      <c r="D296" s="2" t="s">
        <v>281</v>
      </c>
      <c r="E296" s="181">
        <v>3.8E-3</v>
      </c>
      <c r="F296" s="98">
        <v>10100</v>
      </c>
      <c r="G296" s="142">
        <f t="shared" si="18"/>
        <v>38.380000000000003</v>
      </c>
      <c r="H296" s="135">
        <f t="shared" si="20"/>
        <v>4.7373129716429874E-5</v>
      </c>
      <c r="I296" s="183">
        <f>ROUND(F296*Прил.10!$D$13,2)</f>
        <v>81204</v>
      </c>
      <c r="J296" s="183">
        <f t="shared" si="19"/>
        <v>308.58</v>
      </c>
    </row>
    <row r="297" spans="1:10" s="12" customFormat="1" ht="14.25" hidden="1" customHeight="1" outlineLevel="1" x14ac:dyDescent="0.2">
      <c r="A297" s="182">
        <v>268</v>
      </c>
      <c r="B297" s="130" t="s">
        <v>701</v>
      </c>
      <c r="C297" s="8" t="s">
        <v>702</v>
      </c>
      <c r="D297" s="2" t="s">
        <v>281</v>
      </c>
      <c r="E297" s="181">
        <v>3.0000000000000001E-3</v>
      </c>
      <c r="F297" s="98">
        <v>12430</v>
      </c>
      <c r="G297" s="142">
        <f t="shared" si="18"/>
        <v>37.29</v>
      </c>
      <c r="H297" s="135">
        <f t="shared" si="20"/>
        <v>4.6027722957938244E-5</v>
      </c>
      <c r="I297" s="183">
        <f>ROUND(F297*Прил.10!$D$13,2)</f>
        <v>99937.2</v>
      </c>
      <c r="J297" s="183">
        <f t="shared" si="19"/>
        <v>299.81</v>
      </c>
    </row>
    <row r="298" spans="1:10" s="12" customFormat="1" ht="14.25" hidden="1" customHeight="1" outlineLevel="1" x14ac:dyDescent="0.2">
      <c r="A298" s="182">
        <v>269</v>
      </c>
      <c r="B298" s="130" t="s">
        <v>703</v>
      </c>
      <c r="C298" s="8" t="s">
        <v>704</v>
      </c>
      <c r="D298" s="2" t="s">
        <v>281</v>
      </c>
      <c r="E298" s="181">
        <v>1.4E-3</v>
      </c>
      <c r="F298" s="98">
        <v>24950</v>
      </c>
      <c r="G298" s="142">
        <f t="shared" si="18"/>
        <v>34.93</v>
      </c>
      <c r="H298" s="135">
        <f t="shared" si="20"/>
        <v>4.3114732178084818E-5</v>
      </c>
      <c r="I298" s="183">
        <f>ROUND(F298*Прил.10!$D$13,2)</f>
        <v>200598</v>
      </c>
      <c r="J298" s="183">
        <f t="shared" si="19"/>
        <v>280.83999999999997</v>
      </c>
    </row>
    <row r="299" spans="1:10" s="12" customFormat="1" ht="25.5" hidden="1" customHeight="1" outlineLevel="1" x14ac:dyDescent="0.2">
      <c r="A299" s="182">
        <v>270</v>
      </c>
      <c r="B299" s="130" t="s">
        <v>705</v>
      </c>
      <c r="C299" s="8" t="s">
        <v>706</v>
      </c>
      <c r="D299" s="2" t="s">
        <v>299</v>
      </c>
      <c r="E299" s="181">
        <v>4.9000000000000004</v>
      </c>
      <c r="F299" s="98">
        <v>6.78</v>
      </c>
      <c r="G299" s="142">
        <f t="shared" si="18"/>
        <v>33.22</v>
      </c>
      <c r="H299" s="135">
        <f t="shared" si="20"/>
        <v>4.1004048180818143E-5</v>
      </c>
      <c r="I299" s="183">
        <f>ROUND(F299*Прил.10!$D$13,2)</f>
        <v>54.51</v>
      </c>
      <c r="J299" s="183">
        <f t="shared" si="19"/>
        <v>267.10000000000002</v>
      </c>
    </row>
    <row r="300" spans="1:10" s="12" customFormat="1" ht="14.25" hidden="1" customHeight="1" outlineLevel="1" x14ac:dyDescent="0.2">
      <c r="A300" s="182">
        <v>271</v>
      </c>
      <c r="B300" s="130" t="s">
        <v>707</v>
      </c>
      <c r="C300" s="8" t="s">
        <v>708</v>
      </c>
      <c r="D300" s="2" t="s">
        <v>525</v>
      </c>
      <c r="E300" s="181">
        <v>0.43919999999999998</v>
      </c>
      <c r="F300" s="98">
        <v>75.400000000000006</v>
      </c>
      <c r="G300" s="142">
        <f t="shared" si="18"/>
        <v>33.119999999999997</v>
      </c>
      <c r="H300" s="135">
        <f t="shared" si="20"/>
        <v>4.0880616368112482E-5</v>
      </c>
      <c r="I300" s="183">
        <f>ROUND(F300*Прил.10!$D$13,2)</f>
        <v>606.22</v>
      </c>
      <c r="J300" s="183">
        <f t="shared" si="19"/>
        <v>266.25</v>
      </c>
    </row>
    <row r="301" spans="1:10" s="12" customFormat="1" ht="14.25" hidden="1" customHeight="1" outlineLevel="1" x14ac:dyDescent="0.2">
      <c r="A301" s="182">
        <v>272</v>
      </c>
      <c r="B301" s="130" t="s">
        <v>709</v>
      </c>
      <c r="C301" s="8" t="s">
        <v>710</v>
      </c>
      <c r="D301" s="2" t="s">
        <v>281</v>
      </c>
      <c r="E301" s="181">
        <v>4.1000000000000003E-3</v>
      </c>
      <c r="F301" s="98">
        <v>7826.9</v>
      </c>
      <c r="G301" s="142">
        <f t="shared" si="18"/>
        <v>32.090000000000003</v>
      </c>
      <c r="H301" s="135">
        <f t="shared" si="20"/>
        <v>3.9609268697244257E-5</v>
      </c>
      <c r="I301" s="183">
        <f>ROUND(F301*Прил.10!$D$13,2)</f>
        <v>62928.28</v>
      </c>
      <c r="J301" s="183">
        <f t="shared" si="19"/>
        <v>258.01</v>
      </c>
    </row>
    <row r="302" spans="1:10" s="12" customFormat="1" ht="14.25" hidden="1" customHeight="1" outlineLevel="1" x14ac:dyDescent="0.2">
      <c r="A302" s="182">
        <v>273</v>
      </c>
      <c r="B302" s="130" t="s">
        <v>711</v>
      </c>
      <c r="C302" s="8" t="s">
        <v>712</v>
      </c>
      <c r="D302" s="2" t="s">
        <v>281</v>
      </c>
      <c r="E302" s="181">
        <v>3.0999999999999999E-3</v>
      </c>
      <c r="F302" s="98">
        <v>9420</v>
      </c>
      <c r="G302" s="142">
        <f t="shared" si="18"/>
        <v>29.2</v>
      </c>
      <c r="H302" s="135">
        <f t="shared" si="20"/>
        <v>3.6042089310050862E-5</v>
      </c>
      <c r="I302" s="183">
        <f>ROUND(F302*Прил.10!$D$13,2)</f>
        <v>75736.800000000003</v>
      </c>
      <c r="J302" s="183">
        <f t="shared" si="19"/>
        <v>234.78</v>
      </c>
    </row>
    <row r="303" spans="1:10" s="12" customFormat="1" ht="14.25" hidden="1" customHeight="1" outlineLevel="1" x14ac:dyDescent="0.2">
      <c r="A303" s="182">
        <v>274</v>
      </c>
      <c r="B303" s="130" t="s">
        <v>713</v>
      </c>
      <c r="C303" s="8" t="s">
        <v>714</v>
      </c>
      <c r="D303" s="2" t="s">
        <v>469</v>
      </c>
      <c r="E303" s="181">
        <v>0.2424</v>
      </c>
      <c r="F303" s="98">
        <v>120</v>
      </c>
      <c r="G303" s="142">
        <f t="shared" si="18"/>
        <v>29.09</v>
      </c>
      <c r="H303" s="135">
        <f t="shared" si="20"/>
        <v>3.5906314316074644E-5</v>
      </c>
      <c r="I303" s="183">
        <f>ROUND(F303*Прил.10!$D$13,2)</f>
        <v>964.8</v>
      </c>
      <c r="J303" s="183">
        <f t="shared" si="19"/>
        <v>233.87</v>
      </c>
    </row>
    <row r="304" spans="1:10" s="12" customFormat="1" ht="14.25" hidden="1" customHeight="1" outlineLevel="1" x14ac:dyDescent="0.2">
      <c r="A304" s="182">
        <v>275</v>
      </c>
      <c r="B304" s="130" t="s">
        <v>715</v>
      </c>
      <c r="C304" s="8" t="s">
        <v>716</v>
      </c>
      <c r="D304" s="2" t="s">
        <v>281</v>
      </c>
      <c r="E304" s="181">
        <v>6.9999999999999999E-4</v>
      </c>
      <c r="F304" s="98">
        <v>37900</v>
      </c>
      <c r="G304" s="142">
        <f t="shared" si="18"/>
        <v>26.53</v>
      </c>
      <c r="H304" s="135">
        <f t="shared" si="20"/>
        <v>3.2746459910809917E-5</v>
      </c>
      <c r="I304" s="183">
        <f>ROUND(F304*Прил.10!$D$13,2)</f>
        <v>304716</v>
      </c>
      <c r="J304" s="183">
        <f t="shared" si="19"/>
        <v>213.3</v>
      </c>
    </row>
    <row r="305" spans="1:10" s="12" customFormat="1" ht="25.5" hidden="1" customHeight="1" outlineLevel="1" x14ac:dyDescent="0.2">
      <c r="A305" s="182">
        <v>276</v>
      </c>
      <c r="B305" s="130" t="s">
        <v>717</v>
      </c>
      <c r="C305" s="8" t="s">
        <v>718</v>
      </c>
      <c r="D305" s="2" t="s">
        <v>268</v>
      </c>
      <c r="E305" s="181">
        <v>5.28E-2</v>
      </c>
      <c r="F305" s="98">
        <v>485.9</v>
      </c>
      <c r="G305" s="142">
        <f t="shared" si="18"/>
        <v>25.66</v>
      </c>
      <c r="H305" s="135">
        <f t="shared" si="20"/>
        <v>3.1672603140270723E-5</v>
      </c>
      <c r="I305" s="183">
        <f>ROUND(F305*Прил.10!$D$13,2)</f>
        <v>3906.64</v>
      </c>
      <c r="J305" s="183">
        <f t="shared" si="19"/>
        <v>206.27</v>
      </c>
    </row>
    <row r="306" spans="1:10" s="12" customFormat="1" ht="14.25" hidden="1" customHeight="1" outlineLevel="1" x14ac:dyDescent="0.2">
      <c r="A306" s="182">
        <v>277</v>
      </c>
      <c r="B306" s="130" t="s">
        <v>719</v>
      </c>
      <c r="C306" s="8" t="s">
        <v>720</v>
      </c>
      <c r="D306" s="2" t="s">
        <v>281</v>
      </c>
      <c r="E306" s="181">
        <v>2.5999999999999999E-3</v>
      </c>
      <c r="F306" s="98">
        <v>8475</v>
      </c>
      <c r="G306" s="142">
        <f t="shared" si="18"/>
        <v>22.04</v>
      </c>
      <c r="H306" s="135">
        <f t="shared" si="20"/>
        <v>2.7204371520326062E-5</v>
      </c>
      <c r="I306" s="183">
        <f>ROUND(F306*Прил.10!$D$13,2)</f>
        <v>68139</v>
      </c>
      <c r="J306" s="183">
        <f t="shared" si="19"/>
        <v>177.16</v>
      </c>
    </row>
    <row r="307" spans="1:10" s="12" customFormat="1" ht="14.25" hidden="1" customHeight="1" outlineLevel="1" x14ac:dyDescent="0.2">
      <c r="A307" s="182">
        <v>278</v>
      </c>
      <c r="B307" s="130" t="s">
        <v>721</v>
      </c>
      <c r="C307" s="8" t="s">
        <v>722</v>
      </c>
      <c r="D307" s="2" t="s">
        <v>405</v>
      </c>
      <c r="E307" s="181">
        <v>0.04</v>
      </c>
      <c r="F307" s="98">
        <v>528</v>
      </c>
      <c r="G307" s="142">
        <f t="shared" si="18"/>
        <v>21.12</v>
      </c>
      <c r="H307" s="135">
        <f t="shared" si="20"/>
        <v>2.6068798843434051E-5</v>
      </c>
      <c r="I307" s="183">
        <f>ROUND(F307*Прил.10!$D$13,2)</f>
        <v>4245.12</v>
      </c>
      <c r="J307" s="183">
        <f t="shared" si="19"/>
        <v>169.8</v>
      </c>
    </row>
    <row r="308" spans="1:10" s="12" customFormat="1" ht="25.5" hidden="1" customHeight="1" outlineLevel="1" x14ac:dyDescent="0.2">
      <c r="A308" s="182">
        <v>279</v>
      </c>
      <c r="B308" s="130" t="s">
        <v>723</v>
      </c>
      <c r="C308" s="8" t="s">
        <v>724</v>
      </c>
      <c r="D308" s="2" t="s">
        <v>281</v>
      </c>
      <c r="E308" s="181">
        <v>1.6000000000000001E-3</v>
      </c>
      <c r="F308" s="98">
        <v>11978</v>
      </c>
      <c r="G308" s="142">
        <f t="shared" si="18"/>
        <v>19.16</v>
      </c>
      <c r="H308" s="135">
        <f t="shared" si="20"/>
        <v>2.3649535314403238E-5</v>
      </c>
      <c r="I308" s="183">
        <f>ROUND(F308*Прил.10!$D$13,2)</f>
        <v>96303.12</v>
      </c>
      <c r="J308" s="183">
        <f t="shared" si="19"/>
        <v>154.08000000000001</v>
      </c>
    </row>
    <row r="309" spans="1:10" s="12" customFormat="1" ht="25.5" hidden="1" customHeight="1" outlineLevel="1" x14ac:dyDescent="0.2">
      <c r="A309" s="182">
        <v>280</v>
      </c>
      <c r="B309" s="130" t="s">
        <v>725</v>
      </c>
      <c r="C309" s="8" t="s">
        <v>726</v>
      </c>
      <c r="D309" s="2" t="s">
        <v>400</v>
      </c>
      <c r="E309" s="181">
        <v>1.2</v>
      </c>
      <c r="F309" s="98">
        <v>15.14</v>
      </c>
      <c r="G309" s="142">
        <f t="shared" si="18"/>
        <v>18.170000000000002</v>
      </c>
      <c r="H309" s="135">
        <f t="shared" si="20"/>
        <v>2.2427560368617269E-5</v>
      </c>
      <c r="I309" s="183">
        <f>ROUND(F309*Прил.10!$D$13,2)</f>
        <v>121.73</v>
      </c>
      <c r="J309" s="183">
        <f t="shared" si="19"/>
        <v>146.08000000000001</v>
      </c>
    </row>
    <row r="310" spans="1:10" s="12" customFormat="1" ht="25.5" hidden="1" customHeight="1" outlineLevel="1" x14ac:dyDescent="0.2">
      <c r="A310" s="182">
        <v>281</v>
      </c>
      <c r="B310" s="130" t="s">
        <v>727</v>
      </c>
      <c r="C310" s="8" t="s">
        <v>728</v>
      </c>
      <c r="D310" s="2" t="s">
        <v>281</v>
      </c>
      <c r="E310" s="181">
        <v>1.1999999999999999E-3</v>
      </c>
      <c r="F310" s="98">
        <v>15119</v>
      </c>
      <c r="G310" s="142">
        <f t="shared" si="18"/>
        <v>18.14</v>
      </c>
      <c r="H310" s="135">
        <f t="shared" si="20"/>
        <v>2.2390530824805573E-5</v>
      </c>
      <c r="I310" s="183">
        <f>ROUND(F310*Прил.10!$D$13,2)</f>
        <v>121556.76</v>
      </c>
      <c r="J310" s="183">
        <f t="shared" si="19"/>
        <v>145.87</v>
      </c>
    </row>
    <row r="311" spans="1:10" s="12" customFormat="1" ht="25.5" hidden="1" customHeight="1" outlineLevel="1" x14ac:dyDescent="0.2">
      <c r="A311" s="182">
        <v>282</v>
      </c>
      <c r="B311" s="130" t="s">
        <v>729</v>
      </c>
      <c r="C311" s="8" t="s">
        <v>730</v>
      </c>
      <c r="D311" s="2" t="s">
        <v>299</v>
      </c>
      <c r="E311" s="181">
        <v>2.8140000000000001</v>
      </c>
      <c r="F311" s="98">
        <v>6.22</v>
      </c>
      <c r="G311" s="142">
        <f t="shared" si="18"/>
        <v>17.5</v>
      </c>
      <c r="H311" s="135">
        <f t="shared" si="20"/>
        <v>2.160056722348939E-5</v>
      </c>
      <c r="I311" s="183">
        <f>ROUND(F311*Прил.10!$D$13,2)</f>
        <v>50.01</v>
      </c>
      <c r="J311" s="183">
        <f t="shared" si="19"/>
        <v>140.72999999999999</v>
      </c>
    </row>
    <row r="312" spans="1:10" s="12" customFormat="1" ht="14.25" hidden="1" customHeight="1" outlineLevel="1" x14ac:dyDescent="0.2">
      <c r="A312" s="182">
        <v>283</v>
      </c>
      <c r="B312" s="130" t="s">
        <v>731</v>
      </c>
      <c r="C312" s="8" t="s">
        <v>732</v>
      </c>
      <c r="D312" s="2" t="s">
        <v>525</v>
      </c>
      <c r="E312" s="181">
        <v>0.13900000000000001</v>
      </c>
      <c r="F312" s="98">
        <v>119</v>
      </c>
      <c r="G312" s="142">
        <f t="shared" si="18"/>
        <v>16.54</v>
      </c>
      <c r="H312" s="135">
        <f t="shared" si="20"/>
        <v>2.0415621821515113E-5</v>
      </c>
      <c r="I312" s="183">
        <f>ROUND(F312*Прил.10!$D$13,2)</f>
        <v>956.76</v>
      </c>
      <c r="J312" s="183">
        <f t="shared" si="19"/>
        <v>132.99</v>
      </c>
    </row>
    <row r="313" spans="1:10" s="12" customFormat="1" ht="25.5" hidden="1" customHeight="1" outlineLevel="1" x14ac:dyDescent="0.2">
      <c r="A313" s="182">
        <v>284</v>
      </c>
      <c r="B313" s="130" t="s">
        <v>733</v>
      </c>
      <c r="C313" s="8" t="s">
        <v>734</v>
      </c>
      <c r="D313" s="2" t="s">
        <v>281</v>
      </c>
      <c r="E313" s="181">
        <v>9.4000000000000004E-3</v>
      </c>
      <c r="F313" s="98">
        <v>1695</v>
      </c>
      <c r="G313" s="142">
        <f t="shared" si="18"/>
        <v>15.93</v>
      </c>
      <c r="H313" s="135">
        <f t="shared" si="20"/>
        <v>1.9662687764010625E-5</v>
      </c>
      <c r="I313" s="183">
        <f>ROUND(F313*Прил.10!$D$13,2)</f>
        <v>13627.8</v>
      </c>
      <c r="J313" s="183">
        <f t="shared" si="19"/>
        <v>128.1</v>
      </c>
    </row>
    <row r="314" spans="1:10" s="12" customFormat="1" ht="14.25" hidden="1" customHeight="1" outlineLevel="1" x14ac:dyDescent="0.2">
      <c r="A314" s="182">
        <v>285</v>
      </c>
      <c r="B314" s="130" t="s">
        <v>735</v>
      </c>
      <c r="C314" s="8" t="s">
        <v>736</v>
      </c>
      <c r="D314" s="2" t="s">
        <v>281</v>
      </c>
      <c r="E314" s="181">
        <v>1.6000000000000001E-3</v>
      </c>
      <c r="F314" s="98">
        <v>9661.5</v>
      </c>
      <c r="G314" s="142">
        <f t="shared" si="18"/>
        <v>15.46</v>
      </c>
      <c r="H314" s="135">
        <f t="shared" si="20"/>
        <v>1.9082558244294054E-5</v>
      </c>
      <c r="I314" s="183">
        <f>ROUND(F314*Прил.10!$D$13,2)</f>
        <v>77678.460000000006</v>
      </c>
      <c r="J314" s="183">
        <f t="shared" si="19"/>
        <v>124.29</v>
      </c>
    </row>
    <row r="315" spans="1:10" s="12" customFormat="1" ht="38.25" hidden="1" customHeight="1" outlineLevel="1" x14ac:dyDescent="0.2">
      <c r="A315" s="182">
        <v>286</v>
      </c>
      <c r="B315" s="2" t="s">
        <v>737</v>
      </c>
      <c r="C315" s="8" t="s">
        <v>738</v>
      </c>
      <c r="D315" s="7" t="s">
        <v>501</v>
      </c>
      <c r="E315" s="7">
        <v>0.1</v>
      </c>
      <c r="F315" s="24">
        <v>154.19999999999999</v>
      </c>
      <c r="G315" s="142">
        <f t="shared" si="18"/>
        <v>15.42</v>
      </c>
      <c r="H315" s="135">
        <f t="shared" si="20"/>
        <v>1.9033185519211791E-5</v>
      </c>
      <c r="I315" s="183">
        <f>ROUND(F315*Прил.10!$D$13,2)</f>
        <v>1239.77</v>
      </c>
      <c r="J315" s="183">
        <f t="shared" si="19"/>
        <v>123.98</v>
      </c>
    </row>
    <row r="316" spans="1:10" s="12" customFormat="1" ht="25.5" hidden="1" customHeight="1" outlineLevel="1" x14ac:dyDescent="0.2">
      <c r="A316" s="182">
        <v>287</v>
      </c>
      <c r="B316" s="130" t="s">
        <v>739</v>
      </c>
      <c r="C316" s="8" t="s">
        <v>740</v>
      </c>
      <c r="D316" s="2" t="s">
        <v>281</v>
      </c>
      <c r="E316" s="181">
        <v>1.8700000000000001E-2</v>
      </c>
      <c r="F316" s="98">
        <v>734.5</v>
      </c>
      <c r="G316" s="142">
        <f t="shared" si="18"/>
        <v>13.74</v>
      </c>
      <c r="H316" s="135">
        <f t="shared" si="20"/>
        <v>1.6959531065756812E-5</v>
      </c>
      <c r="I316" s="183">
        <f>ROUND(F316*Прил.10!$D$13,2)</f>
        <v>5905.38</v>
      </c>
      <c r="J316" s="183">
        <f t="shared" si="19"/>
        <v>110.43</v>
      </c>
    </row>
    <row r="317" spans="1:10" s="12" customFormat="1" ht="14.25" hidden="1" customHeight="1" outlineLevel="1" x14ac:dyDescent="0.2">
      <c r="A317" s="182">
        <v>288</v>
      </c>
      <c r="B317" s="130" t="s">
        <v>741</v>
      </c>
      <c r="C317" s="8" t="s">
        <v>742</v>
      </c>
      <c r="D317" s="2" t="s">
        <v>281</v>
      </c>
      <c r="E317" s="181">
        <v>8.0000000000000004E-4</v>
      </c>
      <c r="F317" s="98">
        <v>16950</v>
      </c>
      <c r="G317" s="142">
        <f t="shared" si="18"/>
        <v>13.56</v>
      </c>
      <c r="H317" s="135">
        <f t="shared" si="20"/>
        <v>1.6737353802886635E-5</v>
      </c>
      <c r="I317" s="183">
        <f>ROUND(F317*Прил.10!$D$13,2)</f>
        <v>136278</v>
      </c>
      <c r="J317" s="183">
        <f t="shared" si="19"/>
        <v>109.02</v>
      </c>
    </row>
    <row r="318" spans="1:10" s="12" customFormat="1" ht="14.25" hidden="1" customHeight="1" outlineLevel="1" x14ac:dyDescent="0.2">
      <c r="A318" s="182">
        <v>289</v>
      </c>
      <c r="B318" s="130" t="s">
        <v>743</v>
      </c>
      <c r="C318" s="8" t="s">
        <v>744</v>
      </c>
      <c r="D318" s="2" t="s">
        <v>400</v>
      </c>
      <c r="E318" s="181">
        <v>0.35310000000000002</v>
      </c>
      <c r="F318" s="98">
        <v>37.29</v>
      </c>
      <c r="G318" s="142">
        <f t="shared" si="18"/>
        <v>13.17</v>
      </c>
      <c r="H318" s="135">
        <f t="shared" si="20"/>
        <v>1.6255969733334587E-5</v>
      </c>
      <c r="I318" s="183">
        <f>ROUND(F318*Прил.10!$D$13,2)</f>
        <v>299.81</v>
      </c>
      <c r="J318" s="183">
        <f t="shared" si="19"/>
        <v>105.86</v>
      </c>
    </row>
    <row r="319" spans="1:10" s="12" customFormat="1" ht="14.25" hidden="1" customHeight="1" outlineLevel="1" x14ac:dyDescent="0.2">
      <c r="A319" s="182">
        <v>290</v>
      </c>
      <c r="B319" s="130" t="s">
        <v>745</v>
      </c>
      <c r="C319" s="8" t="s">
        <v>746</v>
      </c>
      <c r="D319" s="2" t="s">
        <v>281</v>
      </c>
      <c r="E319" s="181">
        <v>1.7500000000000002E-2</v>
      </c>
      <c r="F319" s="98">
        <v>729.98</v>
      </c>
      <c r="G319" s="142">
        <f t="shared" si="18"/>
        <v>12.77</v>
      </c>
      <c r="H319" s="135">
        <f t="shared" si="20"/>
        <v>1.5762242482511971E-5</v>
      </c>
      <c r="I319" s="183">
        <f>ROUND(F319*Прил.10!$D$13,2)</f>
        <v>5869.04</v>
      </c>
      <c r="J319" s="183">
        <f t="shared" si="19"/>
        <v>102.71</v>
      </c>
    </row>
    <row r="320" spans="1:10" s="12" customFormat="1" ht="38.25" hidden="1" customHeight="1" outlineLevel="1" x14ac:dyDescent="0.2">
      <c r="A320" s="182">
        <v>291</v>
      </c>
      <c r="B320" s="130" t="s">
        <v>747</v>
      </c>
      <c r="C320" s="8" t="s">
        <v>748</v>
      </c>
      <c r="D320" s="2" t="s">
        <v>268</v>
      </c>
      <c r="E320" s="181">
        <v>1.0200000000000001E-2</v>
      </c>
      <c r="F320" s="98">
        <v>1242.2</v>
      </c>
      <c r="G320" s="142">
        <f t="shared" si="18"/>
        <v>12.67</v>
      </c>
      <c r="H320" s="135">
        <f t="shared" si="20"/>
        <v>1.5638810669806317E-5</v>
      </c>
      <c r="I320" s="183">
        <f>ROUND(F320*Прил.10!$D$13,2)</f>
        <v>9987.2900000000009</v>
      </c>
      <c r="J320" s="183">
        <f t="shared" si="19"/>
        <v>101.87</v>
      </c>
    </row>
    <row r="321" spans="1:10" s="12" customFormat="1" ht="14.25" hidden="1" customHeight="1" outlineLevel="1" x14ac:dyDescent="0.2">
      <c r="A321" s="182">
        <v>292</v>
      </c>
      <c r="B321" s="130" t="s">
        <v>749</v>
      </c>
      <c r="C321" s="8" t="s">
        <v>750</v>
      </c>
      <c r="D321" s="2" t="s">
        <v>281</v>
      </c>
      <c r="E321" s="181">
        <v>1.01E-2</v>
      </c>
      <c r="F321" s="98">
        <v>1160</v>
      </c>
      <c r="G321" s="142">
        <f t="shared" si="18"/>
        <v>11.72</v>
      </c>
      <c r="H321" s="135">
        <f t="shared" si="20"/>
        <v>1.4466208449102609E-5</v>
      </c>
      <c r="I321" s="183">
        <f>ROUND(F321*Прил.10!$D$13,2)</f>
        <v>9326.4</v>
      </c>
      <c r="J321" s="183">
        <f t="shared" si="19"/>
        <v>94.2</v>
      </c>
    </row>
    <row r="322" spans="1:10" s="12" customFormat="1" ht="38.25" hidden="1" customHeight="1" outlineLevel="1" x14ac:dyDescent="0.2">
      <c r="A322" s="182">
        <v>293</v>
      </c>
      <c r="B322" s="130" t="s">
        <v>751</v>
      </c>
      <c r="C322" s="8" t="s">
        <v>752</v>
      </c>
      <c r="D322" s="2" t="s">
        <v>268</v>
      </c>
      <c r="E322" s="181">
        <v>6.7000000000000002E-3</v>
      </c>
      <c r="F322" s="98">
        <v>1700</v>
      </c>
      <c r="G322" s="142">
        <f t="shared" ref="G322:G385" si="21">ROUND(E322*F322,2)</f>
        <v>11.39</v>
      </c>
      <c r="H322" s="135">
        <f t="shared" si="20"/>
        <v>1.4058883467173951E-5</v>
      </c>
      <c r="I322" s="183">
        <f>ROUND(F322*Прил.10!$D$13,2)</f>
        <v>13668</v>
      </c>
      <c r="J322" s="183">
        <f t="shared" ref="J322:J385" si="22">ROUND(I322*E322,2)</f>
        <v>91.58</v>
      </c>
    </row>
    <row r="323" spans="1:10" s="12" customFormat="1" ht="25.5" hidden="1" customHeight="1" outlineLevel="1" x14ac:dyDescent="0.2">
      <c r="A323" s="182">
        <v>294</v>
      </c>
      <c r="B323" s="130" t="s">
        <v>753</v>
      </c>
      <c r="C323" s="8" t="s">
        <v>754</v>
      </c>
      <c r="D323" s="2" t="s">
        <v>268</v>
      </c>
      <c r="E323" s="181">
        <v>2.18E-2</v>
      </c>
      <c r="F323" s="98">
        <v>496.4</v>
      </c>
      <c r="G323" s="142">
        <f t="shared" si="21"/>
        <v>10.82</v>
      </c>
      <c r="H323" s="135">
        <f t="shared" si="20"/>
        <v>1.3355322134751725E-5</v>
      </c>
      <c r="I323" s="183">
        <f>ROUND(F323*Прил.10!$D$13,2)</f>
        <v>3991.06</v>
      </c>
      <c r="J323" s="183">
        <f t="shared" si="22"/>
        <v>87.01</v>
      </c>
    </row>
    <row r="324" spans="1:10" s="12" customFormat="1" ht="38.25" hidden="1" customHeight="1" outlineLevel="1" x14ac:dyDescent="0.2">
      <c r="A324" s="182">
        <v>295</v>
      </c>
      <c r="B324" s="130" t="s">
        <v>755</v>
      </c>
      <c r="C324" s="8" t="s">
        <v>756</v>
      </c>
      <c r="D324" s="2" t="s">
        <v>268</v>
      </c>
      <c r="E324" s="181">
        <v>8.0000000000000002E-3</v>
      </c>
      <c r="F324" s="98">
        <v>1287</v>
      </c>
      <c r="G324" s="142">
        <f t="shared" si="21"/>
        <v>10.3</v>
      </c>
      <c r="H324" s="135">
        <f t="shared" si="20"/>
        <v>1.2713476708682327E-5</v>
      </c>
      <c r="I324" s="183">
        <f>ROUND(F324*Прил.10!$D$13,2)</f>
        <v>10347.48</v>
      </c>
      <c r="J324" s="183">
        <f t="shared" si="22"/>
        <v>82.78</v>
      </c>
    </row>
    <row r="325" spans="1:10" s="12" customFormat="1" ht="25.5" hidden="1" customHeight="1" outlineLevel="1" x14ac:dyDescent="0.2">
      <c r="A325" s="182">
        <v>296</v>
      </c>
      <c r="B325" s="130" t="s">
        <v>757</v>
      </c>
      <c r="C325" s="8" t="s">
        <v>758</v>
      </c>
      <c r="D325" s="2" t="s">
        <v>281</v>
      </c>
      <c r="E325" s="181">
        <v>2.9999999999999997E-4</v>
      </c>
      <c r="F325" s="98">
        <v>32830</v>
      </c>
      <c r="G325" s="142">
        <f t="shared" si="21"/>
        <v>9.85</v>
      </c>
      <c r="H325" s="135">
        <f t="shared" si="20"/>
        <v>1.2158033551506884E-5</v>
      </c>
      <c r="I325" s="183">
        <f>ROUND(F325*Прил.10!$D$13,2)</f>
        <v>263953.2</v>
      </c>
      <c r="J325" s="183">
        <f t="shared" si="22"/>
        <v>79.19</v>
      </c>
    </row>
    <row r="326" spans="1:10" s="12" customFormat="1" ht="14.25" hidden="1" customHeight="1" outlineLevel="1" x14ac:dyDescent="0.2">
      <c r="A326" s="182">
        <v>297</v>
      </c>
      <c r="B326" s="130" t="s">
        <v>759</v>
      </c>
      <c r="C326" s="8" t="s">
        <v>760</v>
      </c>
      <c r="D326" s="2" t="s">
        <v>268</v>
      </c>
      <c r="E326" s="181">
        <v>0.24429999999999999</v>
      </c>
      <c r="F326" s="98">
        <v>38.51</v>
      </c>
      <c r="G326" s="142">
        <f t="shared" si="21"/>
        <v>9.41</v>
      </c>
      <c r="H326" s="135">
        <f t="shared" si="20"/>
        <v>1.1614933575602008E-5</v>
      </c>
      <c r="I326" s="183">
        <f>ROUND(F326*Прил.10!$D$13,2)</f>
        <v>309.62</v>
      </c>
      <c r="J326" s="183">
        <f t="shared" si="22"/>
        <v>75.64</v>
      </c>
    </row>
    <row r="327" spans="1:10" s="12" customFormat="1" ht="25.5" hidden="1" customHeight="1" outlineLevel="1" x14ac:dyDescent="0.2">
      <c r="A327" s="182">
        <v>298</v>
      </c>
      <c r="B327" s="130" t="s">
        <v>761</v>
      </c>
      <c r="C327" s="8" t="s">
        <v>762</v>
      </c>
      <c r="D327" s="2" t="s">
        <v>281</v>
      </c>
      <c r="E327" s="181">
        <v>5.9999999999999995E-4</v>
      </c>
      <c r="F327" s="98">
        <v>13560</v>
      </c>
      <c r="G327" s="142">
        <f t="shared" si="21"/>
        <v>8.14</v>
      </c>
      <c r="H327" s="135">
        <f t="shared" si="20"/>
        <v>1.0047349554240207E-5</v>
      </c>
      <c r="I327" s="183">
        <f>ROUND(F327*Прил.10!$D$13,2)</f>
        <v>109022.39999999999</v>
      </c>
      <c r="J327" s="183">
        <f t="shared" si="22"/>
        <v>65.41</v>
      </c>
    </row>
    <row r="328" spans="1:10" s="12" customFormat="1" ht="25.5" hidden="1" customHeight="1" outlineLevel="1" x14ac:dyDescent="0.2">
      <c r="A328" s="182">
        <v>299</v>
      </c>
      <c r="B328" s="130" t="s">
        <v>763</v>
      </c>
      <c r="C328" s="8" t="s">
        <v>764</v>
      </c>
      <c r="D328" s="2" t="s">
        <v>281</v>
      </c>
      <c r="E328" s="181">
        <v>4.4000000000000003E-3</v>
      </c>
      <c r="F328" s="98">
        <v>1836</v>
      </c>
      <c r="G328" s="142">
        <f t="shared" si="21"/>
        <v>8.08</v>
      </c>
      <c r="H328" s="135">
        <f t="shared" si="20"/>
        <v>9.9732904666168143E-6</v>
      </c>
      <c r="I328" s="183">
        <f>ROUND(F328*Прил.10!$D$13,2)</f>
        <v>14761.44</v>
      </c>
      <c r="J328" s="183">
        <f t="shared" si="22"/>
        <v>64.95</v>
      </c>
    </row>
    <row r="329" spans="1:10" s="12" customFormat="1" ht="14.25" hidden="1" customHeight="1" outlineLevel="1" x14ac:dyDescent="0.2">
      <c r="A329" s="182">
        <v>300</v>
      </c>
      <c r="B329" s="130" t="s">
        <v>765</v>
      </c>
      <c r="C329" s="8" t="s">
        <v>766</v>
      </c>
      <c r="D329" s="2" t="s">
        <v>405</v>
      </c>
      <c r="E329" s="181">
        <v>9.1200000000000003E-2</v>
      </c>
      <c r="F329" s="98">
        <v>86</v>
      </c>
      <c r="G329" s="142">
        <f t="shared" si="21"/>
        <v>7.84</v>
      </c>
      <c r="H329" s="135">
        <f t="shared" si="20"/>
        <v>9.6770541161232451E-6</v>
      </c>
      <c r="I329" s="183">
        <f>ROUND(F329*Прил.10!$D$13,2)</f>
        <v>691.44</v>
      </c>
      <c r="J329" s="183">
        <f t="shared" si="22"/>
        <v>63.06</v>
      </c>
    </row>
    <row r="330" spans="1:10" s="12" customFormat="1" ht="14.25" hidden="1" customHeight="1" outlineLevel="1" x14ac:dyDescent="0.2">
      <c r="A330" s="182">
        <v>301</v>
      </c>
      <c r="B330" s="130" t="s">
        <v>767</v>
      </c>
      <c r="C330" s="8" t="s">
        <v>768</v>
      </c>
      <c r="D330" s="2" t="s">
        <v>281</v>
      </c>
      <c r="E330" s="181">
        <v>1E-3</v>
      </c>
      <c r="F330" s="98">
        <v>7640</v>
      </c>
      <c r="G330" s="142">
        <f t="shared" si="21"/>
        <v>7.64</v>
      </c>
      <c r="H330" s="135">
        <f t="shared" si="20"/>
        <v>9.4301904907119388E-6</v>
      </c>
      <c r="I330" s="183">
        <f>ROUND(F330*Прил.10!$D$13,2)</f>
        <v>61425.599999999999</v>
      </c>
      <c r="J330" s="183">
        <f t="shared" si="22"/>
        <v>61.43</v>
      </c>
    </row>
    <row r="331" spans="1:10" s="12" customFormat="1" ht="14.25" hidden="1" customHeight="1" outlineLevel="1" x14ac:dyDescent="0.2">
      <c r="A331" s="182">
        <v>302</v>
      </c>
      <c r="B331" s="130" t="s">
        <v>769</v>
      </c>
      <c r="C331" s="8" t="s">
        <v>770</v>
      </c>
      <c r="D331" s="2" t="s">
        <v>281</v>
      </c>
      <c r="E331" s="181">
        <v>4.0000000000000002E-4</v>
      </c>
      <c r="F331" s="98">
        <v>17796.96</v>
      </c>
      <c r="G331" s="142">
        <f t="shared" si="21"/>
        <v>7.12</v>
      </c>
      <c r="H331" s="135">
        <f t="shared" si="20"/>
        <v>8.7883450646425408E-6</v>
      </c>
      <c r="I331" s="183">
        <f>ROUND(F331*Прил.10!$D$13,2)</f>
        <v>143087.56</v>
      </c>
      <c r="J331" s="183">
        <f t="shared" si="22"/>
        <v>57.24</v>
      </c>
    </row>
    <row r="332" spans="1:10" s="12" customFormat="1" ht="14.25" hidden="1" customHeight="1" outlineLevel="1" x14ac:dyDescent="0.2">
      <c r="A332" s="182">
        <v>303</v>
      </c>
      <c r="B332" s="130" t="s">
        <v>771</v>
      </c>
      <c r="C332" s="8" t="s">
        <v>772</v>
      </c>
      <c r="D332" s="2" t="s">
        <v>400</v>
      </c>
      <c r="E332" s="181">
        <v>0.16</v>
      </c>
      <c r="F332" s="98">
        <v>41.7</v>
      </c>
      <c r="G332" s="142">
        <f t="shared" si="21"/>
        <v>6.67</v>
      </c>
      <c r="H332" s="135">
        <f t="shared" si="20"/>
        <v>8.2329019074670978E-6</v>
      </c>
      <c r="I332" s="183">
        <f>ROUND(F332*Прил.10!$D$13,2)</f>
        <v>335.27</v>
      </c>
      <c r="J332" s="183">
        <f t="shared" si="22"/>
        <v>53.64</v>
      </c>
    </row>
    <row r="333" spans="1:10" s="12" customFormat="1" ht="14.25" hidden="1" customHeight="1" outlineLevel="1" x14ac:dyDescent="0.2">
      <c r="A333" s="182">
        <v>304</v>
      </c>
      <c r="B333" s="130" t="s">
        <v>773</v>
      </c>
      <c r="C333" s="8" t="s">
        <v>774</v>
      </c>
      <c r="D333" s="2" t="s">
        <v>281</v>
      </c>
      <c r="E333" s="181">
        <v>2.9999999999999997E-4</v>
      </c>
      <c r="F333" s="98">
        <v>20775</v>
      </c>
      <c r="G333" s="142">
        <f t="shared" si="21"/>
        <v>6.23</v>
      </c>
      <c r="H333" s="135">
        <f t="shared" si="20"/>
        <v>7.6898019315622223E-6</v>
      </c>
      <c r="I333" s="183">
        <f>ROUND(F333*Прил.10!$D$13,2)</f>
        <v>167031</v>
      </c>
      <c r="J333" s="183">
        <f t="shared" si="22"/>
        <v>50.11</v>
      </c>
    </row>
    <row r="334" spans="1:10" s="12" customFormat="1" ht="25.5" hidden="1" customHeight="1" outlineLevel="1" x14ac:dyDescent="0.2">
      <c r="A334" s="182">
        <v>305</v>
      </c>
      <c r="B334" s="130" t="s">
        <v>775</v>
      </c>
      <c r="C334" s="8" t="s">
        <v>776</v>
      </c>
      <c r="D334" s="2" t="s">
        <v>281</v>
      </c>
      <c r="E334" s="181">
        <v>1E-3</v>
      </c>
      <c r="F334" s="98">
        <v>6210</v>
      </c>
      <c r="G334" s="142">
        <f t="shared" si="21"/>
        <v>6.21</v>
      </c>
      <c r="H334" s="135">
        <f t="shared" si="20"/>
        <v>7.6651155690210908E-6</v>
      </c>
      <c r="I334" s="183">
        <f>ROUND(F334*Прил.10!$D$13,2)</f>
        <v>49928.4</v>
      </c>
      <c r="J334" s="183">
        <f t="shared" si="22"/>
        <v>49.93</v>
      </c>
    </row>
    <row r="335" spans="1:10" s="12" customFormat="1" ht="63.75" hidden="1" customHeight="1" outlineLevel="1" x14ac:dyDescent="0.2">
      <c r="A335" s="182">
        <v>306</v>
      </c>
      <c r="B335" s="130" t="s">
        <v>777</v>
      </c>
      <c r="C335" s="8" t="s">
        <v>778</v>
      </c>
      <c r="D335" s="2" t="s">
        <v>306</v>
      </c>
      <c r="E335" s="181">
        <v>0.1134</v>
      </c>
      <c r="F335" s="98">
        <v>50.24</v>
      </c>
      <c r="G335" s="142">
        <f t="shared" si="21"/>
        <v>5.7</v>
      </c>
      <c r="H335" s="135">
        <f t="shared" si="20"/>
        <v>7.0356133242222586E-6</v>
      </c>
      <c r="I335" s="183">
        <f>ROUND(F335*Прил.10!$D$13,2)</f>
        <v>403.93</v>
      </c>
      <c r="J335" s="183">
        <f t="shared" si="22"/>
        <v>45.81</v>
      </c>
    </row>
    <row r="336" spans="1:10" s="12" customFormat="1" ht="25.5" hidden="1" customHeight="1" outlineLevel="1" x14ac:dyDescent="0.2">
      <c r="A336" s="182">
        <v>307</v>
      </c>
      <c r="B336" s="130" t="s">
        <v>779</v>
      </c>
      <c r="C336" s="8" t="s">
        <v>780</v>
      </c>
      <c r="D336" s="2" t="s">
        <v>400</v>
      </c>
      <c r="E336" s="181">
        <v>0.22650000000000001</v>
      </c>
      <c r="F336" s="98">
        <v>23.09</v>
      </c>
      <c r="G336" s="142">
        <f t="shared" si="21"/>
        <v>5.23</v>
      </c>
      <c r="H336" s="135">
        <f t="shared" si="20"/>
        <v>6.4554838045056867E-6</v>
      </c>
      <c r="I336" s="183">
        <f>ROUND(F336*Прил.10!$D$13,2)</f>
        <v>185.64</v>
      </c>
      <c r="J336" s="183">
        <f t="shared" si="22"/>
        <v>42.05</v>
      </c>
    </row>
    <row r="337" spans="1:10" s="12" customFormat="1" ht="14.25" hidden="1" customHeight="1" outlineLevel="1" x14ac:dyDescent="0.2">
      <c r="A337" s="182">
        <v>308</v>
      </c>
      <c r="B337" s="130" t="s">
        <v>781</v>
      </c>
      <c r="C337" s="8" t="s">
        <v>782</v>
      </c>
      <c r="D337" s="2" t="s">
        <v>400</v>
      </c>
      <c r="E337" s="181">
        <v>0.47</v>
      </c>
      <c r="F337" s="98">
        <v>10.57</v>
      </c>
      <c r="G337" s="142">
        <f t="shared" si="21"/>
        <v>4.97</v>
      </c>
      <c r="H337" s="135">
        <f t="shared" si="20"/>
        <v>6.134561091470986E-6</v>
      </c>
      <c r="I337" s="183">
        <f>ROUND(F337*Прил.10!$D$13,2)</f>
        <v>84.98</v>
      </c>
      <c r="J337" s="183">
        <f t="shared" si="22"/>
        <v>39.94</v>
      </c>
    </row>
    <row r="338" spans="1:10" s="12" customFormat="1" ht="14.25" hidden="1" customHeight="1" outlineLevel="1" x14ac:dyDescent="0.2">
      <c r="A338" s="182">
        <v>309</v>
      </c>
      <c r="B338" s="130" t="s">
        <v>783</v>
      </c>
      <c r="C338" s="8" t="s">
        <v>784</v>
      </c>
      <c r="D338" s="2" t="s">
        <v>400</v>
      </c>
      <c r="E338" s="181">
        <v>0.17560000000000001</v>
      </c>
      <c r="F338" s="98">
        <v>27.74</v>
      </c>
      <c r="G338" s="142">
        <f t="shared" si="21"/>
        <v>4.87</v>
      </c>
      <c r="H338" s="135">
        <f t="shared" si="20"/>
        <v>6.0111292787653328E-6</v>
      </c>
      <c r="I338" s="183">
        <f>ROUND(F338*Прил.10!$D$13,2)</f>
        <v>223.03</v>
      </c>
      <c r="J338" s="183">
        <f t="shared" si="22"/>
        <v>39.159999999999997</v>
      </c>
    </row>
    <row r="339" spans="1:10" s="12" customFormat="1" ht="14.25" hidden="1" customHeight="1" outlineLevel="1" x14ac:dyDescent="0.2">
      <c r="A339" s="182">
        <v>310</v>
      </c>
      <c r="B339" s="130" t="s">
        <v>785</v>
      </c>
      <c r="C339" s="8" t="s">
        <v>786</v>
      </c>
      <c r="D339" s="2" t="s">
        <v>400</v>
      </c>
      <c r="E339" s="181">
        <v>0.124</v>
      </c>
      <c r="F339" s="98">
        <v>35.700000000000003</v>
      </c>
      <c r="G339" s="142">
        <f t="shared" si="21"/>
        <v>4.43</v>
      </c>
      <c r="H339" s="135">
        <f t="shared" si="20"/>
        <v>5.4680293028604565E-6</v>
      </c>
      <c r="I339" s="183">
        <f>ROUND(F339*Прил.10!$D$13,2)</f>
        <v>287.02999999999997</v>
      </c>
      <c r="J339" s="183">
        <f t="shared" si="22"/>
        <v>35.590000000000003</v>
      </c>
    </row>
    <row r="340" spans="1:10" s="12" customFormat="1" ht="25.5" hidden="1" customHeight="1" outlineLevel="1" x14ac:dyDescent="0.2">
      <c r="A340" s="182">
        <v>311</v>
      </c>
      <c r="B340" s="130" t="s">
        <v>787</v>
      </c>
      <c r="C340" s="8" t="s">
        <v>788</v>
      </c>
      <c r="D340" s="2" t="s">
        <v>281</v>
      </c>
      <c r="E340" s="181">
        <v>8.0000000000000004E-4</v>
      </c>
      <c r="F340" s="98">
        <v>5000</v>
      </c>
      <c r="G340" s="142">
        <f t="shared" si="21"/>
        <v>4</v>
      </c>
      <c r="H340" s="135">
        <f t="shared" ref="H340:H403" si="23">G340/$G$353</f>
        <v>4.9372725082261459E-6</v>
      </c>
      <c r="I340" s="183">
        <f>ROUND(F340*Прил.10!$D$13,2)</f>
        <v>40200</v>
      </c>
      <c r="J340" s="183">
        <f t="shared" si="22"/>
        <v>32.159999999999997</v>
      </c>
    </row>
    <row r="341" spans="1:10" s="12" customFormat="1" ht="14.25" hidden="1" customHeight="1" outlineLevel="1" x14ac:dyDescent="0.2">
      <c r="A341" s="182">
        <v>312</v>
      </c>
      <c r="B341" s="130" t="s">
        <v>789</v>
      </c>
      <c r="C341" s="8" t="s">
        <v>790</v>
      </c>
      <c r="D341" s="2" t="s">
        <v>281</v>
      </c>
      <c r="E341" s="181">
        <v>2.0000000000000001E-4</v>
      </c>
      <c r="F341" s="98">
        <v>15255</v>
      </c>
      <c r="G341" s="142">
        <f t="shared" si="21"/>
        <v>3.05</v>
      </c>
      <c r="H341" s="135">
        <f t="shared" si="23"/>
        <v>3.764670287522436E-6</v>
      </c>
      <c r="I341" s="183">
        <f>ROUND(F341*Прил.10!$D$13,2)</f>
        <v>122650.2</v>
      </c>
      <c r="J341" s="183">
        <f t="shared" si="22"/>
        <v>24.53</v>
      </c>
    </row>
    <row r="342" spans="1:10" s="12" customFormat="1" ht="14.25" hidden="1" customHeight="1" outlineLevel="1" x14ac:dyDescent="0.2">
      <c r="A342" s="182">
        <v>313</v>
      </c>
      <c r="B342" s="130" t="s">
        <v>791</v>
      </c>
      <c r="C342" s="8" t="s">
        <v>792</v>
      </c>
      <c r="D342" s="2" t="s">
        <v>281</v>
      </c>
      <c r="E342" s="181">
        <v>4.0000000000000002E-4</v>
      </c>
      <c r="F342" s="98">
        <v>6667</v>
      </c>
      <c r="G342" s="142">
        <f t="shared" si="21"/>
        <v>2.67</v>
      </c>
      <c r="H342" s="135">
        <f t="shared" si="23"/>
        <v>3.2956293992409524E-6</v>
      </c>
      <c r="I342" s="183">
        <f>ROUND(F342*Прил.10!$D$13,2)</f>
        <v>53602.68</v>
      </c>
      <c r="J342" s="183">
        <f t="shared" si="22"/>
        <v>21.44</v>
      </c>
    </row>
    <row r="343" spans="1:10" s="12" customFormat="1" ht="25.5" hidden="1" customHeight="1" outlineLevel="1" x14ac:dyDescent="0.2">
      <c r="A343" s="182">
        <v>314</v>
      </c>
      <c r="B343" s="130" t="s">
        <v>793</v>
      </c>
      <c r="C343" s="8" t="s">
        <v>794</v>
      </c>
      <c r="D343" s="2" t="s">
        <v>281</v>
      </c>
      <c r="E343" s="181">
        <v>2.9999999999999997E-4</v>
      </c>
      <c r="F343" s="98">
        <v>8475</v>
      </c>
      <c r="G343" s="142">
        <f t="shared" si="21"/>
        <v>2.54</v>
      </c>
      <c r="H343" s="135">
        <f t="shared" si="23"/>
        <v>3.1351680427236029E-6</v>
      </c>
      <c r="I343" s="183">
        <f>ROUND(F343*Прил.10!$D$13,2)</f>
        <v>68139</v>
      </c>
      <c r="J343" s="183">
        <f t="shared" si="22"/>
        <v>20.440000000000001</v>
      </c>
    </row>
    <row r="344" spans="1:10" s="12" customFormat="1" ht="14.25" hidden="1" customHeight="1" outlineLevel="1" x14ac:dyDescent="0.2">
      <c r="A344" s="182">
        <v>315</v>
      </c>
      <c r="B344" s="130" t="s">
        <v>795</v>
      </c>
      <c r="C344" s="8" t="s">
        <v>796</v>
      </c>
      <c r="D344" s="2" t="s">
        <v>281</v>
      </c>
      <c r="E344" s="181">
        <v>2.9999999999999997E-4</v>
      </c>
      <c r="F344" s="98">
        <v>8105.71</v>
      </c>
      <c r="G344" s="142">
        <f t="shared" si="21"/>
        <v>2.4300000000000002</v>
      </c>
      <c r="H344" s="135">
        <f t="shared" si="23"/>
        <v>2.999393048747384E-6</v>
      </c>
      <c r="I344" s="183">
        <f>ROUND(F344*Прил.10!$D$13,2)</f>
        <v>65169.91</v>
      </c>
      <c r="J344" s="183">
        <f t="shared" si="22"/>
        <v>19.55</v>
      </c>
    </row>
    <row r="345" spans="1:10" s="12" customFormat="1" ht="38.25" hidden="1" customHeight="1" outlineLevel="1" x14ac:dyDescent="0.2">
      <c r="A345" s="182">
        <v>316</v>
      </c>
      <c r="B345" s="130" t="s">
        <v>797</v>
      </c>
      <c r="C345" s="8" t="s">
        <v>798</v>
      </c>
      <c r="D345" s="2" t="s">
        <v>268</v>
      </c>
      <c r="E345" s="181">
        <v>1.47E-2</v>
      </c>
      <c r="F345" s="98">
        <v>108.4</v>
      </c>
      <c r="G345" s="142">
        <f t="shared" si="21"/>
        <v>1.59</v>
      </c>
      <c r="H345" s="135">
        <f t="shared" si="23"/>
        <v>1.962565822019893E-6</v>
      </c>
      <c r="I345" s="183">
        <f>ROUND(F345*Прил.10!$D$13,2)</f>
        <v>871.54</v>
      </c>
      <c r="J345" s="183">
        <f t="shared" si="22"/>
        <v>12.81</v>
      </c>
    </row>
    <row r="346" spans="1:10" s="12" customFormat="1" ht="14.25" hidden="1" customHeight="1" outlineLevel="1" x14ac:dyDescent="0.2">
      <c r="A346" s="182">
        <v>317</v>
      </c>
      <c r="B346" s="130" t="s">
        <v>799</v>
      </c>
      <c r="C346" s="8" t="s">
        <v>800</v>
      </c>
      <c r="D346" s="2" t="s">
        <v>299</v>
      </c>
      <c r="E346" s="181">
        <v>0.2487</v>
      </c>
      <c r="F346" s="98">
        <v>6.08</v>
      </c>
      <c r="G346" s="142">
        <f t="shared" si="21"/>
        <v>1.51</v>
      </c>
      <c r="H346" s="135">
        <f t="shared" si="23"/>
        <v>1.86382037185537E-6</v>
      </c>
      <c r="I346" s="183">
        <f>ROUND(F346*Прил.10!$D$13,2)</f>
        <v>48.88</v>
      </c>
      <c r="J346" s="183">
        <f t="shared" si="22"/>
        <v>12.16</v>
      </c>
    </row>
    <row r="347" spans="1:10" s="12" customFormat="1" ht="38.25" hidden="1" customHeight="1" outlineLevel="1" x14ac:dyDescent="0.2">
      <c r="A347" s="182">
        <v>318</v>
      </c>
      <c r="B347" s="130" t="s">
        <v>801</v>
      </c>
      <c r="C347" s="8" t="s">
        <v>802</v>
      </c>
      <c r="D347" s="2" t="s">
        <v>281</v>
      </c>
      <c r="E347" s="181">
        <v>1E-4</v>
      </c>
      <c r="F347" s="98">
        <v>14690</v>
      </c>
      <c r="G347" s="142">
        <f t="shared" si="21"/>
        <v>1.47</v>
      </c>
      <c r="H347" s="135">
        <f t="shared" si="23"/>
        <v>1.8144476467731086E-6</v>
      </c>
      <c r="I347" s="183">
        <f>ROUND(F347*Прил.10!$D$13,2)</f>
        <v>118107.6</v>
      </c>
      <c r="J347" s="183">
        <f t="shared" si="22"/>
        <v>11.81</v>
      </c>
    </row>
    <row r="348" spans="1:10" s="12" customFormat="1" ht="14.25" hidden="1" customHeight="1" outlineLevel="1" x14ac:dyDescent="0.2">
      <c r="A348" s="182">
        <v>319</v>
      </c>
      <c r="B348" s="130" t="s">
        <v>803</v>
      </c>
      <c r="C348" s="8" t="s">
        <v>804</v>
      </c>
      <c r="D348" s="2" t="s">
        <v>400</v>
      </c>
      <c r="E348" s="181">
        <v>0.625</v>
      </c>
      <c r="F348" s="98">
        <v>1.82</v>
      </c>
      <c r="G348" s="142">
        <f t="shared" si="21"/>
        <v>1.1399999999999999</v>
      </c>
      <c r="H348" s="135">
        <f t="shared" si="23"/>
        <v>1.4071226648444515E-6</v>
      </c>
      <c r="I348" s="183">
        <f>ROUND(F348*Прил.10!$D$13,2)</f>
        <v>14.63</v>
      </c>
      <c r="J348" s="183">
        <f t="shared" si="22"/>
        <v>9.14</v>
      </c>
    </row>
    <row r="349" spans="1:10" s="12" customFormat="1" ht="25.5" hidden="1" customHeight="1" outlineLevel="1" x14ac:dyDescent="0.2">
      <c r="A349" s="182">
        <v>320</v>
      </c>
      <c r="B349" s="130" t="s">
        <v>805</v>
      </c>
      <c r="C349" s="8" t="s">
        <v>806</v>
      </c>
      <c r="D349" s="2" t="s">
        <v>525</v>
      </c>
      <c r="E349" s="181">
        <v>4.0000000000000001E-3</v>
      </c>
      <c r="F349" s="98">
        <v>160</v>
      </c>
      <c r="G349" s="142">
        <f t="shared" si="21"/>
        <v>0.64</v>
      </c>
      <c r="H349" s="135">
        <f t="shared" si="23"/>
        <v>7.8996360131618337E-7</v>
      </c>
      <c r="I349" s="183">
        <f>ROUND(F349*Прил.10!$D$13,2)</f>
        <v>1286.4000000000001</v>
      </c>
      <c r="J349" s="183">
        <f t="shared" si="22"/>
        <v>5.15</v>
      </c>
    </row>
    <row r="350" spans="1:10" s="12" customFormat="1" ht="25.5" hidden="1" customHeight="1" outlineLevel="1" x14ac:dyDescent="0.2">
      <c r="A350" s="182">
        <v>321</v>
      </c>
      <c r="B350" s="130" t="s">
        <v>807</v>
      </c>
      <c r="C350" s="8" t="s">
        <v>808</v>
      </c>
      <c r="D350" s="2" t="s">
        <v>400</v>
      </c>
      <c r="E350" s="181">
        <v>0.1198</v>
      </c>
      <c r="F350" s="98">
        <v>2.15</v>
      </c>
      <c r="G350" s="142">
        <f t="shared" si="21"/>
        <v>0.26</v>
      </c>
      <c r="H350" s="135">
        <f t="shared" si="23"/>
        <v>3.2092271303469948E-7</v>
      </c>
      <c r="I350" s="183">
        <f>ROUND(F350*Прил.10!$D$13,2)</f>
        <v>17.29</v>
      </c>
      <c r="J350" s="183">
        <f t="shared" si="22"/>
        <v>2.0699999999999998</v>
      </c>
    </row>
    <row r="351" spans="1:10" s="12" customFormat="1" ht="38.25" hidden="1" customHeight="1" outlineLevel="1" x14ac:dyDescent="0.2">
      <c r="A351" s="182">
        <v>322</v>
      </c>
      <c r="B351" s="130" t="s">
        <v>809</v>
      </c>
      <c r="C351" s="8" t="s">
        <v>810</v>
      </c>
      <c r="D351" s="2" t="s">
        <v>268</v>
      </c>
      <c r="E351" s="181">
        <v>5.0000000000000001E-4</v>
      </c>
      <c r="F351" s="98">
        <v>74.58</v>
      </c>
      <c r="G351" s="142">
        <f t="shared" si="21"/>
        <v>0.04</v>
      </c>
      <c r="H351" s="135">
        <f t="shared" si="23"/>
        <v>4.9372725082261461E-8</v>
      </c>
      <c r="I351" s="183">
        <f>ROUND(F351*Прил.10!$D$13,2)</f>
        <v>599.62</v>
      </c>
      <c r="J351" s="183">
        <f t="shared" si="22"/>
        <v>0.3</v>
      </c>
    </row>
    <row r="352" spans="1:10" s="12" customFormat="1" ht="14.25" customHeight="1" collapsed="1" x14ac:dyDescent="0.2">
      <c r="A352" s="2"/>
      <c r="B352" s="2"/>
      <c r="C352" s="8" t="s">
        <v>874</v>
      </c>
      <c r="D352" s="2"/>
      <c r="E352" s="130"/>
      <c r="F352" s="98"/>
      <c r="G352" s="142">
        <f>SUM(G130:G351)</f>
        <v>120898.63999999996</v>
      </c>
      <c r="H352" s="135">
        <f t="shared" si="23"/>
        <v>0.14922738288848242</v>
      </c>
      <c r="I352" s="27"/>
      <c r="J352" s="142">
        <f>SUM(J130:J351)</f>
        <v>972024.95000000054</v>
      </c>
    </row>
    <row r="353" spans="1:10" s="12" customFormat="1" ht="14.25" customHeight="1" x14ac:dyDescent="0.2">
      <c r="A353" s="2"/>
      <c r="B353" s="2"/>
      <c r="C353" s="129" t="s">
        <v>875</v>
      </c>
      <c r="D353" s="2"/>
      <c r="E353" s="130"/>
      <c r="F353" s="98"/>
      <c r="G353" s="27">
        <f>G129+G352</f>
        <v>810163.90999999968</v>
      </c>
      <c r="H353" s="135">
        <f t="shared" si="23"/>
        <v>1</v>
      </c>
      <c r="I353" s="27"/>
      <c r="J353" s="27">
        <f>J129+J352</f>
        <v>6513715.1699999999</v>
      </c>
    </row>
    <row r="354" spans="1:10" s="12" customFormat="1" ht="14.25" customHeight="1" x14ac:dyDescent="0.2">
      <c r="A354" s="2"/>
      <c r="B354" s="2"/>
      <c r="C354" s="8" t="s">
        <v>876</v>
      </c>
      <c r="D354" s="2"/>
      <c r="E354" s="130"/>
      <c r="F354" s="98"/>
      <c r="G354" s="27">
        <f>G14+G65+G353</f>
        <v>890155.11999999965</v>
      </c>
      <c r="H354" s="131"/>
      <c r="I354" s="27"/>
      <c r="J354" s="27">
        <f>J14+J65+J353</f>
        <v>9212056.8200000003</v>
      </c>
    </row>
    <row r="355" spans="1:10" s="12" customFormat="1" ht="14.25" customHeight="1" x14ac:dyDescent="0.2">
      <c r="A355" s="2"/>
      <c r="B355" s="2"/>
      <c r="C355" s="8" t="s">
        <v>877</v>
      </c>
      <c r="D355" s="138">
        <f>ROUND(G355/(G$16+$G$14),2)</f>
        <v>1.1000000000000001</v>
      </c>
      <c r="E355" s="130"/>
      <c r="F355" s="98"/>
      <c r="G355" s="27">
        <v>55294</v>
      </c>
      <c r="H355" s="131"/>
      <c r="I355" s="27"/>
      <c r="J355" s="27">
        <f>ROUND(D355*(J14+J16),2)</f>
        <v>2558133.02</v>
      </c>
    </row>
    <row r="356" spans="1:10" s="12" customFormat="1" ht="14.25" customHeight="1" x14ac:dyDescent="0.2">
      <c r="A356" s="2"/>
      <c r="B356" s="2"/>
      <c r="C356" s="8" t="s">
        <v>878</v>
      </c>
      <c r="D356" s="138">
        <f>ROUND(G356/(G$14+G$16),2)</f>
        <v>0.72</v>
      </c>
      <c r="E356" s="130"/>
      <c r="F356" s="98"/>
      <c r="G356" s="27">
        <v>36317</v>
      </c>
      <c r="H356" s="131"/>
      <c r="I356" s="27"/>
      <c r="J356" s="27">
        <f>ROUND(D356*(J14+J16),2)</f>
        <v>1674414.34</v>
      </c>
    </row>
    <row r="357" spans="1:10" s="12" customFormat="1" ht="14.25" customHeight="1" x14ac:dyDescent="0.2">
      <c r="A357" s="2"/>
      <c r="B357" s="2"/>
      <c r="C357" s="8" t="s">
        <v>879</v>
      </c>
      <c r="D357" s="2"/>
      <c r="E357" s="130"/>
      <c r="F357" s="98"/>
      <c r="G357" s="27">
        <f>ROUND((G14+G65+G353+G355+G356),2)</f>
        <v>981766.12</v>
      </c>
      <c r="H357" s="131"/>
      <c r="I357" s="27"/>
      <c r="J357" s="27">
        <f>ROUND((J14+J65+J353+J355+J356),2)</f>
        <v>13444604.18</v>
      </c>
    </row>
    <row r="358" spans="1:10" s="12" customFormat="1" ht="14.25" customHeight="1" x14ac:dyDescent="0.2">
      <c r="A358" s="2"/>
      <c r="B358" s="2"/>
      <c r="C358" s="8" t="s">
        <v>880</v>
      </c>
      <c r="D358" s="2"/>
      <c r="E358" s="130"/>
      <c r="F358" s="98"/>
      <c r="G358" s="27">
        <f>G357+G80</f>
        <v>2268099.9</v>
      </c>
      <c r="H358" s="131"/>
      <c r="I358" s="27"/>
      <c r="J358" s="27">
        <f>J357+J80</f>
        <v>21497053.82</v>
      </c>
    </row>
    <row r="359" spans="1:10" s="12" customFormat="1" ht="34.5" customHeight="1" x14ac:dyDescent="0.2">
      <c r="A359" s="2"/>
      <c r="B359" s="2"/>
      <c r="C359" s="8" t="s">
        <v>848</v>
      </c>
      <c r="D359" s="2" t="s">
        <v>881</v>
      </c>
      <c r="E359" s="130">
        <v>1</v>
      </c>
      <c r="F359" s="98"/>
      <c r="G359" s="27">
        <f>G358/E359</f>
        <v>2268099.9</v>
      </c>
      <c r="H359" s="131"/>
      <c r="I359" s="27"/>
      <c r="J359" s="27">
        <f>J358/E359</f>
        <v>21497053.82</v>
      </c>
    </row>
    <row r="361" spans="1:10" s="12" customFormat="1" ht="14.25" customHeight="1" x14ac:dyDescent="0.2">
      <c r="A361" s="4" t="s">
        <v>882</v>
      </c>
    </row>
    <row r="362" spans="1:10" s="12" customFormat="1" ht="14.25" customHeight="1" x14ac:dyDescent="0.2">
      <c r="A362" s="28" t="s">
        <v>77</v>
      </c>
    </row>
    <row r="363" spans="1:10" s="12" customFormat="1" ht="14.25" customHeight="1" x14ac:dyDescent="0.2">
      <c r="A363" s="4"/>
    </row>
    <row r="364" spans="1:10" s="12" customFormat="1" ht="14.25" customHeight="1" x14ac:dyDescent="0.2">
      <c r="A364" s="4" t="s">
        <v>883</v>
      </c>
    </row>
    <row r="365" spans="1:10" s="12" customFormat="1" ht="14.25" customHeight="1" x14ac:dyDescent="0.2">
      <c r="A365" s="28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B83:H83"/>
    <mergeCell ref="B12:H12"/>
    <mergeCell ref="B15:H15"/>
    <mergeCell ref="B17:H17"/>
    <mergeCell ref="B18:H18"/>
    <mergeCell ref="B67:H67"/>
    <mergeCell ref="B66:H66"/>
    <mergeCell ref="B82:H82"/>
    <mergeCell ref="H2:J2"/>
    <mergeCell ref="A7:H7"/>
    <mergeCell ref="I9:J9"/>
    <mergeCell ref="A8:H8"/>
    <mergeCell ref="A9:A10"/>
    <mergeCell ref="B9:B10"/>
    <mergeCell ref="C9:C10"/>
    <mergeCell ref="D9:D10"/>
    <mergeCell ref="E9:E10"/>
    <mergeCell ref="F9:G9"/>
    <mergeCell ref="H9:H10"/>
    <mergeCell ref="A4:J4"/>
    <mergeCell ref="D6:J6"/>
  </mergeCells>
  <pageMargins left="0.70866141732283505" right="0.70866141732283505" top="0.74803149606299202" bottom="0.74803149606299202" header="0.31496062992126" footer="0.31496062992126"/>
  <pageSetup paperSize="9" scale="79" fitToHeight="0" orientation="landscape" cellComments="atEnd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29"/>
  <sheetViews>
    <sheetView view="pageBreakPreview" topLeftCell="A16" workbookViewId="0">
      <selection activeCell="G28" sqref="G28"/>
    </sheetView>
  </sheetViews>
  <sheetFormatPr defaultRowHeight="15" x14ac:dyDescent="0.25"/>
  <cols>
    <col min="1" max="1" width="5.7109375" customWidth="1"/>
    <col min="2" max="2" width="17.5703125" customWidth="1"/>
    <col min="3" max="3" width="39.140625" customWidth="1"/>
    <col min="4" max="4" width="10.7109375" customWidth="1"/>
    <col min="5" max="5" width="13.85546875" customWidth="1"/>
    <col min="6" max="6" width="13.28515625" customWidth="1"/>
    <col min="7" max="7" width="14.140625" customWidth="1"/>
  </cols>
  <sheetData>
    <row r="1" spans="1:7" x14ac:dyDescent="0.25">
      <c r="A1" s="296" t="s">
        <v>884</v>
      </c>
      <c r="B1" s="296"/>
      <c r="C1" s="296"/>
      <c r="D1" s="296"/>
      <c r="E1" s="296"/>
      <c r="F1" s="296"/>
      <c r="G1" s="296"/>
    </row>
    <row r="2" spans="1:7" ht="21.75" customHeight="1" x14ac:dyDescent="0.25">
      <c r="A2" s="47"/>
      <c r="B2" s="47"/>
      <c r="C2" s="47"/>
      <c r="D2" s="47"/>
      <c r="E2" s="47"/>
      <c r="F2" s="47"/>
      <c r="G2" s="47"/>
    </row>
    <row r="3" spans="1:7" x14ac:dyDescent="0.25">
      <c r="A3" s="242" t="s">
        <v>885</v>
      </c>
      <c r="B3" s="242"/>
      <c r="C3" s="242"/>
      <c r="D3" s="242"/>
      <c r="E3" s="242"/>
      <c r="F3" s="242"/>
      <c r="G3" s="242"/>
    </row>
    <row r="4" spans="1:7" ht="25.5" customHeight="1" x14ac:dyDescent="0.25">
      <c r="A4" s="245" t="s">
        <v>813</v>
      </c>
      <c r="B4" s="245"/>
      <c r="C4" s="245"/>
      <c r="D4" s="245"/>
      <c r="E4" s="245"/>
      <c r="F4" s="245"/>
      <c r="G4" s="245"/>
    </row>
    <row r="5" spans="1:7" x14ac:dyDescent="0.25">
      <c r="A5" s="4"/>
      <c r="B5" s="4"/>
      <c r="C5" s="4"/>
      <c r="D5" s="4"/>
      <c r="E5" s="4"/>
      <c r="F5" s="4"/>
      <c r="G5" s="4"/>
    </row>
    <row r="6" spans="1:7" ht="30.2" customHeight="1" x14ac:dyDescent="0.25">
      <c r="A6" s="301" t="s">
        <v>13</v>
      </c>
      <c r="B6" s="301" t="s">
        <v>101</v>
      </c>
      <c r="C6" s="301" t="s">
        <v>814</v>
      </c>
      <c r="D6" s="301" t="s">
        <v>103</v>
      </c>
      <c r="E6" s="279" t="s">
        <v>856</v>
      </c>
      <c r="F6" s="301" t="s">
        <v>105</v>
      </c>
      <c r="G6" s="301"/>
    </row>
    <row r="7" spans="1:7" x14ac:dyDescent="0.25">
      <c r="A7" s="301"/>
      <c r="B7" s="301"/>
      <c r="C7" s="301"/>
      <c r="D7" s="301"/>
      <c r="E7" s="280"/>
      <c r="F7" s="2" t="s">
        <v>859</v>
      </c>
      <c r="G7" s="2" t="s">
        <v>107</v>
      </c>
    </row>
    <row r="8" spans="1:7" x14ac:dyDescent="0.25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</row>
    <row r="9" spans="1:7" ht="15" customHeight="1" x14ac:dyDescent="0.25">
      <c r="A9" s="99"/>
      <c r="B9" s="297" t="s">
        <v>886</v>
      </c>
      <c r="C9" s="298"/>
      <c r="D9" s="298"/>
      <c r="E9" s="298"/>
      <c r="F9" s="298"/>
      <c r="G9" s="299"/>
    </row>
    <row r="10" spans="1:7" ht="51" customHeight="1" x14ac:dyDescent="0.25">
      <c r="A10" s="2">
        <v>1</v>
      </c>
      <c r="B10" s="205" t="str">
        <f>'Прил.5 Расчет СМР и ОБ'!B68</f>
        <v>61.2.07.02-0046</v>
      </c>
      <c r="C10" s="8" t="str">
        <f>'Прил.5 Расчет СМР и ОБ'!C68</f>
        <v>Блок управления оборудованием насосной станции спринклерного, дренчерного, пенного пожаротушения или пожарного водопровода</v>
      </c>
      <c r="D10" s="2" t="str">
        <f>'Прил.5 Расчет СМР и ОБ'!D68</f>
        <v>шт.</v>
      </c>
      <c r="E10" s="133">
        <f>'Прил.5 Расчет СМР и ОБ'!E68</f>
        <v>135</v>
      </c>
      <c r="F10" s="42">
        <f>'Прил.5 Расчет СМР и ОБ'!F68</f>
        <v>6243.65</v>
      </c>
      <c r="G10" s="27">
        <f t="shared" ref="G10:G19" si="0">ROUND(E10*F10,2)</f>
        <v>842892.75</v>
      </c>
    </row>
    <row r="11" spans="1:7" x14ac:dyDescent="0.25">
      <c r="A11" s="2">
        <v>2</v>
      </c>
      <c r="B11" s="205" t="str">
        <f>'Прил.5 Расчет СМР и ОБ'!B69</f>
        <v>68.2.02.01-0001</v>
      </c>
      <c r="C11" s="8" t="str">
        <f>'Прил.5 Расчет СМР и ОБ'!C69</f>
        <v>Насос пожарный NB 80-250/234</v>
      </c>
      <c r="D11" s="2" t="str">
        <f>'Прил.5 Расчет СМР и ОБ'!D69</f>
        <v>1 компл</v>
      </c>
      <c r="E11" s="133">
        <f>'Прил.5 Расчет СМР и ОБ'!E69</f>
        <v>3</v>
      </c>
      <c r="F11" s="42">
        <f>'Прил.5 Расчет СМР и ОБ'!F69</f>
        <v>65947.199999999997</v>
      </c>
      <c r="G11" s="27">
        <f t="shared" si="0"/>
        <v>197841.6</v>
      </c>
    </row>
    <row r="12" spans="1:7" ht="63.75" customHeight="1" x14ac:dyDescent="0.25">
      <c r="A12" s="128">
        <v>3</v>
      </c>
      <c r="B12" s="206" t="str">
        <f>'Прил.5 Расчет СМР и ОБ'!B70</f>
        <v>62.1.02.10-0124</v>
      </c>
      <c r="C12" s="108" t="str">
        <f>'Прил.5 Расчет СМР и ОБ'!C70</f>
        <v>Шкаф ВРУ-3 Prisma Plus P "Schneider Electric" IP30, IK08, размером (с цоколем 100 мм) 2107х706х650 мм, с установленной и скоммутированной аппаратурой ввода-вывода (16 автоматов)</v>
      </c>
      <c r="D12" s="128" t="str">
        <f>'Прил.5 Расчет СМР и ОБ'!D70</f>
        <v>1 компл</v>
      </c>
      <c r="E12" s="204">
        <f>'Прил.5 Расчет СМР и ОБ'!E70</f>
        <v>1</v>
      </c>
      <c r="F12" s="207">
        <f>'Прил.5 Расчет СМР и ОБ'!F70</f>
        <v>123565.74</v>
      </c>
      <c r="G12" s="207">
        <f t="shared" si="0"/>
        <v>123565.74</v>
      </c>
    </row>
    <row r="13" spans="1:7" ht="38.25" customHeight="1" x14ac:dyDescent="0.25">
      <c r="A13" s="2">
        <v>4</v>
      </c>
      <c r="B13" s="205" t="str">
        <f>'Прил.5 Расчет СМР и ОБ'!B72</f>
        <v>61.2.03.01-1006</v>
      </c>
      <c r="C13" s="8" t="str">
        <f>'Прил.5 Расчет СМР и ОБ'!C72</f>
        <v>Модуль газового пожаротушения, вместимость 100 л., диаметр прохода 16 мм.</v>
      </c>
      <c r="D13" s="2" t="str">
        <f>'Прил.5 Расчет СМР и ОБ'!D72</f>
        <v>шт.</v>
      </c>
      <c r="E13" s="174">
        <f>'Прил.5 Расчет СМР и ОБ'!E72</f>
        <v>6</v>
      </c>
      <c r="F13" s="98">
        <f>'Прил.5 Расчет СМР и ОБ'!F72</f>
        <v>13334.64</v>
      </c>
      <c r="G13" s="42">
        <f t="shared" si="0"/>
        <v>80007.839999999997</v>
      </c>
    </row>
    <row r="14" spans="1:7" ht="38.25" customHeight="1" x14ac:dyDescent="0.25">
      <c r="A14" s="2">
        <v>5</v>
      </c>
      <c r="B14" s="205" t="str">
        <f>'Прил.5 Расчет СМР и ОБ'!B73</f>
        <v>Прайс из СД ОП</v>
      </c>
      <c r="C14" s="8" t="str">
        <f>'Прил.5 Расчет СМР и ОБ'!C73</f>
        <v>Светильник светодиодный мощностью 60Вт L-industry48; Ц=14100/1,18/3,55=3365,95</v>
      </c>
      <c r="D14" s="2" t="str">
        <f>'Прил.5 Расчет СМР и ОБ'!D73</f>
        <v>шт.</v>
      </c>
      <c r="E14" s="2">
        <f>'Прил.5 Расчет СМР и ОБ'!E73</f>
        <v>6</v>
      </c>
      <c r="F14" s="42">
        <f>'Прил.5 Расчет СМР и ОБ'!F73</f>
        <v>3365.95</v>
      </c>
      <c r="G14" s="42">
        <f t="shared" si="0"/>
        <v>20195.7</v>
      </c>
    </row>
    <row r="15" spans="1:7" x14ac:dyDescent="0.25">
      <c r="A15" s="2">
        <v>6</v>
      </c>
      <c r="B15" s="8" t="str">
        <f>'Прил.5 Расчет СМР и ОБ'!B74</f>
        <v>Прайс из СД ОП</v>
      </c>
      <c r="C15" s="8" t="str">
        <f>'Прил.5 Расчет СМР и ОБ'!C74</f>
        <v>Насос-жокей CR 15-6</v>
      </c>
      <c r="D15" s="2" t="str">
        <f>'Прил.5 Расчет СМР и ОБ'!D74</f>
        <v>шт.</v>
      </c>
      <c r="E15" s="174">
        <f>'Прил.5 Расчет СМР и ОБ'!E74</f>
        <v>1</v>
      </c>
      <c r="F15" s="42">
        <f>'Прил.5 Расчет СМР и ОБ'!F74</f>
        <v>13671.52</v>
      </c>
      <c r="G15" s="42">
        <f t="shared" si="0"/>
        <v>13671.52</v>
      </c>
    </row>
    <row r="16" spans="1:7" ht="25.5" customHeight="1" x14ac:dyDescent="0.25">
      <c r="A16" s="2">
        <v>7</v>
      </c>
      <c r="B16" s="205" t="str">
        <f>'Прил.5 Расчет СМР и ОБ'!B75</f>
        <v>Прайс из СД ОП</v>
      </c>
      <c r="C16" s="8" t="str">
        <f>'Прил.5 Расчет СМР и ОБ'!C75</f>
        <v>Насос погружной для скважины Grundfos SQ 2-55</v>
      </c>
      <c r="D16" s="2" t="str">
        <f>'Прил.5 Расчет СМР и ОБ'!D75</f>
        <v>шт.</v>
      </c>
      <c r="E16" s="174">
        <f>'Прил.5 Расчет СМР и ОБ'!E75</f>
        <v>1</v>
      </c>
      <c r="F16" s="42">
        <f>'Прил.5 Расчет СМР и ОБ'!F75</f>
        <v>5609.93</v>
      </c>
      <c r="G16" s="42">
        <f t="shared" si="0"/>
        <v>5609.93</v>
      </c>
    </row>
    <row r="17" spans="1:7" x14ac:dyDescent="0.25">
      <c r="A17" s="2">
        <v>8</v>
      </c>
      <c r="B17" s="205" t="str">
        <f>'Прил.5 Расчет СМР и ОБ'!B76</f>
        <v>Прайс из СД ОП</v>
      </c>
      <c r="C17" s="8" t="str">
        <f>'Прил.5 Расчет СМР и ОБ'!C76</f>
        <v>Щитовое оборудование (шкафы)</v>
      </c>
      <c r="D17" s="2" t="str">
        <f>'Прил.5 Расчет СМР и ОБ'!D76</f>
        <v>шт.</v>
      </c>
      <c r="E17" s="174">
        <f>'Прил.5 Расчет СМР и ОБ'!E76</f>
        <v>2</v>
      </c>
      <c r="F17" s="42">
        <f>'Прил.5 Расчет СМР и ОБ'!F76</f>
        <v>822.3</v>
      </c>
      <c r="G17" s="42">
        <f t="shared" si="0"/>
        <v>1644.6</v>
      </c>
    </row>
    <row r="18" spans="1:7" ht="38.25" customHeight="1" x14ac:dyDescent="0.25">
      <c r="A18" s="2">
        <v>9</v>
      </c>
      <c r="B18" s="205" t="str">
        <f>'Прил.5 Расчет СМР и ОБ'!B77</f>
        <v>Прайс из СД ОП</v>
      </c>
      <c r="C18" s="8" t="str">
        <f>'Прил.5 Расчет СМР и ОБ'!C77</f>
        <v>ШПК-320Н  закр. тип, цвет красн./бел., габариты 540х1300х230. цена 3455,75/1,18/3,55=824,95</v>
      </c>
      <c r="D18" s="2" t="str">
        <f>'Прил.5 Расчет СМР и ОБ'!D77</f>
        <v>шт.</v>
      </c>
      <c r="E18" s="2">
        <f>'Прил.5 Расчет СМР и ОБ'!E77</f>
        <v>1</v>
      </c>
      <c r="F18" s="42">
        <f>'Прил.5 Расчет СМР и ОБ'!F77</f>
        <v>824.95</v>
      </c>
      <c r="G18" s="42">
        <f t="shared" si="0"/>
        <v>824.95</v>
      </c>
    </row>
    <row r="19" spans="1:7" ht="25.5" customHeight="1" x14ac:dyDescent="0.25">
      <c r="A19" s="2">
        <v>10</v>
      </c>
      <c r="B19" s="205" t="str">
        <f>'Прил.5 Расчет СМР и ОБ'!B78</f>
        <v>Прайс из СД ОП</v>
      </c>
      <c r="C19" s="8" t="str">
        <f>'Прил.5 Расчет СМР и ОБ'!C78</f>
        <v>Светильник ручной РВО-42 40Вт; Ц=281/3,55=79,15</v>
      </c>
      <c r="D19" s="2" t="str">
        <f>'Прил.5 Расчет СМР и ОБ'!D78</f>
        <v>шт.</v>
      </c>
      <c r="E19" s="2">
        <f>'Прил.5 Расчет СМР и ОБ'!E78</f>
        <v>1</v>
      </c>
      <c r="F19" s="42">
        <f>'Прил.5 Расчет СМР и ОБ'!F78</f>
        <v>79.150000000000006</v>
      </c>
      <c r="G19" s="42">
        <f t="shared" si="0"/>
        <v>79.150000000000006</v>
      </c>
    </row>
    <row r="20" spans="1:7" ht="27" customHeight="1" x14ac:dyDescent="0.25">
      <c r="A20" s="182"/>
      <c r="B20" s="208"/>
      <c r="C20" s="193" t="s">
        <v>887</v>
      </c>
      <c r="D20" s="208"/>
      <c r="E20" s="209"/>
      <c r="F20" s="202"/>
      <c r="G20" s="142">
        <f>SUM(G10:G19)</f>
        <v>1286333.78</v>
      </c>
    </row>
    <row r="21" spans="1:7" x14ac:dyDescent="0.25">
      <c r="A21" s="2"/>
      <c r="B21" s="281" t="s">
        <v>888</v>
      </c>
      <c r="C21" s="281"/>
      <c r="D21" s="281"/>
      <c r="E21" s="300"/>
      <c r="F21" s="283"/>
      <c r="G21" s="283"/>
    </row>
    <row r="22" spans="1:7" ht="25.5" customHeight="1" x14ac:dyDescent="0.25">
      <c r="A22" s="2"/>
      <c r="B22" s="8"/>
      <c r="C22" s="8" t="s">
        <v>889</v>
      </c>
      <c r="D22" s="8"/>
      <c r="E22" s="42"/>
      <c r="F22" s="98"/>
      <c r="G22" s="27">
        <f>SUM(0)</f>
        <v>0</v>
      </c>
    </row>
    <row r="23" spans="1:7" ht="19.5" customHeight="1" x14ac:dyDescent="0.25">
      <c r="A23" s="2"/>
      <c r="B23" s="8"/>
      <c r="C23" s="8" t="s">
        <v>890</v>
      </c>
      <c r="D23" s="8"/>
      <c r="E23" s="42"/>
      <c r="F23" s="98"/>
      <c r="G23" s="27">
        <f>G20+G22</f>
        <v>1286333.78</v>
      </c>
    </row>
    <row r="24" spans="1:7" x14ac:dyDescent="0.25">
      <c r="A24" s="25"/>
      <c r="B24" s="100"/>
      <c r="C24" s="25"/>
      <c r="D24" s="25"/>
      <c r="E24" s="25"/>
      <c r="F24" s="25"/>
      <c r="G24" s="25"/>
    </row>
    <row r="25" spans="1:7" x14ac:dyDescent="0.25">
      <c r="A25" s="4" t="s">
        <v>891</v>
      </c>
      <c r="B25" s="12"/>
      <c r="C25" s="12"/>
      <c r="D25" s="25"/>
      <c r="E25" s="25"/>
      <c r="F25" s="25"/>
      <c r="G25" s="25"/>
    </row>
    <row r="26" spans="1:7" x14ac:dyDescent="0.25">
      <c r="A26" s="28" t="s">
        <v>77</v>
      </c>
      <c r="B26" s="12"/>
      <c r="C26" s="12"/>
      <c r="D26" s="25"/>
      <c r="E26" s="25"/>
      <c r="F26" s="25"/>
      <c r="G26" s="25"/>
    </row>
    <row r="27" spans="1:7" x14ac:dyDescent="0.25">
      <c r="A27" s="4"/>
      <c r="B27" s="12"/>
      <c r="C27" s="12"/>
      <c r="D27" s="25"/>
      <c r="E27" s="25"/>
      <c r="F27" s="25"/>
      <c r="G27" s="25"/>
    </row>
    <row r="28" spans="1:7" x14ac:dyDescent="0.25">
      <c r="A28" s="4" t="s">
        <v>883</v>
      </c>
      <c r="B28" s="12"/>
      <c r="C28" s="12"/>
      <c r="D28" s="25"/>
      <c r="E28" s="25"/>
      <c r="F28" s="25"/>
      <c r="G28" s="25"/>
    </row>
    <row r="29" spans="1:7" x14ac:dyDescent="0.25">
      <c r="A29" s="28" t="s">
        <v>79</v>
      </c>
      <c r="B29" s="12"/>
      <c r="C29" s="12"/>
      <c r="D29" s="25"/>
      <c r="E29" s="25"/>
      <c r="F29" s="25"/>
      <c r="G29" s="25"/>
    </row>
  </sheetData>
  <mergeCells count="11">
    <mergeCell ref="A1:G1"/>
    <mergeCell ref="A3:G3"/>
    <mergeCell ref="A4:G4"/>
    <mergeCell ref="B9:G9"/>
    <mergeCell ref="B21:G21"/>
    <mergeCell ref="A6:A7"/>
    <mergeCell ref="B6:B7"/>
    <mergeCell ref="C6:C7"/>
    <mergeCell ref="D6:D7"/>
    <mergeCell ref="E6:E7"/>
    <mergeCell ref="F6:G6"/>
  </mergeCells>
  <pageMargins left="0.7" right="0.7" top="0.75" bottom="0.75" header="0.3" footer="0.3"/>
  <pageSetup paperSize="9" scale="76" orientation="portrait" cellComments="atEnd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17"/>
  <sheetViews>
    <sheetView view="pageBreakPreview" workbookViewId="0">
      <selection activeCell="C14" sqref="C14"/>
    </sheetView>
  </sheetViews>
  <sheetFormatPr defaultColWidth="8.85546875" defaultRowHeight="15" x14ac:dyDescent="0.25"/>
  <cols>
    <col min="1" max="1" width="14.42578125" customWidth="1"/>
    <col min="2" max="2" width="29.5703125" customWidth="1"/>
    <col min="3" max="3" width="39.140625" customWidth="1"/>
    <col min="4" max="4" width="24.42578125" customWidth="1"/>
  </cols>
  <sheetData>
    <row r="1" spans="1:5" x14ac:dyDescent="0.25">
      <c r="B1" s="227"/>
      <c r="C1" s="227"/>
      <c r="D1" s="228" t="s">
        <v>892</v>
      </c>
    </row>
    <row r="2" spans="1:5" x14ac:dyDescent="0.25">
      <c r="A2" s="228"/>
      <c r="B2" s="228"/>
      <c r="C2" s="228"/>
      <c r="D2" s="228"/>
    </row>
    <row r="3" spans="1:5" ht="24.75" customHeight="1" x14ac:dyDescent="0.25">
      <c r="A3" s="242" t="s">
        <v>893</v>
      </c>
      <c r="B3" s="242"/>
      <c r="C3" s="242"/>
      <c r="D3" s="242"/>
    </row>
    <row r="4" spans="1:5" ht="24.75" customHeight="1" x14ac:dyDescent="0.25">
      <c r="A4" s="229"/>
      <c r="B4" s="229"/>
      <c r="C4" s="229"/>
      <c r="D4" s="229"/>
    </row>
    <row r="5" spans="1:5" ht="24.6" customHeight="1" x14ac:dyDescent="0.25">
      <c r="A5" s="245" t="s">
        <v>894</v>
      </c>
      <c r="B5" s="245"/>
      <c r="C5" s="245"/>
      <c r="D5" s="230" t="str">
        <f>'Прил.5 Расчет СМР и ОБ'!D6:J6</f>
        <v>ПЧЗ Насосная ПС 330 кВ</v>
      </c>
    </row>
    <row r="6" spans="1:5" ht="19.899999999999999" customHeight="1" x14ac:dyDescent="0.25">
      <c r="A6" s="245" t="s">
        <v>50</v>
      </c>
      <c r="B6" s="245"/>
      <c r="C6" s="245"/>
      <c r="D6" s="230"/>
    </row>
    <row r="7" spans="1:5" x14ac:dyDescent="0.25">
      <c r="A7" s="227"/>
      <c r="B7" s="227"/>
      <c r="C7" s="227"/>
      <c r="D7" s="227"/>
    </row>
    <row r="8" spans="1:5" ht="14.45" customHeight="1" x14ac:dyDescent="0.25">
      <c r="A8" s="255" t="s">
        <v>5</v>
      </c>
      <c r="B8" s="255" t="s">
        <v>6</v>
      </c>
      <c r="C8" s="255" t="s">
        <v>895</v>
      </c>
      <c r="D8" s="255" t="s">
        <v>896</v>
      </c>
    </row>
    <row r="9" spans="1:5" ht="15" customHeight="1" x14ac:dyDescent="0.25">
      <c r="A9" s="255"/>
      <c r="B9" s="255"/>
      <c r="C9" s="255"/>
      <c r="D9" s="255"/>
    </row>
    <row r="10" spans="1:5" x14ac:dyDescent="0.25">
      <c r="A10" s="231">
        <v>1</v>
      </c>
      <c r="B10" s="231">
        <v>2</v>
      </c>
      <c r="C10" s="231">
        <v>3</v>
      </c>
      <c r="D10" s="231">
        <v>4</v>
      </c>
    </row>
    <row r="11" spans="1:5" ht="41.45" customHeight="1" x14ac:dyDescent="0.25">
      <c r="A11" s="231" t="s">
        <v>897</v>
      </c>
      <c r="B11" s="231" t="s">
        <v>898</v>
      </c>
      <c r="C11" s="232" t="str">
        <f>D5</f>
        <v>ПЧЗ Насосная ПС 330 кВ</v>
      </c>
      <c r="D11" s="233">
        <f>'Прил.4 РМ'!C41/1000</f>
        <v>24031.299528399999</v>
      </c>
      <c r="E11" s="234"/>
    </row>
    <row r="12" spans="1:5" x14ac:dyDescent="0.25">
      <c r="A12" s="235"/>
      <c r="B12" s="236"/>
      <c r="C12" s="235"/>
      <c r="D12" s="235"/>
    </row>
    <row r="13" spans="1:5" x14ac:dyDescent="0.25">
      <c r="A13" s="227" t="s">
        <v>899</v>
      </c>
      <c r="B13" s="237"/>
      <c r="C13" s="237"/>
      <c r="D13" s="235"/>
    </row>
    <row r="14" spans="1:5" x14ac:dyDescent="0.25">
      <c r="A14" s="238" t="s">
        <v>77</v>
      </c>
      <c r="B14" s="237"/>
      <c r="C14" s="237"/>
      <c r="D14" s="235"/>
    </row>
    <row r="15" spans="1:5" x14ac:dyDescent="0.25">
      <c r="A15" s="227"/>
      <c r="B15" s="237"/>
      <c r="C15" s="237"/>
      <c r="D15" s="235"/>
    </row>
    <row r="16" spans="1:5" x14ac:dyDescent="0.25">
      <c r="A16" s="227" t="s">
        <v>78</v>
      </c>
      <c r="B16" s="237"/>
      <c r="C16" s="237"/>
      <c r="D16" s="235"/>
    </row>
    <row r="17" spans="1:4" x14ac:dyDescent="0.25">
      <c r="A17" s="238" t="s">
        <v>79</v>
      </c>
      <c r="B17" s="237"/>
      <c r="C17" s="237"/>
      <c r="D17" s="235"/>
    </row>
  </sheetData>
  <mergeCells count="7">
    <mergeCell ref="A3:D3"/>
    <mergeCell ref="A5:C5"/>
    <mergeCell ref="A6:C6"/>
    <mergeCell ref="A8:A9"/>
    <mergeCell ref="B8:B9"/>
    <mergeCell ref="C8:C9"/>
    <mergeCell ref="D8:D9"/>
  </mergeCells>
  <pageMargins left="0.7" right="0.7" top="0.75" bottom="0.75" header="0.3" footer="0.3"/>
  <pageSetup paperSize="9" scale="81" orientation="portrait" cellComments="atEnd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4:E30"/>
  <sheetViews>
    <sheetView view="pageBreakPreview" zoomScale="60" zoomScaleNormal="85" workbookViewId="0">
      <selection activeCell="C24" sqref="C24"/>
    </sheetView>
  </sheetViews>
  <sheetFormatPr defaultColWidth="9.140625" defaultRowHeight="15" x14ac:dyDescent="0.25"/>
  <cols>
    <col min="2" max="2" width="40.7109375" customWidth="1"/>
    <col min="3" max="3" width="37" customWidth="1"/>
    <col min="4" max="4" width="32" customWidth="1"/>
  </cols>
  <sheetData>
    <row r="4" spans="2:5" ht="15.75" customHeight="1" x14ac:dyDescent="0.25">
      <c r="B4" s="249" t="s">
        <v>900</v>
      </c>
      <c r="C4" s="249"/>
      <c r="D4" s="249"/>
    </row>
    <row r="5" spans="2:5" ht="18.75" customHeight="1" x14ac:dyDescent="0.25">
      <c r="B5" s="124"/>
    </row>
    <row r="6" spans="2:5" ht="15.75" customHeight="1" x14ac:dyDescent="0.25">
      <c r="B6" s="250" t="s">
        <v>901</v>
      </c>
      <c r="C6" s="250"/>
      <c r="D6" s="250"/>
    </row>
    <row r="7" spans="2:5" x14ac:dyDescent="0.25">
      <c r="B7" s="302"/>
      <c r="C7" s="302"/>
      <c r="D7" s="302"/>
      <c r="E7" s="302"/>
    </row>
    <row r="8" spans="2:5" x14ac:dyDescent="0.25">
      <c r="B8" s="139"/>
      <c r="C8" s="139"/>
      <c r="D8" s="139"/>
      <c r="E8" s="139"/>
    </row>
    <row r="9" spans="2:5" ht="47.25" customHeight="1" x14ac:dyDescent="0.25">
      <c r="B9" s="116" t="s">
        <v>902</v>
      </c>
      <c r="C9" s="116" t="s">
        <v>903</v>
      </c>
      <c r="D9" s="116" t="s">
        <v>904</v>
      </c>
    </row>
    <row r="10" spans="2:5" ht="15.75" customHeight="1" x14ac:dyDescent="0.25">
      <c r="B10" s="116">
        <v>1</v>
      </c>
      <c r="C10" s="116">
        <v>2</v>
      </c>
      <c r="D10" s="116">
        <v>3</v>
      </c>
    </row>
    <row r="11" spans="2:5" ht="45" customHeight="1" x14ac:dyDescent="0.25">
      <c r="B11" s="116" t="s">
        <v>905</v>
      </c>
      <c r="C11" s="116" t="s">
        <v>906</v>
      </c>
      <c r="D11" s="116">
        <v>44.29</v>
      </c>
    </row>
    <row r="12" spans="2:5" ht="29.25" customHeight="1" x14ac:dyDescent="0.25">
      <c r="B12" s="116" t="s">
        <v>907</v>
      </c>
      <c r="C12" s="116" t="s">
        <v>906</v>
      </c>
      <c r="D12" s="116">
        <v>13.47</v>
      </c>
    </row>
    <row r="13" spans="2:5" ht="29.25" customHeight="1" x14ac:dyDescent="0.25">
      <c r="B13" s="116" t="s">
        <v>908</v>
      </c>
      <c r="C13" s="116" t="s">
        <v>906</v>
      </c>
      <c r="D13" s="116">
        <v>8.0399999999999991</v>
      </c>
    </row>
    <row r="14" spans="2:5" ht="30.75" customHeight="1" x14ac:dyDescent="0.25">
      <c r="B14" s="116" t="s">
        <v>909</v>
      </c>
      <c r="C14" s="110" t="s">
        <v>910</v>
      </c>
      <c r="D14" s="116">
        <v>6.26</v>
      </c>
    </row>
    <row r="15" spans="2:5" ht="89.45" customHeight="1" x14ac:dyDescent="0.25">
      <c r="B15" s="116" t="s">
        <v>911</v>
      </c>
      <c r="C15" s="116" t="s">
        <v>912</v>
      </c>
      <c r="D15" s="126">
        <v>3.9E-2</v>
      </c>
    </row>
    <row r="16" spans="2:5" ht="78.75" customHeight="1" x14ac:dyDescent="0.25">
      <c r="B16" s="116" t="s">
        <v>913</v>
      </c>
      <c r="C16" s="116" t="s">
        <v>914</v>
      </c>
      <c r="D16" s="126">
        <v>2.1000000000000001E-2</v>
      </c>
    </row>
    <row r="17" spans="2:4" ht="31.7" customHeight="1" x14ac:dyDescent="0.25">
      <c r="B17" s="116" t="s">
        <v>915</v>
      </c>
      <c r="C17" s="116" t="s">
        <v>916</v>
      </c>
      <c r="D17" s="126">
        <v>2.1399999999999999E-2</v>
      </c>
    </row>
    <row r="18" spans="2:4" ht="31.7" customHeight="1" x14ac:dyDescent="0.25">
      <c r="B18" s="116" t="s">
        <v>844</v>
      </c>
      <c r="C18" s="116" t="s">
        <v>917</v>
      </c>
      <c r="D18" s="126">
        <v>2E-3</v>
      </c>
    </row>
    <row r="19" spans="2:4" ht="24" customHeight="1" x14ac:dyDescent="0.25">
      <c r="B19" s="116" t="s">
        <v>846</v>
      </c>
      <c r="C19" s="116" t="s">
        <v>918</v>
      </c>
      <c r="D19" s="126">
        <v>0.03</v>
      </c>
    </row>
    <row r="20" spans="2:4" ht="18.75" customHeight="1" x14ac:dyDescent="0.25">
      <c r="B20" s="125"/>
    </row>
    <row r="21" spans="2:4" ht="18.75" customHeight="1" x14ac:dyDescent="0.25">
      <c r="B21" s="125"/>
    </row>
    <row r="22" spans="2:4" ht="18.75" customHeight="1" x14ac:dyDescent="0.25">
      <c r="B22" s="125"/>
    </row>
    <row r="23" spans="2:4" ht="18.75" customHeight="1" x14ac:dyDescent="0.25">
      <c r="B23" s="125"/>
    </row>
    <row r="26" spans="2:4" x14ac:dyDescent="0.25">
      <c r="B26" s="4" t="s">
        <v>919</v>
      </c>
      <c r="C26" s="12"/>
    </row>
    <row r="27" spans="2:4" x14ac:dyDescent="0.25">
      <c r="B27" s="28" t="s">
        <v>77</v>
      </c>
      <c r="C27" s="12"/>
    </row>
    <row r="28" spans="2:4" x14ac:dyDescent="0.25">
      <c r="B28" s="4"/>
      <c r="C28" s="12"/>
    </row>
    <row r="29" spans="2:4" x14ac:dyDescent="0.25">
      <c r="B29" s="4" t="s">
        <v>883</v>
      </c>
      <c r="C29" s="12"/>
    </row>
    <row r="30" spans="2:4" x14ac:dyDescent="0.25">
      <c r="B30" s="28" t="s">
        <v>79</v>
      </c>
      <c r="C30" s="12"/>
    </row>
  </sheetData>
  <mergeCells count="3">
    <mergeCell ref="B4:D4"/>
    <mergeCell ref="B6:D6"/>
    <mergeCell ref="B7:E7"/>
  </mergeCells>
  <pageMargins left="0.7" right="0.7" top="0.75" bottom="0.75" header="0.3" footer="0.3"/>
  <pageSetup paperSize="9" scale="68" orientation="portrait" cellComments="atEnd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2:G13"/>
  <sheetViews>
    <sheetView view="pageBreakPreview" workbookViewId="0">
      <selection activeCell="D20" sqref="D20"/>
    </sheetView>
  </sheetViews>
  <sheetFormatPr defaultColWidth="9.140625" defaultRowHeight="15" x14ac:dyDescent="0.25"/>
  <cols>
    <col min="2" max="2" width="44.85546875" customWidth="1"/>
    <col min="3" max="3" width="13" customWidth="1"/>
    <col min="4" max="4" width="22.85546875" customWidth="1"/>
    <col min="5" max="5" width="21.5703125" customWidth="1"/>
    <col min="6" max="6" width="43.85546875" customWidth="1"/>
  </cols>
  <sheetData>
    <row r="2" spans="1:7" ht="17.45" customHeight="1" x14ac:dyDescent="0.25">
      <c r="A2" s="250" t="s">
        <v>920</v>
      </c>
      <c r="B2" s="250"/>
      <c r="C2" s="250"/>
      <c r="D2" s="250"/>
      <c r="E2" s="250"/>
      <c r="F2" s="250"/>
    </row>
    <row r="4" spans="1:7" ht="18" customHeight="1" x14ac:dyDescent="0.25">
      <c r="A4" s="111" t="s">
        <v>921</v>
      </c>
      <c r="B4" s="112"/>
      <c r="C4" s="112"/>
      <c r="D4" s="112"/>
      <c r="E4" s="112"/>
      <c r="F4" s="112"/>
      <c r="G4" s="112"/>
    </row>
    <row r="5" spans="1:7" ht="15.75" customHeight="1" x14ac:dyDescent="0.25">
      <c r="A5" s="113" t="s">
        <v>13</v>
      </c>
      <c r="B5" s="113" t="s">
        <v>922</v>
      </c>
      <c r="C5" s="113" t="s">
        <v>923</v>
      </c>
      <c r="D5" s="113" t="s">
        <v>924</v>
      </c>
      <c r="E5" s="113" t="s">
        <v>925</v>
      </c>
      <c r="F5" s="113" t="s">
        <v>926</v>
      </c>
      <c r="G5" s="112"/>
    </row>
    <row r="6" spans="1:7" ht="15.75" customHeight="1" x14ac:dyDescent="0.25">
      <c r="A6" s="113">
        <v>1</v>
      </c>
      <c r="B6" s="113">
        <v>2</v>
      </c>
      <c r="C6" s="113">
        <v>3</v>
      </c>
      <c r="D6" s="113">
        <v>4</v>
      </c>
      <c r="E6" s="113">
        <v>5</v>
      </c>
      <c r="F6" s="113">
        <v>6</v>
      </c>
      <c r="G6" s="112"/>
    </row>
    <row r="7" spans="1:7" ht="110.25" customHeight="1" x14ac:dyDescent="0.25">
      <c r="A7" s="114" t="s">
        <v>927</v>
      </c>
      <c r="B7" s="115" t="s">
        <v>928</v>
      </c>
      <c r="C7" s="116" t="s">
        <v>929</v>
      </c>
      <c r="D7" s="116" t="s">
        <v>930</v>
      </c>
      <c r="E7" s="117">
        <v>47872.94</v>
      </c>
      <c r="F7" s="115" t="s">
        <v>931</v>
      </c>
      <c r="G7" s="112"/>
    </row>
    <row r="8" spans="1:7" ht="31.7" customHeight="1" x14ac:dyDescent="0.25">
      <c r="A8" s="114" t="s">
        <v>932</v>
      </c>
      <c r="B8" s="115" t="s">
        <v>933</v>
      </c>
      <c r="C8" s="116" t="s">
        <v>934</v>
      </c>
      <c r="D8" s="116" t="s">
        <v>935</v>
      </c>
      <c r="E8" s="117">
        <f>1973/12</f>
        <v>164.41666666667001</v>
      </c>
      <c r="F8" s="115" t="s">
        <v>936</v>
      </c>
      <c r="G8" s="118"/>
    </row>
    <row r="9" spans="1:7" ht="15.75" customHeight="1" x14ac:dyDescent="0.25">
      <c r="A9" s="114" t="s">
        <v>937</v>
      </c>
      <c r="B9" s="115" t="s">
        <v>938</v>
      </c>
      <c r="C9" s="116" t="s">
        <v>939</v>
      </c>
      <c r="D9" s="116" t="s">
        <v>930</v>
      </c>
      <c r="E9" s="117">
        <v>1</v>
      </c>
      <c r="F9" s="115"/>
      <c r="G9" s="118"/>
    </row>
    <row r="10" spans="1:7" ht="15.75" customHeight="1" x14ac:dyDescent="0.25">
      <c r="A10" s="114" t="s">
        <v>940</v>
      </c>
      <c r="B10" s="115" t="s">
        <v>941</v>
      </c>
      <c r="C10" s="116"/>
      <c r="D10" s="116"/>
      <c r="E10" s="172">
        <v>3.6</v>
      </c>
      <c r="F10" s="115" t="s">
        <v>942</v>
      </c>
      <c r="G10" s="118"/>
    </row>
    <row r="11" spans="1:7" ht="78.75" customHeight="1" x14ac:dyDescent="0.25">
      <c r="A11" s="114" t="s">
        <v>943</v>
      </c>
      <c r="B11" s="115" t="s">
        <v>944</v>
      </c>
      <c r="C11" s="116" t="s">
        <v>945</v>
      </c>
      <c r="D11" s="116" t="s">
        <v>930</v>
      </c>
      <c r="E11" s="173">
        <v>1.278</v>
      </c>
      <c r="F11" s="115" t="s">
        <v>946</v>
      </c>
      <c r="G11" s="112"/>
    </row>
    <row r="12" spans="1:7" ht="78.75" customHeight="1" x14ac:dyDescent="0.25">
      <c r="A12" s="114" t="s">
        <v>947</v>
      </c>
      <c r="B12" s="119" t="s">
        <v>948</v>
      </c>
      <c r="C12" s="116" t="s">
        <v>949</v>
      </c>
      <c r="D12" s="116" t="s">
        <v>930</v>
      </c>
      <c r="E12" s="120">
        <v>1.139</v>
      </c>
      <c r="F12" s="121" t="s">
        <v>950</v>
      </c>
      <c r="G12" s="118" t="s">
        <v>951</v>
      </c>
    </row>
    <row r="13" spans="1:7" ht="63" customHeight="1" x14ac:dyDescent="0.25">
      <c r="A13" s="114" t="s">
        <v>952</v>
      </c>
      <c r="B13" s="122" t="s">
        <v>953</v>
      </c>
      <c r="C13" s="116" t="s">
        <v>954</v>
      </c>
      <c r="D13" s="116" t="s">
        <v>955</v>
      </c>
      <c r="E13" s="123">
        <f>((E7*E9/E8)*E11)*E12</f>
        <v>423.83697188533</v>
      </c>
      <c r="F13" s="115" t="s">
        <v>956</v>
      </c>
      <c r="G13" s="112"/>
    </row>
  </sheetData>
  <mergeCells count="1">
    <mergeCell ref="A2:F2"/>
  </mergeCells>
  <hyperlinks>
    <hyperlink ref="G12" r:id="rId1" xr:uid="{00000000-0004-0000-0B00-000000000000}"/>
  </hyperlinks>
  <pageMargins left="0.7" right="0.7" top="0.75" bottom="0.75" header="0.3" footer="0.3"/>
  <pageSetup paperSize="9" scale="56" orientation="portrait" cellComments="atEnd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0"/>
  <sheetViews>
    <sheetView view="pageBreakPreview" topLeftCell="A12" zoomScale="85" workbookViewId="0">
      <selection activeCell="F8" sqref="F8"/>
    </sheetView>
  </sheetViews>
  <sheetFormatPr defaultColWidth="9.140625" defaultRowHeight="15" x14ac:dyDescent="0.25"/>
  <cols>
    <col min="1" max="1" width="5.7109375" style="12" customWidth="1"/>
    <col min="2" max="2" width="26.28515625" style="12" customWidth="1"/>
    <col min="3" max="3" width="36.140625" style="12" customWidth="1"/>
    <col min="4" max="4" width="12.28515625" style="12" customWidth="1"/>
    <col min="5" max="5" width="15.140625" style="12" customWidth="1"/>
    <col min="6" max="6" width="12.5703125" style="12" customWidth="1"/>
    <col min="7" max="7" width="16.5703125" style="12" customWidth="1"/>
    <col min="8" max="9" width="10.7109375" style="12" customWidth="1"/>
    <col min="10" max="10" width="11.5703125" style="12" customWidth="1"/>
    <col min="11" max="11" width="9.140625" style="12"/>
  </cols>
  <sheetData>
    <row r="1" spans="1:13" s="29" customFormat="1" ht="29.45" customHeight="1" x14ac:dyDescent="0.2">
      <c r="A1" s="303" t="s">
        <v>957</v>
      </c>
      <c r="B1" s="303"/>
      <c r="C1" s="303"/>
      <c r="D1" s="303"/>
      <c r="E1" s="303"/>
      <c r="F1" s="303"/>
      <c r="G1" s="303"/>
      <c r="H1" s="303"/>
      <c r="I1" s="303"/>
    </row>
    <row r="2" spans="1:13" s="29" customFormat="1" ht="13.7" customHeight="1" x14ac:dyDescent="0.2">
      <c r="A2" s="30"/>
      <c r="B2" s="30"/>
      <c r="C2" s="30"/>
      <c r="D2" s="30"/>
      <c r="E2" s="30"/>
      <c r="F2" s="30"/>
      <c r="G2" s="30"/>
      <c r="H2" s="30"/>
      <c r="I2" s="30"/>
    </row>
    <row r="3" spans="1:13" s="29" customFormat="1" ht="34.5" customHeight="1" x14ac:dyDescent="0.2">
      <c r="A3" s="245" t="e">
        <f>#REF!</f>
        <v>#REF!</v>
      </c>
      <c r="B3" s="245"/>
      <c r="C3" s="245"/>
      <c r="D3" s="245"/>
      <c r="E3" s="245"/>
      <c r="F3" s="245"/>
      <c r="G3" s="245"/>
      <c r="H3" s="245"/>
      <c r="I3" s="245"/>
    </row>
    <row r="4" spans="1:13" s="4" customFormat="1" ht="15.75" customHeight="1" x14ac:dyDescent="0.2">
      <c r="A4" s="304"/>
      <c r="B4" s="304"/>
      <c r="C4" s="304"/>
      <c r="D4" s="304"/>
      <c r="E4" s="304"/>
      <c r="F4" s="304"/>
      <c r="G4" s="304"/>
      <c r="H4" s="304"/>
      <c r="I4" s="304"/>
    </row>
    <row r="5" spans="1:13" s="31" customFormat="1" ht="36.75" customHeight="1" x14ac:dyDescent="0.35">
      <c r="A5" s="305" t="s">
        <v>13</v>
      </c>
      <c r="B5" s="305" t="s">
        <v>958</v>
      </c>
      <c r="C5" s="305" t="s">
        <v>959</v>
      </c>
      <c r="D5" s="305" t="s">
        <v>960</v>
      </c>
      <c r="E5" s="301" t="s">
        <v>961</v>
      </c>
      <c r="F5" s="301"/>
      <c r="G5" s="301"/>
      <c r="H5" s="301"/>
      <c r="I5" s="301"/>
    </row>
    <row r="6" spans="1:13" s="25" customFormat="1" ht="31.7" customHeight="1" x14ac:dyDescent="0.2">
      <c r="A6" s="305"/>
      <c r="B6" s="305"/>
      <c r="C6" s="305"/>
      <c r="D6" s="305"/>
      <c r="E6" s="32" t="s">
        <v>87</v>
      </c>
      <c r="F6" s="32" t="s">
        <v>88</v>
      </c>
      <c r="G6" s="32" t="s">
        <v>43</v>
      </c>
      <c r="H6" s="32" t="s">
        <v>962</v>
      </c>
      <c r="I6" s="32" t="s">
        <v>963</v>
      </c>
    </row>
    <row r="7" spans="1:13" s="25" customFormat="1" ht="13.15" customHeight="1" x14ac:dyDescent="0.2">
      <c r="A7" s="2">
        <v>1</v>
      </c>
      <c r="B7" s="2">
        <v>2</v>
      </c>
      <c r="C7" s="2">
        <v>3</v>
      </c>
      <c r="D7" s="2">
        <v>4</v>
      </c>
      <c r="E7" s="2">
        <v>5</v>
      </c>
      <c r="F7" s="2"/>
      <c r="G7" s="2">
        <v>6</v>
      </c>
      <c r="H7" s="2">
        <v>7</v>
      </c>
      <c r="I7" s="2">
        <v>8</v>
      </c>
    </row>
    <row r="8" spans="1:13" s="25" customFormat="1" ht="13.15" customHeight="1" x14ac:dyDescent="0.2">
      <c r="A8" s="33">
        <v>1</v>
      </c>
      <c r="B8" s="34"/>
      <c r="C8" s="8" t="s">
        <v>834</v>
      </c>
      <c r="D8" s="35"/>
      <c r="E8" s="27">
        <f>'4.3 Отдел 2. Тех.характеристики'!H4/1000</f>
        <v>3.98509</v>
      </c>
      <c r="F8" s="27">
        <f>'4.3 Отдел 2. Тех.характеристики'!I4/1000</f>
        <v>3.1536300000000002</v>
      </c>
      <c r="G8" s="27">
        <f>'4.3 Отдел 2. Тех.характеристики'!J4/1000</f>
        <v>94.532139999999998</v>
      </c>
      <c r="H8" s="27"/>
      <c r="I8" s="27">
        <f>E8+F8+G8</f>
        <v>101.67086</v>
      </c>
      <c r="K8" s="36"/>
      <c r="L8" s="36"/>
      <c r="M8" s="36"/>
    </row>
    <row r="9" spans="1:13" s="25" customFormat="1" ht="38.25" customHeight="1" x14ac:dyDescent="0.2">
      <c r="A9" s="33">
        <v>2</v>
      </c>
      <c r="B9" s="8" t="s">
        <v>964</v>
      </c>
      <c r="C9" s="8" t="s">
        <v>965</v>
      </c>
      <c r="D9" s="109">
        <v>3.9E-2</v>
      </c>
      <c r="E9" s="27">
        <f>E8*D9</f>
        <v>0.15541851000000001</v>
      </c>
      <c r="F9" s="27">
        <f>F8*D9</f>
        <v>0.12299156999999999</v>
      </c>
      <c r="G9" s="27"/>
      <c r="H9" s="27"/>
      <c r="I9" s="27">
        <f>E9+F9</f>
        <v>0.27841008</v>
      </c>
    </row>
    <row r="10" spans="1:13" s="25" customFormat="1" ht="13.15" customHeight="1" x14ac:dyDescent="0.2">
      <c r="A10" s="33"/>
      <c r="B10" s="8"/>
      <c r="C10" s="8"/>
      <c r="D10" s="16"/>
      <c r="E10" s="27"/>
      <c r="F10" s="27"/>
      <c r="G10" s="27"/>
      <c r="H10" s="27"/>
      <c r="I10" s="27"/>
    </row>
    <row r="11" spans="1:13" s="25" customFormat="1" ht="51" customHeight="1" x14ac:dyDescent="0.2">
      <c r="A11" s="33">
        <v>3</v>
      </c>
      <c r="B11" s="8" t="s">
        <v>966</v>
      </c>
      <c r="C11" s="8" t="s">
        <v>913</v>
      </c>
      <c r="D11" s="109">
        <v>2.1000000000000001E-2</v>
      </c>
      <c r="E11" s="27">
        <f>(E8+E9)*D11</f>
        <v>8.6950678710000007E-2</v>
      </c>
      <c r="F11" s="27"/>
      <c r="G11" s="27"/>
      <c r="H11" s="27" t="s">
        <v>967</v>
      </c>
      <c r="I11" s="27">
        <f>E11</f>
        <v>8.6950678710000007E-2</v>
      </c>
    </row>
    <row r="12" spans="1:13" s="25" customFormat="1" ht="45" customHeight="1" x14ac:dyDescent="0.2">
      <c r="A12" s="33">
        <v>4</v>
      </c>
      <c r="B12" s="8" t="s">
        <v>968</v>
      </c>
      <c r="C12" s="8" t="s">
        <v>969</v>
      </c>
      <c r="D12" s="16">
        <v>5.6000000000000001E-2</v>
      </c>
      <c r="E12" s="27"/>
      <c r="F12" s="27"/>
      <c r="G12" s="27"/>
      <c r="H12" s="27">
        <f>(G8+F8)*D12</f>
        <v>5.4704031200000003</v>
      </c>
      <c r="I12" s="27">
        <f>H12</f>
        <v>5.4704031200000003</v>
      </c>
      <c r="J12" s="37" t="s">
        <v>970</v>
      </c>
    </row>
    <row r="13" spans="1:13" s="25" customFormat="1" ht="13.15" customHeight="1" x14ac:dyDescent="0.2">
      <c r="A13" s="33"/>
      <c r="B13" s="8"/>
      <c r="C13" s="8"/>
      <c r="D13" s="16"/>
      <c r="E13" s="27"/>
      <c r="F13" s="27"/>
      <c r="G13" s="27"/>
      <c r="H13" s="27"/>
      <c r="I13" s="27"/>
    </row>
    <row r="14" spans="1:13" s="25" customFormat="1" ht="39.6" customHeight="1" x14ac:dyDescent="0.2">
      <c r="A14" s="33">
        <v>5</v>
      </c>
      <c r="B14" s="8" t="s">
        <v>916</v>
      </c>
      <c r="C14" s="8" t="s">
        <v>971</v>
      </c>
      <c r="D14" s="109">
        <f>IF( J14&gt;750, 0.0109, IF( J14&gt;600, 0.0113, IF( J14&gt;500, 0.0118, IF( J14&gt;400, 0.0123, IF( J14&gt;300, 0.0128, IF( J14&gt;200, 0.0136, IF( J14&gt;150, 0.0147, IF( J14&gt;125, 0.0156, IF( J14&gt;90, 0.0161, IF( J14&gt;70, 0.0172, IF( J14&gt;50, 0.0181, IF( J14&gt;30, 0.0193, IF( J14&gt;0, 0.0214, 0.0214)))))))))))))</f>
        <v>2.1399999999999999E-2</v>
      </c>
      <c r="E14" s="27"/>
      <c r="F14" s="27"/>
      <c r="G14" s="27"/>
      <c r="H14" s="27">
        <f>(I8+I9+I11+I12)*D14*1</f>
        <v>2.3006417510044002</v>
      </c>
      <c r="I14" s="27">
        <f>H14</f>
        <v>2.3006417510044002</v>
      </c>
      <c r="J14" s="38">
        <f>(I8+I9+I11+I12)/1000</f>
        <v>0.10750662387871</v>
      </c>
    </row>
    <row r="15" spans="1:13" s="25" customFormat="1" ht="13.15" customHeight="1" x14ac:dyDescent="0.2">
      <c r="A15" s="33"/>
      <c r="B15" s="8"/>
      <c r="C15" s="8"/>
      <c r="D15" s="16"/>
      <c r="E15" s="27"/>
      <c r="F15" s="27"/>
      <c r="G15" s="27"/>
      <c r="H15" s="27"/>
      <c r="I15" s="27"/>
    </row>
    <row r="16" spans="1:13" s="25" customFormat="1" ht="39.6" customHeight="1" x14ac:dyDescent="0.2">
      <c r="A16" s="33">
        <v>6</v>
      </c>
      <c r="B16" s="8" t="s">
        <v>972</v>
      </c>
      <c r="C16" s="8" t="s">
        <v>973</v>
      </c>
      <c r="D16" s="16">
        <v>0</v>
      </c>
      <c r="E16" s="27"/>
      <c r="F16" s="27"/>
      <c r="G16" s="27"/>
      <c r="H16" s="27">
        <f>(E8+F8)*D16</f>
        <v>0</v>
      </c>
      <c r="I16" s="27">
        <f>H16</f>
        <v>0</v>
      </c>
      <c r="J16" s="37" t="s">
        <v>974</v>
      </c>
    </row>
    <row r="17" spans="1:10" s="25" customFormat="1" ht="81.75" customHeight="1" x14ac:dyDescent="0.2">
      <c r="A17" s="33">
        <v>7</v>
      </c>
      <c r="B17" s="8" t="s">
        <v>972</v>
      </c>
      <c r="C17" s="8" t="s">
        <v>975</v>
      </c>
      <c r="D17" s="16">
        <v>0</v>
      </c>
      <c r="E17" s="27"/>
      <c r="F17" s="27"/>
      <c r="G17" s="27"/>
      <c r="H17" s="27">
        <f>(E9+F9)*D17</f>
        <v>0</v>
      </c>
      <c r="I17" s="27">
        <f>H17</f>
        <v>0</v>
      </c>
      <c r="J17" s="37"/>
    </row>
    <row r="18" spans="1:10" s="25" customFormat="1" ht="13.15" customHeight="1" x14ac:dyDescent="0.2">
      <c r="A18" s="33"/>
      <c r="B18" s="8"/>
      <c r="C18" s="8"/>
      <c r="D18" s="16"/>
      <c r="E18" s="27"/>
      <c r="F18" s="27"/>
      <c r="G18" s="27"/>
      <c r="H18" s="27"/>
      <c r="I18" s="27"/>
    </row>
    <row r="19" spans="1:10" s="40" customFormat="1" ht="13.15" customHeight="1" x14ac:dyDescent="0.2">
      <c r="A19" s="33">
        <v>8</v>
      </c>
      <c r="B19" s="8"/>
      <c r="C19" s="8" t="s">
        <v>976</v>
      </c>
      <c r="D19" s="39"/>
      <c r="E19" s="27">
        <f>SUM(E8:E18)</f>
        <v>4.2274591887100001</v>
      </c>
      <c r="F19" s="27"/>
      <c r="G19" s="27">
        <f>SUM(G8:G18)</f>
        <v>94.532139999999998</v>
      </c>
      <c r="H19" s="27">
        <f>SUM(H8:H18)</f>
        <v>7.7710448710044</v>
      </c>
      <c r="I19" s="27">
        <f>SUM(I8:I18)</f>
        <v>109.80726562971</v>
      </c>
    </row>
    <row r="20" spans="1:10" s="25" customFormat="1" ht="51" customHeight="1" x14ac:dyDescent="0.2">
      <c r="A20" s="33">
        <v>9</v>
      </c>
      <c r="B20" s="8" t="s">
        <v>977</v>
      </c>
      <c r="C20" s="8" t="s">
        <v>846</v>
      </c>
      <c r="D20" s="41">
        <v>0.03</v>
      </c>
      <c r="E20" s="27">
        <f>E19*3%</f>
        <v>0.12682377566129999</v>
      </c>
      <c r="F20" s="27"/>
      <c r="G20" s="27">
        <f>G19*3%</f>
        <v>2.8359641999999998</v>
      </c>
      <c r="H20" s="27">
        <f>H19*3%</f>
        <v>0.23313134613013001</v>
      </c>
      <c r="I20" s="27">
        <f>I19*3%</f>
        <v>3.2942179688914002</v>
      </c>
    </row>
    <row r="21" spans="1:10" s="29" customFormat="1" ht="13.15" customHeight="1" x14ac:dyDescent="0.2">
      <c r="A21" s="33">
        <v>10</v>
      </c>
      <c r="B21" s="8"/>
      <c r="C21" s="8" t="s">
        <v>978</v>
      </c>
      <c r="D21" s="42"/>
      <c r="E21" s="27"/>
      <c r="F21" s="27"/>
      <c r="G21" s="27"/>
      <c r="H21" s="27"/>
      <c r="I21" s="27">
        <f>I19+I20</f>
        <v>113.10148359861</v>
      </c>
    </row>
    <row r="22" spans="1:10" s="29" customFormat="1" ht="13.15" customHeight="1" x14ac:dyDescent="0.2">
      <c r="A22" s="43"/>
      <c r="B22" s="44"/>
      <c r="C22" s="44"/>
      <c r="D22" s="45"/>
      <c r="E22" s="46"/>
      <c r="F22" s="46"/>
      <c r="G22" s="46"/>
      <c r="H22" s="46"/>
      <c r="I22" s="46"/>
    </row>
    <row r="23" spans="1:10" x14ac:dyDescent="0.25">
      <c r="A23" s="4" t="s">
        <v>979</v>
      </c>
      <c r="B23" s="47"/>
      <c r="C23" s="4"/>
      <c r="D23" s="25"/>
      <c r="E23" s="25"/>
      <c r="F23" s="25"/>
      <c r="G23" s="25"/>
      <c r="H23" s="25"/>
      <c r="I23" s="25"/>
    </row>
    <row r="24" spans="1:10" x14ac:dyDescent="0.25">
      <c r="A24" s="26" t="s">
        <v>980</v>
      </c>
      <c r="B24" s="47"/>
      <c r="C24" s="4"/>
      <c r="D24" s="25"/>
      <c r="E24" s="25"/>
      <c r="F24" s="25"/>
      <c r="G24" s="25"/>
      <c r="H24" s="25"/>
      <c r="I24" s="25"/>
    </row>
    <row r="25" spans="1:10" x14ac:dyDescent="0.25">
      <c r="A25" s="4"/>
      <c r="B25" s="47"/>
      <c r="C25" s="4"/>
      <c r="D25" s="25"/>
      <c r="E25" s="25"/>
      <c r="F25" s="25"/>
      <c r="G25" s="25"/>
      <c r="H25" s="25"/>
      <c r="I25" s="25"/>
    </row>
    <row r="26" spans="1:10" x14ac:dyDescent="0.25">
      <c r="A26" s="4" t="s">
        <v>981</v>
      </c>
      <c r="B26" s="47"/>
      <c r="C26" s="4"/>
      <c r="D26" s="25"/>
      <c r="E26" s="25"/>
      <c r="F26" s="25"/>
      <c r="G26" s="25"/>
      <c r="H26" s="25"/>
      <c r="I26" s="25"/>
    </row>
    <row r="27" spans="1:10" x14ac:dyDescent="0.25">
      <c r="A27" s="26" t="s">
        <v>982</v>
      </c>
      <c r="B27" s="47"/>
      <c r="C27" s="4"/>
      <c r="D27" s="25"/>
      <c r="E27" s="25"/>
      <c r="F27" s="25"/>
      <c r="G27" s="25"/>
      <c r="H27" s="25"/>
      <c r="I27" s="25"/>
    </row>
    <row r="28" spans="1:10" x14ac:dyDescent="0.25">
      <c r="B28" s="48"/>
    </row>
    <row r="29" spans="1:10" x14ac:dyDescent="0.25">
      <c r="B29" s="48"/>
    </row>
    <row r="30" spans="1:10" x14ac:dyDescent="0.25">
      <c r="B30" s="48"/>
    </row>
    <row r="31" spans="1:10" x14ac:dyDescent="0.25">
      <c r="B31" s="48"/>
    </row>
    <row r="32" spans="1:10" x14ac:dyDescent="0.25">
      <c r="B32" s="48"/>
    </row>
    <row r="33" spans="2:2" x14ac:dyDescent="0.25">
      <c r="B33" s="48"/>
    </row>
    <row r="34" spans="2:2" x14ac:dyDescent="0.25">
      <c r="B34" s="48"/>
    </row>
    <row r="35" spans="2:2" x14ac:dyDescent="0.25">
      <c r="B35" s="48"/>
    </row>
    <row r="36" spans="2:2" x14ac:dyDescent="0.25">
      <c r="B36" s="48"/>
    </row>
    <row r="37" spans="2:2" x14ac:dyDescent="0.25">
      <c r="B37" s="48"/>
    </row>
    <row r="38" spans="2:2" x14ac:dyDescent="0.25">
      <c r="B38" s="48"/>
    </row>
    <row r="39" spans="2:2" x14ac:dyDescent="0.25">
      <c r="B39" s="48"/>
    </row>
    <row r="40" spans="2:2" x14ac:dyDescent="0.25">
      <c r="B40" s="48"/>
    </row>
  </sheetData>
  <sheetProtection formatCells="0" formatColumns="0" formatRows="0" insertColumns="0" insertRows="0" insertHyperlinks="0" deleteColumns="0" deleteRows="0" sort="0" autoFilter="0" pivotTables="0"/>
  <mergeCells count="8">
    <mergeCell ref="A1:I1"/>
    <mergeCell ref="A4:I4"/>
    <mergeCell ref="A5:A6"/>
    <mergeCell ref="B5:B6"/>
    <mergeCell ref="C5:C6"/>
    <mergeCell ref="D5:D6"/>
    <mergeCell ref="E5:I5"/>
    <mergeCell ref="A3:I3"/>
  </mergeCells>
  <pageMargins left="0.7" right="0.7" top="0.75" bottom="0.75" header="0.3" footer="0.3"/>
  <pageSetup paperSize="9" scale="55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P28"/>
  <sheetViews>
    <sheetView view="pageBreakPreview" topLeftCell="B1" zoomScale="70" zoomScaleNormal="70" workbookViewId="0">
      <selection activeCell="E9" sqref="E9"/>
    </sheetView>
  </sheetViews>
  <sheetFormatPr defaultColWidth="9.28515625" defaultRowHeight="15" outlineLevelRow="1" outlineLevelCol="1" x14ac:dyDescent="0.25"/>
  <cols>
    <col min="1" max="2" width="6.7109375" customWidth="1"/>
    <col min="3" max="3" width="66.42578125" customWidth="1"/>
    <col min="4" max="4" width="12.7109375" customWidth="1" outlineLevel="1"/>
    <col min="5" max="5" width="13.7109375" customWidth="1" outlineLevel="1"/>
    <col min="6" max="6" width="12.28515625" customWidth="1" outlineLevel="1"/>
    <col min="7" max="7" width="14.42578125" customWidth="1" outlineLevel="1"/>
    <col min="8" max="8" width="12.7109375" customWidth="1" outlineLevel="1"/>
    <col min="9" max="9" width="17.42578125" customWidth="1"/>
    <col min="10" max="10" width="12.7109375" customWidth="1"/>
    <col min="11" max="11" width="14.28515625" customWidth="1"/>
    <col min="12" max="12" width="14.5703125" customWidth="1"/>
    <col min="13" max="13" width="14.28515625" customWidth="1"/>
    <col min="14" max="14" width="12.7109375" customWidth="1"/>
    <col min="15" max="15" width="26.140625" customWidth="1"/>
    <col min="16" max="16" width="15.7109375" customWidth="1"/>
  </cols>
  <sheetData>
    <row r="2" spans="1:16" x14ac:dyDescent="0.25">
      <c r="N2" s="310" t="s">
        <v>983</v>
      </c>
      <c r="O2" s="310"/>
    </row>
    <row r="3" spans="1:16" x14ac:dyDescent="0.25">
      <c r="A3" s="311" t="s">
        <v>984</v>
      </c>
      <c r="B3" s="311"/>
      <c r="C3" s="311"/>
      <c r="D3" s="311"/>
      <c r="E3" s="311"/>
      <c r="F3" s="311"/>
      <c r="G3" s="311"/>
      <c r="H3" s="311"/>
      <c r="I3" s="311"/>
      <c r="J3" s="311"/>
      <c r="K3" s="311"/>
      <c r="L3" s="311"/>
      <c r="M3" s="311"/>
      <c r="N3" s="311"/>
      <c r="O3" s="311"/>
    </row>
    <row r="5" spans="1:16" ht="37.5" customHeight="1" x14ac:dyDescent="0.25">
      <c r="A5" s="312" t="s">
        <v>985</v>
      </c>
      <c r="B5" s="315" t="s">
        <v>986</v>
      </c>
      <c r="C5" s="318" t="s">
        <v>987</v>
      </c>
      <c r="D5" s="321" t="s">
        <v>988</v>
      </c>
      <c r="E5" s="322"/>
      <c r="F5" s="322"/>
      <c r="G5" s="322"/>
      <c r="H5" s="322"/>
      <c r="I5" s="321" t="s">
        <v>989</v>
      </c>
      <c r="J5" s="322"/>
      <c r="K5" s="322"/>
      <c r="L5" s="322"/>
      <c r="M5" s="322"/>
      <c r="N5" s="322"/>
      <c r="O5" s="49" t="s">
        <v>990</v>
      </c>
    </row>
    <row r="6" spans="1:16" s="52" customFormat="1" ht="150" customHeight="1" x14ac:dyDescent="0.25">
      <c r="A6" s="313"/>
      <c r="B6" s="316"/>
      <c r="C6" s="319"/>
      <c r="D6" s="318" t="s">
        <v>991</v>
      </c>
      <c r="E6" s="323" t="s">
        <v>992</v>
      </c>
      <c r="F6" s="324"/>
      <c r="G6" s="325"/>
      <c r="H6" s="50" t="s">
        <v>993</v>
      </c>
      <c r="I6" s="326" t="s">
        <v>994</v>
      </c>
      <c r="J6" s="326" t="s">
        <v>991</v>
      </c>
      <c r="K6" s="327" t="s">
        <v>992</v>
      </c>
      <c r="L6" s="327"/>
      <c r="M6" s="327"/>
      <c r="N6" s="50" t="s">
        <v>993</v>
      </c>
      <c r="O6" s="51" t="s">
        <v>995</v>
      </c>
    </row>
    <row r="7" spans="1:16" s="52" customFormat="1" ht="30.75" customHeight="1" x14ac:dyDescent="0.25">
      <c r="A7" s="314"/>
      <c r="B7" s="317"/>
      <c r="C7" s="320"/>
      <c r="D7" s="320"/>
      <c r="E7" s="49" t="s">
        <v>87</v>
      </c>
      <c r="F7" s="49" t="s">
        <v>88</v>
      </c>
      <c r="G7" s="49" t="s">
        <v>43</v>
      </c>
      <c r="H7" s="53" t="s">
        <v>996</v>
      </c>
      <c r="I7" s="326"/>
      <c r="J7" s="326"/>
      <c r="K7" s="49" t="s">
        <v>87</v>
      </c>
      <c r="L7" s="49" t="s">
        <v>88</v>
      </c>
      <c r="M7" s="49" t="s">
        <v>43</v>
      </c>
      <c r="N7" s="53" t="s">
        <v>996</v>
      </c>
      <c r="O7" s="49" t="s">
        <v>997</v>
      </c>
    </row>
    <row r="8" spans="1:16" s="52" customFormat="1" x14ac:dyDescent="0.25">
      <c r="A8" s="54">
        <v>1</v>
      </c>
      <c r="B8" s="54">
        <v>2</v>
      </c>
      <c r="C8" s="54">
        <v>3</v>
      </c>
      <c r="D8" s="54">
        <v>4</v>
      </c>
      <c r="E8" s="54">
        <v>5</v>
      </c>
      <c r="F8" s="54">
        <v>6</v>
      </c>
      <c r="G8" s="54">
        <v>7</v>
      </c>
      <c r="H8" s="54">
        <v>8</v>
      </c>
      <c r="I8" s="54">
        <v>9</v>
      </c>
      <c r="J8" s="54">
        <v>10</v>
      </c>
      <c r="K8" s="54">
        <v>11</v>
      </c>
      <c r="L8" s="54">
        <v>12</v>
      </c>
      <c r="M8" s="54">
        <v>13</v>
      </c>
      <c r="N8" s="54">
        <v>14</v>
      </c>
      <c r="O8" s="54">
        <v>15</v>
      </c>
    </row>
    <row r="9" spans="1:16" s="52" customFormat="1" ht="102.75" customHeight="1" x14ac:dyDescent="0.25">
      <c r="A9" s="54">
        <v>1</v>
      </c>
      <c r="B9" s="312" t="s">
        <v>998</v>
      </c>
      <c r="C9" s="55" t="s">
        <v>999</v>
      </c>
      <c r="D9" s="56">
        <f t="shared" ref="D9:D15" si="0">SUM(E9:G9)</f>
        <v>583.41863000000001</v>
      </c>
      <c r="E9" s="56">
        <f>340656.93/1000</f>
        <v>340.65692999999999</v>
      </c>
      <c r="F9" s="56">
        <f>242761.7/1000</f>
        <v>242.76169999999999</v>
      </c>
      <c r="G9" s="56">
        <v>0</v>
      </c>
      <c r="H9" s="56">
        <f>(713.49*0.8)/1000</f>
        <v>0.57079199999999997</v>
      </c>
      <c r="I9" s="56">
        <v>11656.266250000001</v>
      </c>
      <c r="J9" s="56">
        <f t="shared" ref="J9:J15" si="1">K9+L9+M9</f>
        <v>3553.0194566999999</v>
      </c>
      <c r="K9" s="56">
        <f>E9*H22</f>
        <v>2074.6007036999999</v>
      </c>
      <c r="L9" s="56">
        <f>F9*H22</f>
        <v>1478.4187529999999</v>
      </c>
      <c r="M9" s="56">
        <f>G9*H24</f>
        <v>0</v>
      </c>
      <c r="N9" s="56">
        <f>H9*H25</f>
        <v>6.48990504</v>
      </c>
      <c r="O9" s="57">
        <f t="shared" ref="O9:O15" si="2">N9/(L9+M9)</f>
        <v>4.389761038157E-3</v>
      </c>
    </row>
    <row r="10" spans="1:16" s="52" customFormat="1" ht="54.75" customHeight="1" x14ac:dyDescent="0.25">
      <c r="A10" s="53">
        <v>2</v>
      </c>
      <c r="B10" s="314"/>
      <c r="C10" s="58" t="s">
        <v>1000</v>
      </c>
      <c r="D10" s="56">
        <f t="shared" si="0"/>
        <v>2228.558</v>
      </c>
      <c r="E10" s="56">
        <f>430700/1000</f>
        <v>430.7</v>
      </c>
      <c r="F10" s="56">
        <f>1797858/1000</f>
        <v>1797.8579999999999</v>
      </c>
      <c r="G10" s="56">
        <v>0</v>
      </c>
      <c r="H10" s="56">
        <f>1685/1000</f>
        <v>1.6850000000000001</v>
      </c>
      <c r="I10" s="56">
        <f>15834377.63/1000</f>
        <v>15834.377630000001</v>
      </c>
      <c r="J10" s="56">
        <f t="shared" si="1"/>
        <v>14351.91352</v>
      </c>
      <c r="K10" s="56">
        <f>E10*I22</f>
        <v>2773.7080000000001</v>
      </c>
      <c r="L10" s="56">
        <f>F10*I22</f>
        <v>11578.20552</v>
      </c>
      <c r="M10" s="56">
        <f>G10*I24</f>
        <v>0</v>
      </c>
      <c r="N10" s="56">
        <f>H10*I25</f>
        <v>14.1877</v>
      </c>
      <c r="O10" s="57">
        <f t="shared" si="2"/>
        <v>1.2253798721652001E-3</v>
      </c>
      <c r="P10" s="59"/>
    </row>
    <row r="11" spans="1:16" s="52" customFormat="1" ht="24.6" customHeight="1" x14ac:dyDescent="0.25">
      <c r="A11" s="54">
        <v>3</v>
      </c>
      <c r="B11" s="312" t="s">
        <v>1001</v>
      </c>
      <c r="C11" s="58" t="s">
        <v>1002</v>
      </c>
      <c r="D11" s="56">
        <f t="shared" si="0"/>
        <v>22378.080000000002</v>
      </c>
      <c r="E11" s="56">
        <v>15858.44</v>
      </c>
      <c r="F11" s="56">
        <v>6519.64</v>
      </c>
      <c r="G11" s="56">
        <v>0</v>
      </c>
      <c r="H11" s="56">
        <v>9.7100000000000009</v>
      </c>
      <c r="I11" s="56">
        <v>170961.79</v>
      </c>
      <c r="J11" s="56">
        <f t="shared" si="1"/>
        <v>129121.52159999999</v>
      </c>
      <c r="K11" s="56">
        <f>E11*J22</f>
        <v>91503.198799999998</v>
      </c>
      <c r="L11" s="56">
        <f>F11*J22</f>
        <v>37618.322800000002</v>
      </c>
      <c r="M11" s="56">
        <f>G11*J24</f>
        <v>0</v>
      </c>
      <c r="N11" s="56">
        <f>H11*J25</f>
        <v>154.48609999999999</v>
      </c>
      <c r="O11" s="57">
        <f t="shared" si="2"/>
        <v>4.1066716562919003E-3</v>
      </c>
    </row>
    <row r="12" spans="1:16" s="52" customFormat="1" ht="31.9" customHeight="1" x14ac:dyDescent="0.25">
      <c r="A12" s="53">
        <v>4</v>
      </c>
      <c r="B12" s="314"/>
      <c r="C12" s="58" t="s">
        <v>1003</v>
      </c>
      <c r="D12" s="56">
        <f t="shared" si="0"/>
        <v>93405.18</v>
      </c>
      <c r="E12" s="56">
        <v>53163.12</v>
      </c>
      <c r="F12" s="56">
        <v>40153.81</v>
      </c>
      <c r="G12" s="56">
        <v>88.25</v>
      </c>
      <c r="H12" s="56">
        <v>33.76</v>
      </c>
      <c r="I12" s="56">
        <v>725870.83</v>
      </c>
      <c r="J12" s="56">
        <f t="shared" si="1"/>
        <v>538845.47</v>
      </c>
      <c r="K12" s="56">
        <v>306751.18</v>
      </c>
      <c r="L12" s="56">
        <v>231687.44</v>
      </c>
      <c r="M12" s="56">
        <v>406.85</v>
      </c>
      <c r="N12" s="56">
        <v>537.07000000000005</v>
      </c>
      <c r="O12" s="57">
        <f t="shared" si="2"/>
        <v>2.3140164284093001E-3</v>
      </c>
    </row>
    <row r="13" spans="1:16" s="52" customFormat="1" ht="60" customHeight="1" x14ac:dyDescent="0.25">
      <c r="A13" s="54">
        <v>5</v>
      </c>
      <c r="B13" s="312" t="s">
        <v>1004</v>
      </c>
      <c r="C13" s="55" t="s">
        <v>1005</v>
      </c>
      <c r="D13" s="56">
        <f t="shared" si="0"/>
        <v>52119.83</v>
      </c>
      <c r="E13" s="56">
        <v>15198.48</v>
      </c>
      <c r="F13" s="56">
        <v>31977.3</v>
      </c>
      <c r="G13" s="56">
        <v>4944.05</v>
      </c>
      <c r="H13" s="56">
        <v>16.13</v>
      </c>
      <c r="I13" s="56">
        <v>2024759.04</v>
      </c>
      <c r="J13" s="56">
        <f t="shared" si="1"/>
        <v>267889.86339999997</v>
      </c>
      <c r="K13" s="56">
        <f>E13*L22</f>
        <v>79488.050399999993</v>
      </c>
      <c r="L13" s="56">
        <f>F13*L22</f>
        <v>167241.27900000001</v>
      </c>
      <c r="M13" s="56">
        <f>G13*L24</f>
        <v>21160.534</v>
      </c>
      <c r="N13" s="56">
        <f>H13*L25</f>
        <v>231.46549999999999</v>
      </c>
      <c r="O13" s="57">
        <f t="shared" si="2"/>
        <v>1.2285736337367E-3</v>
      </c>
    </row>
    <row r="14" spans="1:16" s="52" customFormat="1" ht="39.6" customHeight="1" x14ac:dyDescent="0.25">
      <c r="A14" s="53">
        <v>6</v>
      </c>
      <c r="B14" s="314"/>
      <c r="C14" s="58" t="s">
        <v>1006</v>
      </c>
      <c r="D14" s="56">
        <f t="shared" si="0"/>
        <v>89613.6</v>
      </c>
      <c r="E14" s="56">
        <v>44598.73</v>
      </c>
      <c r="F14" s="56">
        <v>40017</v>
      </c>
      <c r="G14" s="56">
        <v>4997.87</v>
      </c>
      <c r="H14" s="56">
        <f>7.69+81.8</f>
        <v>89.49</v>
      </c>
      <c r="I14" s="56">
        <v>738823.57</v>
      </c>
      <c r="J14" s="56">
        <f t="shared" si="1"/>
        <v>511472.85759999999</v>
      </c>
      <c r="K14" s="56">
        <f>E14*M22</f>
        <v>257334.6721</v>
      </c>
      <c r="L14" s="56">
        <f>F14*M22</f>
        <v>230898.09</v>
      </c>
      <c r="M14" s="56">
        <f>G14*M24</f>
        <v>23240.095499999999</v>
      </c>
      <c r="N14" s="56">
        <f>H14*M25</f>
        <v>1423.7859000000001</v>
      </c>
      <c r="O14" s="57">
        <f t="shared" si="2"/>
        <v>5.6024083795152002E-3</v>
      </c>
    </row>
    <row r="15" spans="1:16" s="52" customFormat="1" ht="46.15" customHeight="1" x14ac:dyDescent="0.25">
      <c r="A15" s="54">
        <v>7</v>
      </c>
      <c r="B15" s="60" t="s">
        <v>1007</v>
      </c>
      <c r="C15" s="58" t="s">
        <v>1008</v>
      </c>
      <c r="D15" s="56">
        <f t="shared" si="0"/>
        <v>981651.63</v>
      </c>
      <c r="E15" s="56">
        <v>448398.51</v>
      </c>
      <c r="F15" s="56">
        <v>486091.33</v>
      </c>
      <c r="G15" s="56">
        <v>47161.79</v>
      </c>
      <c r="H15" s="56">
        <v>143.03</v>
      </c>
      <c r="I15" s="56">
        <v>16001185.93</v>
      </c>
      <c r="J15" s="56">
        <f t="shared" si="1"/>
        <v>6269109.2307000002</v>
      </c>
      <c r="K15" s="56">
        <f>123094.59*N22+325303.92*N23</f>
        <v>2908258.6863000002</v>
      </c>
      <c r="L15" s="56">
        <f>110226.08*N22+375865.25*N23</f>
        <v>3158998.0832000002</v>
      </c>
      <c r="M15" s="56">
        <f>G15*N24</f>
        <v>201852.46119999999</v>
      </c>
      <c r="N15" s="56">
        <f>H15*N25</f>
        <v>1185.7186999999999</v>
      </c>
      <c r="O15" s="57">
        <f t="shared" si="2"/>
        <v>3.5280316227560002E-4</v>
      </c>
    </row>
    <row r="16" spans="1:16" s="52" customFormat="1" ht="24" customHeight="1" x14ac:dyDescent="0.25">
      <c r="A16" s="61"/>
      <c r="B16" s="61"/>
      <c r="C16" s="62" t="s">
        <v>1009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4">
        <f>(O9+O10+O11+O12+O13+O14+O15)/7</f>
        <v>2.7456591672216E-3</v>
      </c>
    </row>
    <row r="17" spans="1:15" s="52" customFormat="1" ht="18.75" customHeight="1" x14ac:dyDescent="0.25">
      <c r="A17" s="65"/>
      <c r="B17" s="65"/>
      <c r="C17" s="66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8"/>
    </row>
    <row r="18" spans="1:15" ht="21.2" customHeight="1" x14ac:dyDescent="0.25">
      <c r="C18" s="69" t="s">
        <v>1010</v>
      </c>
    </row>
    <row r="19" spans="1:15" ht="30.75" customHeight="1" x14ac:dyDescent="0.25">
      <c r="L19" s="70"/>
    </row>
    <row r="20" spans="1:15" ht="15" customHeight="1" outlineLevel="1" x14ac:dyDescent="0.25">
      <c r="G20" s="309" t="s">
        <v>1011</v>
      </c>
      <c r="H20" s="309"/>
      <c r="I20" s="309"/>
      <c r="J20" s="309"/>
      <c r="K20" s="309"/>
      <c r="L20" s="309"/>
      <c r="M20" s="309"/>
      <c r="N20" s="309"/>
    </row>
    <row r="21" spans="1:15" ht="15.75" customHeight="1" outlineLevel="1" x14ac:dyDescent="0.25">
      <c r="G21" s="71"/>
      <c r="H21" s="71" t="s">
        <v>1012</v>
      </c>
      <c r="I21" s="71" t="s">
        <v>1013</v>
      </c>
      <c r="J21" s="71" t="s">
        <v>1014</v>
      </c>
      <c r="K21" s="72" t="s">
        <v>1015</v>
      </c>
      <c r="L21" s="71" t="s">
        <v>1016</v>
      </c>
      <c r="M21" s="71" t="s">
        <v>1017</v>
      </c>
      <c r="N21" s="71" t="s">
        <v>1018</v>
      </c>
      <c r="O21" s="65"/>
    </row>
    <row r="22" spans="1:15" ht="15.75" customHeight="1" outlineLevel="1" x14ac:dyDescent="0.25">
      <c r="G22" s="307" t="s">
        <v>1019</v>
      </c>
      <c r="H22" s="306">
        <v>6.09</v>
      </c>
      <c r="I22" s="308">
        <v>6.44</v>
      </c>
      <c r="J22" s="306">
        <v>5.77</v>
      </c>
      <c r="K22" s="308">
        <v>5.77</v>
      </c>
      <c r="L22" s="306">
        <v>5.23</v>
      </c>
      <c r="M22" s="306">
        <v>5.77</v>
      </c>
      <c r="N22" s="73">
        <v>6.29</v>
      </c>
      <c r="O22" t="s">
        <v>1020</v>
      </c>
    </row>
    <row r="23" spans="1:15" ht="15.75" customHeight="1" outlineLevel="1" x14ac:dyDescent="0.25">
      <c r="G23" s="307"/>
      <c r="H23" s="306"/>
      <c r="I23" s="308"/>
      <c r="J23" s="306"/>
      <c r="K23" s="308"/>
      <c r="L23" s="306"/>
      <c r="M23" s="306"/>
      <c r="N23" s="73">
        <v>6.56</v>
      </c>
      <c r="O23" t="s">
        <v>1021</v>
      </c>
    </row>
    <row r="24" spans="1:15" ht="15.75" customHeight="1" outlineLevel="1" x14ac:dyDescent="0.25">
      <c r="G24" s="74" t="s">
        <v>1022</v>
      </c>
      <c r="H24" s="73">
        <v>4.46</v>
      </c>
      <c r="I24" s="72">
        <v>4.28</v>
      </c>
      <c r="J24" s="73">
        <v>4.6500000000000004</v>
      </c>
      <c r="K24" s="72">
        <v>4.6100000000000003</v>
      </c>
      <c r="L24" s="73">
        <v>4.28</v>
      </c>
      <c r="M24" s="73">
        <v>4.6500000000000004</v>
      </c>
      <c r="N24" s="73">
        <v>4.28</v>
      </c>
      <c r="O24" s="65"/>
    </row>
    <row r="25" spans="1:15" ht="15.75" customHeight="1" outlineLevel="1" x14ac:dyDescent="0.25">
      <c r="G25" s="74" t="s">
        <v>996</v>
      </c>
      <c r="H25" s="73">
        <v>11.37</v>
      </c>
      <c r="I25" s="73">
        <v>8.42</v>
      </c>
      <c r="J25" s="73">
        <v>15.91</v>
      </c>
      <c r="K25" s="72">
        <v>15.91</v>
      </c>
      <c r="L25" s="73">
        <v>14.35</v>
      </c>
      <c r="M25" s="73">
        <v>15.91</v>
      </c>
      <c r="N25" s="73">
        <v>8.2899999999999991</v>
      </c>
      <c r="O25" s="65"/>
    </row>
    <row r="26" spans="1:15" ht="31.7" customHeight="1" outlineLevel="1" x14ac:dyDescent="0.25">
      <c r="G26" s="74" t="s">
        <v>1023</v>
      </c>
      <c r="H26" s="73">
        <v>3.83</v>
      </c>
      <c r="I26" s="72">
        <v>3.95</v>
      </c>
      <c r="J26" s="73">
        <v>4.1500000000000004</v>
      </c>
      <c r="K26" s="72">
        <v>3.83</v>
      </c>
      <c r="L26" s="72">
        <v>3.95</v>
      </c>
      <c r="M26" s="73">
        <v>4.09</v>
      </c>
      <c r="N26" s="73">
        <v>3.95</v>
      </c>
      <c r="O26" s="65"/>
    </row>
    <row r="27" spans="1:15" ht="31.7" customHeight="1" outlineLevel="1" x14ac:dyDescent="0.25">
      <c r="G27" s="74" t="s">
        <v>1024</v>
      </c>
      <c r="H27" s="73">
        <v>3.91</v>
      </c>
      <c r="I27" s="72">
        <v>3.99</v>
      </c>
      <c r="J27" s="73">
        <v>4.2300000000000004</v>
      </c>
      <c r="K27" s="72">
        <v>3.91</v>
      </c>
      <c r="L27" s="72">
        <v>3.99</v>
      </c>
      <c r="M27" s="73">
        <v>4.17</v>
      </c>
      <c r="N27" s="73">
        <v>3.99</v>
      </c>
      <c r="O27" s="65"/>
    </row>
    <row r="28" spans="1:15" ht="15.75" customHeight="1" outlineLevel="1" x14ac:dyDescent="0.25">
      <c r="G28" s="74" t="s">
        <v>962</v>
      </c>
      <c r="H28" s="73">
        <v>8.7899999999999991</v>
      </c>
      <c r="I28" s="73">
        <v>8.7899999999999991</v>
      </c>
      <c r="J28" s="73">
        <v>9.19</v>
      </c>
      <c r="K28" s="72">
        <v>9.1</v>
      </c>
      <c r="L28" s="73">
        <v>8.42</v>
      </c>
      <c r="M28" s="73">
        <v>9.19</v>
      </c>
      <c r="N28" s="73">
        <v>8.42</v>
      </c>
      <c r="O28" s="65"/>
    </row>
  </sheetData>
  <mergeCells count="23">
    <mergeCell ref="G20:N20"/>
    <mergeCell ref="N2:O2"/>
    <mergeCell ref="A3:O3"/>
    <mergeCell ref="A5:A7"/>
    <mergeCell ref="B5:B7"/>
    <mergeCell ref="C5:C7"/>
    <mergeCell ref="D5:H5"/>
    <mergeCell ref="I5:N5"/>
    <mergeCell ref="D6:D7"/>
    <mergeCell ref="E6:G6"/>
    <mergeCell ref="I6:I7"/>
    <mergeCell ref="J6:J7"/>
    <mergeCell ref="K6:M6"/>
    <mergeCell ref="B9:B10"/>
    <mergeCell ref="B11:B12"/>
    <mergeCell ref="B13:B14"/>
    <mergeCell ref="M22:M23"/>
    <mergeCell ref="G22:G23"/>
    <mergeCell ref="H22:H23"/>
    <mergeCell ref="I22:I23"/>
    <mergeCell ref="J22:J23"/>
    <mergeCell ref="K22:K23"/>
    <mergeCell ref="L22:L23"/>
  </mergeCells>
  <pageMargins left="0.7" right="0.7" top="0.75" bottom="0.75" header="0.3" footer="0.3"/>
  <pageSetup paperSize="9" scale="5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R35"/>
  <sheetViews>
    <sheetView view="pageBreakPreview" zoomScale="80" zoomScaleNormal="80" workbookViewId="0">
      <pane xSplit="3" ySplit="8" topLeftCell="D21" activePane="bottomRight" state="frozen"/>
      <selection pane="topRight"/>
      <selection pane="bottomLeft"/>
      <selection pane="bottomRight"/>
    </sheetView>
  </sheetViews>
  <sheetFormatPr defaultColWidth="9.28515625" defaultRowHeight="15" outlineLevelRow="1" x14ac:dyDescent="0.25"/>
  <cols>
    <col min="1" max="1" width="9" customWidth="1"/>
    <col min="2" max="2" width="9.85546875" customWidth="1"/>
    <col min="3" max="3" width="65.140625" customWidth="1"/>
    <col min="4" max="4" width="18.7109375" customWidth="1"/>
    <col min="5" max="5" width="17.7109375" customWidth="1"/>
    <col min="6" max="6" width="12.7109375" customWidth="1"/>
    <col min="7" max="7" width="14.28515625" customWidth="1"/>
    <col min="8" max="8" width="13.85546875" customWidth="1"/>
    <col min="9" max="9" width="17.140625" customWidth="1"/>
    <col min="10" max="10" width="14.42578125" customWidth="1"/>
    <col min="11" max="12" width="12.7109375" customWidth="1"/>
    <col min="13" max="13" width="15.7109375" customWidth="1"/>
    <col min="14" max="14" width="18.42578125" customWidth="1"/>
    <col min="15" max="15" width="18.7109375" customWidth="1"/>
    <col min="16" max="16" width="18" customWidth="1"/>
    <col min="17" max="17" width="17" customWidth="1"/>
    <col min="18" max="18" width="16.5703125" style="65" customWidth="1"/>
  </cols>
  <sheetData>
    <row r="2" spans="1:18" ht="18.75" customHeight="1" x14ac:dyDescent="0.25">
      <c r="A2" s="328" t="s">
        <v>1025</v>
      </c>
      <c r="B2" s="328"/>
      <c r="C2" s="328"/>
      <c r="D2" s="328"/>
      <c r="E2" s="328"/>
      <c r="F2" s="328"/>
      <c r="G2" s="328"/>
      <c r="H2" s="328"/>
      <c r="I2" s="328"/>
      <c r="J2" s="328"/>
      <c r="K2" s="328"/>
      <c r="L2" s="328"/>
      <c r="M2" s="328"/>
      <c r="N2" s="328"/>
      <c r="O2" s="328"/>
    </row>
    <row r="4" spans="1:18" ht="36.75" customHeight="1" x14ac:dyDescent="0.25">
      <c r="A4" s="312" t="s">
        <v>985</v>
      </c>
      <c r="B4" s="315" t="s">
        <v>986</v>
      </c>
      <c r="C4" s="318" t="s">
        <v>1026</v>
      </c>
      <c r="D4" s="318" t="s">
        <v>1027</v>
      </c>
      <c r="E4" s="321" t="s">
        <v>1028</v>
      </c>
      <c r="F4" s="322"/>
      <c r="G4" s="322"/>
      <c r="H4" s="322"/>
      <c r="I4" s="322"/>
      <c r="J4" s="322"/>
      <c r="K4" s="322"/>
      <c r="L4" s="322"/>
      <c r="M4" s="322"/>
      <c r="N4" s="329" t="s">
        <v>1029</v>
      </c>
      <c r="O4" s="330"/>
      <c r="P4" s="330"/>
      <c r="Q4" s="330"/>
      <c r="R4" s="331"/>
    </row>
    <row r="5" spans="1:18" ht="60" customHeight="1" x14ac:dyDescent="0.25">
      <c r="A5" s="313"/>
      <c r="B5" s="316"/>
      <c r="C5" s="319"/>
      <c r="D5" s="319"/>
      <c r="E5" s="326" t="s">
        <v>1030</v>
      </c>
      <c r="F5" s="326" t="s">
        <v>1031</v>
      </c>
      <c r="G5" s="323" t="s">
        <v>992</v>
      </c>
      <c r="H5" s="324"/>
      <c r="I5" s="324"/>
      <c r="J5" s="325"/>
      <c r="K5" s="326" t="s">
        <v>1032</v>
      </c>
      <c r="L5" s="326"/>
      <c r="M5" s="326"/>
      <c r="N5" s="76" t="s">
        <v>1033</v>
      </c>
      <c r="O5" s="76" t="s">
        <v>1034</v>
      </c>
      <c r="P5" s="76" t="s">
        <v>1035</v>
      </c>
      <c r="Q5" s="77" t="s">
        <v>1036</v>
      </c>
      <c r="R5" s="76" t="s">
        <v>1037</v>
      </c>
    </row>
    <row r="6" spans="1:18" ht="49.7" customHeight="1" x14ac:dyDescent="0.25">
      <c r="A6" s="314"/>
      <c r="B6" s="317"/>
      <c r="C6" s="320"/>
      <c r="D6" s="320"/>
      <c r="E6" s="326"/>
      <c r="F6" s="326"/>
      <c r="G6" s="49" t="s">
        <v>87</v>
      </c>
      <c r="H6" s="49" t="s">
        <v>88</v>
      </c>
      <c r="I6" s="49" t="s">
        <v>43</v>
      </c>
      <c r="J6" s="49" t="s">
        <v>962</v>
      </c>
      <c r="K6" s="49" t="s">
        <v>1033</v>
      </c>
      <c r="L6" s="49" t="s">
        <v>1034</v>
      </c>
      <c r="M6" s="49" t="s">
        <v>1035</v>
      </c>
      <c r="N6" s="49" t="s">
        <v>1038</v>
      </c>
      <c r="O6" s="49" t="s">
        <v>1039</v>
      </c>
      <c r="P6" s="49" t="s">
        <v>1040</v>
      </c>
      <c r="Q6" s="50" t="s">
        <v>1041</v>
      </c>
      <c r="R6" s="49" t="s">
        <v>1042</v>
      </c>
    </row>
    <row r="7" spans="1:18" ht="16.5" customHeight="1" x14ac:dyDescent="0.25">
      <c r="A7" s="54"/>
      <c r="B7" s="78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50"/>
      <c r="R7" s="53"/>
    </row>
    <row r="8" spans="1:18" x14ac:dyDescent="0.25">
      <c r="A8" s="54">
        <v>1</v>
      </c>
      <c r="B8" s="54"/>
      <c r="C8" s="54">
        <v>2</v>
      </c>
      <c r="D8" s="54">
        <v>3</v>
      </c>
      <c r="E8" s="54">
        <v>4</v>
      </c>
      <c r="F8" s="54">
        <v>5</v>
      </c>
      <c r="G8" s="54">
        <v>6</v>
      </c>
      <c r="H8" s="54">
        <v>7</v>
      </c>
      <c r="I8" s="54">
        <v>8</v>
      </c>
      <c r="J8" s="54">
        <v>9</v>
      </c>
      <c r="K8" s="54">
        <v>10</v>
      </c>
      <c r="L8" s="54">
        <v>11</v>
      </c>
      <c r="M8" s="54">
        <v>12</v>
      </c>
      <c r="N8" s="54">
        <v>13</v>
      </c>
      <c r="O8" s="54">
        <v>14</v>
      </c>
      <c r="P8" s="54">
        <v>15</v>
      </c>
      <c r="Q8" s="54">
        <v>16</v>
      </c>
      <c r="R8" s="54">
        <v>17</v>
      </c>
    </row>
    <row r="9" spans="1:18" ht="102.6" customHeight="1" x14ac:dyDescent="0.25">
      <c r="A9" s="312">
        <v>1</v>
      </c>
      <c r="B9" s="312" t="s">
        <v>1043</v>
      </c>
      <c r="C9" s="332" t="s">
        <v>999</v>
      </c>
      <c r="D9" s="55" t="s">
        <v>1044</v>
      </c>
      <c r="E9" s="56">
        <v>11656.266250000001</v>
      </c>
      <c r="F9" s="56">
        <f t="shared" ref="F9:F14" si="0">G9+H9+I9</f>
        <v>9442.6878704999999</v>
      </c>
      <c r="G9" s="56">
        <f>G10*E28</f>
        <v>2331.6699567000001</v>
      </c>
      <c r="H9" s="56">
        <f>H10*E28</f>
        <v>1695.3600216</v>
      </c>
      <c r="I9" s="56">
        <f>I10*E30</f>
        <v>5415.6578921999999</v>
      </c>
      <c r="J9" s="56"/>
      <c r="K9" s="56">
        <f>K10*1.19*E33</f>
        <v>136.37044035299999</v>
      </c>
      <c r="L9" s="56">
        <v>0</v>
      </c>
      <c r="M9" s="56">
        <f>M10*1.266*E34</f>
        <v>66.539350027799998</v>
      </c>
      <c r="N9" s="57">
        <f t="shared" ref="N9:N22" si="1">K9/(G9+H9)</f>
        <v>3.3863775806946002E-2</v>
      </c>
      <c r="O9" s="57">
        <f t="shared" ref="O9:O22" si="2">L9/(G9+H9)</f>
        <v>0</v>
      </c>
      <c r="P9" s="57">
        <f t="shared" ref="P9:P22" si="3">M9/(G9+H9)</f>
        <v>1.652318219292E-2</v>
      </c>
      <c r="Q9" s="79">
        <v>0</v>
      </c>
      <c r="R9" s="80">
        <f>N9+O9+P9+Q9</f>
        <v>5.0386957999864999E-2</v>
      </c>
    </row>
    <row r="10" spans="1:18" ht="72.75" hidden="1" customHeight="1" x14ac:dyDescent="0.25">
      <c r="A10" s="314"/>
      <c r="B10" s="313"/>
      <c r="C10" s="333"/>
      <c r="D10" s="55" t="s">
        <v>1045</v>
      </c>
      <c r="E10" s="56">
        <v>2179.8248199999998</v>
      </c>
      <c r="F10" s="56">
        <f t="shared" si="0"/>
        <v>1875.52594</v>
      </c>
      <c r="G10" s="56">
        <f>382868.63/1000</f>
        <v>382.86863</v>
      </c>
      <c r="H10" s="56">
        <f>278384.24/1000</f>
        <v>278.38423999999998</v>
      </c>
      <c r="I10" s="56">
        <f>1214273.07/1000</f>
        <v>1214.27307</v>
      </c>
      <c r="J10" s="56"/>
      <c r="K10" s="56">
        <f>29920.89/1000</f>
        <v>29.92089</v>
      </c>
      <c r="L10" s="56">
        <v>0</v>
      </c>
      <c r="M10" s="56">
        <f>13442.13/1000</f>
        <v>13.442130000000001</v>
      </c>
      <c r="N10" s="57">
        <f t="shared" si="1"/>
        <v>4.5248786595059001E-2</v>
      </c>
      <c r="O10" s="57">
        <f t="shared" si="2"/>
        <v>0</v>
      </c>
      <c r="P10" s="57">
        <f t="shared" si="3"/>
        <v>2.0328274718868E-2</v>
      </c>
      <c r="Q10" s="79">
        <v>0</v>
      </c>
      <c r="R10" s="80"/>
    </row>
    <row r="11" spans="1:18" ht="192.75" customHeight="1" x14ac:dyDescent="0.25">
      <c r="A11" s="312">
        <v>2</v>
      </c>
      <c r="B11" s="313"/>
      <c r="C11" s="332" t="s">
        <v>1046</v>
      </c>
      <c r="D11" s="55" t="s">
        <v>1044</v>
      </c>
      <c r="E11" s="56">
        <v>688044.21</v>
      </c>
      <c r="F11" s="56">
        <f t="shared" si="0"/>
        <v>521424.06839999999</v>
      </c>
      <c r="G11" s="56">
        <f>G12*F28</f>
        <v>99804.705000000002</v>
      </c>
      <c r="H11" s="56">
        <f>H12*F28</f>
        <v>246917.90760000001</v>
      </c>
      <c r="I11" s="56">
        <f>I12*F30</f>
        <v>174701.4558</v>
      </c>
      <c r="J11" s="56"/>
      <c r="K11" s="56">
        <f>K12*1.19*F33</f>
        <v>8486.4829769999997</v>
      </c>
      <c r="L11" s="56">
        <f>L12*1.19*F33</f>
        <v>11572.501646999999</v>
      </c>
      <c r="M11" s="56">
        <f>M12*1.266*F34</f>
        <v>3883.6190735999999</v>
      </c>
      <c r="N11" s="57">
        <f t="shared" si="1"/>
        <v>2.4476289311970999E-2</v>
      </c>
      <c r="O11" s="57">
        <f t="shared" si="2"/>
        <v>3.3376829853179003E-2</v>
      </c>
      <c r="P11" s="57">
        <f t="shared" si="3"/>
        <v>1.1200939692042E-2</v>
      </c>
      <c r="Q11" s="79">
        <v>0</v>
      </c>
      <c r="R11" s="80">
        <f>N11+O11+P11+Q11</f>
        <v>6.9054058857192999E-2</v>
      </c>
    </row>
    <row r="12" spans="1:18" ht="100.9" hidden="1" customHeight="1" x14ac:dyDescent="0.25">
      <c r="A12" s="314"/>
      <c r="B12" s="314"/>
      <c r="C12" s="333"/>
      <c r="D12" s="55" t="s">
        <v>1045</v>
      </c>
      <c r="E12" s="56">
        <v>116471.93</v>
      </c>
      <c r="F12" s="56">
        <f t="shared" si="0"/>
        <v>91466.75</v>
      </c>
      <c r="G12" s="56">
        <v>15053.5</v>
      </c>
      <c r="H12" s="56">
        <v>37242.519999999997</v>
      </c>
      <c r="I12" s="56">
        <v>39170.730000000003</v>
      </c>
      <c r="J12" s="56"/>
      <c r="K12" s="56">
        <v>1862.01</v>
      </c>
      <c r="L12" s="56">
        <v>2539.11</v>
      </c>
      <c r="M12" s="56">
        <v>784.56</v>
      </c>
      <c r="N12" s="57">
        <f t="shared" si="1"/>
        <v>3.5605195194586998E-2</v>
      </c>
      <c r="O12" s="57">
        <f t="shared" si="2"/>
        <v>4.8552643203058E-2</v>
      </c>
      <c r="P12" s="57">
        <f t="shared" si="3"/>
        <v>1.5002288893112999E-2</v>
      </c>
      <c r="Q12" s="79">
        <v>0</v>
      </c>
      <c r="R12" s="80"/>
    </row>
    <row r="13" spans="1:18" ht="49.15" customHeight="1" x14ac:dyDescent="0.25">
      <c r="A13" s="312">
        <v>3</v>
      </c>
      <c r="B13" s="312" t="s">
        <v>1001</v>
      </c>
      <c r="C13" s="334" t="s">
        <v>1002</v>
      </c>
      <c r="D13" s="55" t="s">
        <v>1047</v>
      </c>
      <c r="E13" s="56">
        <v>170961.79</v>
      </c>
      <c r="F13" s="56">
        <f t="shared" si="0"/>
        <v>129121.52159999999</v>
      </c>
      <c r="G13" s="56">
        <f>G14*G28</f>
        <v>91503.198799999998</v>
      </c>
      <c r="H13" s="56">
        <f>H14*G28</f>
        <v>37618.322800000002</v>
      </c>
      <c r="I13" s="56">
        <f>I14*G30</f>
        <v>0</v>
      </c>
      <c r="J13" s="56"/>
      <c r="K13" s="56">
        <f>K14*1.19*G33</f>
        <v>1996.481088</v>
      </c>
      <c r="L13" s="56">
        <f>L14*1.19*G33</f>
        <v>2500.7293079999999</v>
      </c>
      <c r="M13" s="56">
        <f>M14*1.266*G34</f>
        <v>200.53819799999999</v>
      </c>
      <c r="N13" s="57">
        <f t="shared" si="1"/>
        <v>1.5462031915832E-2</v>
      </c>
      <c r="O13" s="57">
        <f t="shared" si="2"/>
        <v>1.9367254017862E-2</v>
      </c>
      <c r="P13" s="57">
        <f t="shared" si="3"/>
        <v>1.5530966140659E-3</v>
      </c>
      <c r="Q13" s="79">
        <v>4.5614105389631997E-3</v>
      </c>
      <c r="R13" s="80">
        <f>N13+O13+P13+Q13</f>
        <v>4.0943793086723003E-2</v>
      </c>
    </row>
    <row r="14" spans="1:18" ht="57.2" hidden="1" customHeight="1" x14ac:dyDescent="0.25">
      <c r="A14" s="314"/>
      <c r="B14" s="313"/>
      <c r="C14" s="335"/>
      <c r="D14" s="55" t="s">
        <v>1045</v>
      </c>
      <c r="E14" s="56">
        <v>29033.31</v>
      </c>
      <c r="F14" s="56">
        <f t="shared" si="0"/>
        <v>22378.080000000002</v>
      </c>
      <c r="G14" s="56">
        <v>15858.44</v>
      </c>
      <c r="H14" s="56">
        <v>6519.64</v>
      </c>
      <c r="I14" s="56">
        <v>0</v>
      </c>
      <c r="J14" s="56"/>
      <c r="K14" s="56">
        <v>420.48</v>
      </c>
      <c r="L14" s="56">
        <v>526.67999999999995</v>
      </c>
      <c r="M14" s="56">
        <v>39.700000000000003</v>
      </c>
      <c r="N14" s="57">
        <f t="shared" si="1"/>
        <v>1.8789815748268001E-2</v>
      </c>
      <c r="O14" s="57">
        <f t="shared" si="2"/>
        <v>2.3535531198387E-2</v>
      </c>
      <c r="P14" s="57">
        <f t="shared" si="3"/>
        <v>1.7740574705247E-3</v>
      </c>
      <c r="Q14" s="79">
        <v>4.9753003421204997E-3</v>
      </c>
      <c r="R14" s="80"/>
    </row>
    <row r="15" spans="1:18" ht="67.900000000000006" customHeight="1" x14ac:dyDescent="0.25">
      <c r="A15" s="312">
        <v>4</v>
      </c>
      <c r="B15" s="313"/>
      <c r="C15" s="336" t="s">
        <v>1003</v>
      </c>
      <c r="D15" s="58" t="s">
        <v>1047</v>
      </c>
      <c r="E15" s="56">
        <v>725870.83</v>
      </c>
      <c r="F15" s="56">
        <v>551588.679</v>
      </c>
      <c r="G15" s="56">
        <v>319494.33</v>
      </c>
      <c r="H15" s="56">
        <v>231687.44</v>
      </c>
      <c r="I15" s="56">
        <v>406.85</v>
      </c>
      <c r="J15" s="56"/>
      <c r="K15" s="56">
        <v>12415.71</v>
      </c>
      <c r="L15" s="56">
        <v>14808.286339</v>
      </c>
      <c r="M15" s="56">
        <v>3822.96</v>
      </c>
      <c r="N15" s="57">
        <f t="shared" si="1"/>
        <v>2.2525618000755001E-2</v>
      </c>
      <c r="O15" s="57">
        <f t="shared" si="2"/>
        <v>2.6866429814977E-2</v>
      </c>
      <c r="P15" s="57">
        <f t="shared" si="3"/>
        <v>6.9359333128888E-3</v>
      </c>
      <c r="Q15" s="79">
        <v>3.5515340532281999E-3</v>
      </c>
      <c r="R15" s="80">
        <f>N15+O15+P15+Q15</f>
        <v>5.9879515181849002E-2</v>
      </c>
    </row>
    <row r="16" spans="1:18" ht="67.900000000000006" hidden="1" customHeight="1" x14ac:dyDescent="0.25">
      <c r="A16" s="314"/>
      <c r="B16" s="314"/>
      <c r="C16" s="337"/>
      <c r="D16" s="58" t="s">
        <v>1045</v>
      </c>
      <c r="E16" s="56">
        <v>125177.97</v>
      </c>
      <c r="F16" s="56">
        <v>95613.7</v>
      </c>
      <c r="G16" s="56">
        <v>55371.64</v>
      </c>
      <c r="H16" s="56">
        <v>40153.81</v>
      </c>
      <c r="I16" s="56">
        <v>88.25</v>
      </c>
      <c r="J16" s="56"/>
      <c r="K16" s="56">
        <v>2724.12</v>
      </c>
      <c r="L16" s="56">
        <v>3249.07</v>
      </c>
      <c r="M16" s="56">
        <v>772.31</v>
      </c>
      <c r="N16" s="57">
        <f t="shared" si="1"/>
        <v>2.8517217139516E-2</v>
      </c>
      <c r="O16" s="57">
        <f t="shared" si="2"/>
        <v>3.4012611298874E-2</v>
      </c>
      <c r="P16" s="57">
        <f t="shared" si="3"/>
        <v>8.0848611548021993E-3</v>
      </c>
      <c r="Q16" s="79">
        <v>3.8737899135989E-3</v>
      </c>
      <c r="R16" s="80"/>
    </row>
    <row r="17" spans="1:18" ht="67.900000000000006" customHeight="1" x14ac:dyDescent="0.25">
      <c r="A17" s="312">
        <v>5</v>
      </c>
      <c r="B17" s="327" t="s">
        <v>1004</v>
      </c>
      <c r="C17" s="332" t="s">
        <v>1048</v>
      </c>
      <c r="D17" s="55" t="s">
        <v>1049</v>
      </c>
      <c r="E17" s="56">
        <v>561932.85</v>
      </c>
      <c r="F17" s="56">
        <f>G17+H17+I17</f>
        <v>399667.21620000002</v>
      </c>
      <c r="G17" s="56">
        <f>G18*I28</f>
        <v>163785.296</v>
      </c>
      <c r="H17" s="56">
        <f>H18*I28</f>
        <v>147763.611</v>
      </c>
      <c r="I17" s="56">
        <f>I18*I30</f>
        <v>88118.309200000003</v>
      </c>
      <c r="J17" s="56"/>
      <c r="K17" s="56">
        <f>K18*1.19*I33</f>
        <v>19215.596995</v>
      </c>
      <c r="L17" s="56">
        <f>L18*1.19*I33</f>
        <v>0</v>
      </c>
      <c r="M17" s="56">
        <f>M18*1.266*I34</f>
        <v>1734.8322095999999</v>
      </c>
      <c r="N17" s="57">
        <f t="shared" si="1"/>
        <v>6.1677626090981999E-2</v>
      </c>
      <c r="O17" s="57">
        <f t="shared" si="2"/>
        <v>0</v>
      </c>
      <c r="P17" s="57">
        <f t="shared" si="3"/>
        <v>5.5684105147574998E-3</v>
      </c>
      <c r="Q17" s="79">
        <v>5.5643872525604002E-3</v>
      </c>
      <c r="R17" s="80">
        <f>N17+O17+P17+Q17</f>
        <v>7.2810423858299E-2</v>
      </c>
    </row>
    <row r="18" spans="1:18" ht="67.900000000000006" hidden="1" customHeight="1" x14ac:dyDescent="0.25">
      <c r="A18" s="314"/>
      <c r="B18" s="327"/>
      <c r="C18" s="333"/>
      <c r="D18" s="55" t="s">
        <v>1045</v>
      </c>
      <c r="E18" s="56">
        <v>94393.09</v>
      </c>
      <c r="F18" s="56">
        <f>G18+H18+I18</f>
        <v>69651.210000000006</v>
      </c>
      <c r="G18" s="56">
        <v>25792.959999999999</v>
      </c>
      <c r="H18" s="56">
        <v>23269.86</v>
      </c>
      <c r="I18" s="56">
        <v>20588.39</v>
      </c>
      <c r="J18" s="56"/>
      <c r="K18" s="56">
        <v>4087.99</v>
      </c>
      <c r="L18" s="56">
        <v>0</v>
      </c>
      <c r="M18" s="56">
        <v>343.44</v>
      </c>
      <c r="N18" s="57">
        <f t="shared" si="1"/>
        <v>8.3321545724441004E-2</v>
      </c>
      <c r="O18" s="57">
        <f t="shared" si="2"/>
        <v>0</v>
      </c>
      <c r="P18" s="57">
        <f t="shared" si="3"/>
        <v>7.0000052993284996E-3</v>
      </c>
      <c r="Q18" s="79">
        <v>9.4728844648146997E-3</v>
      </c>
      <c r="R18" s="80"/>
    </row>
    <row r="19" spans="1:18" ht="67.900000000000006" customHeight="1" x14ac:dyDescent="0.25">
      <c r="A19" s="312">
        <v>6</v>
      </c>
      <c r="B19" s="327"/>
      <c r="C19" s="332" t="s">
        <v>1006</v>
      </c>
      <c r="D19" s="58" t="s">
        <v>1047</v>
      </c>
      <c r="E19" s="56">
        <v>738823.57</v>
      </c>
      <c r="F19" s="56">
        <v>511472.86</v>
      </c>
      <c r="G19" s="56">
        <v>257334.67</v>
      </c>
      <c r="H19" s="56">
        <v>230898.09</v>
      </c>
      <c r="I19" s="56">
        <v>23240.1</v>
      </c>
      <c r="J19" s="56"/>
      <c r="K19" s="56">
        <v>19584.188309000001</v>
      </c>
      <c r="L19" s="56">
        <v>0</v>
      </c>
      <c r="M19" s="56">
        <v>2539.5687809999999</v>
      </c>
      <c r="N19" s="57">
        <f t="shared" si="1"/>
        <v>4.0112401119907999E-2</v>
      </c>
      <c r="O19" s="57">
        <f t="shared" si="2"/>
        <v>0</v>
      </c>
      <c r="P19" s="57">
        <f t="shared" si="3"/>
        <v>5.2015534168579998E-3</v>
      </c>
      <c r="Q19" s="79">
        <v>5.1286902198045999E-3</v>
      </c>
      <c r="R19" s="80">
        <f>N19+O19+P19+Q19</f>
        <v>5.0442644756571002E-2</v>
      </c>
    </row>
    <row r="20" spans="1:18" ht="67.900000000000006" hidden="1" customHeight="1" x14ac:dyDescent="0.25">
      <c r="A20" s="314"/>
      <c r="B20" s="327"/>
      <c r="C20" s="333"/>
      <c r="D20" s="58" t="s">
        <v>1045</v>
      </c>
      <c r="E20" s="56">
        <v>128717.35</v>
      </c>
      <c r="F20" s="56">
        <v>89613.6</v>
      </c>
      <c r="G20" s="56">
        <v>44598.73</v>
      </c>
      <c r="H20" s="56">
        <v>40017</v>
      </c>
      <c r="I20" s="56">
        <v>4997.87</v>
      </c>
      <c r="J20" s="56"/>
      <c r="K20" s="56">
        <v>4023.79</v>
      </c>
      <c r="L20" s="56">
        <v>0</v>
      </c>
      <c r="M20" s="56">
        <v>481.05</v>
      </c>
      <c r="N20" s="57">
        <f t="shared" si="1"/>
        <v>4.7553687712675E-2</v>
      </c>
      <c r="O20" s="57">
        <f t="shared" si="2"/>
        <v>0</v>
      </c>
      <c r="P20" s="57">
        <f t="shared" si="3"/>
        <v>5.6851131580381003E-3</v>
      </c>
      <c r="Q20" s="79">
        <v>5.5940533914911996E-3</v>
      </c>
      <c r="R20" s="80"/>
    </row>
    <row r="21" spans="1:18" ht="67.900000000000006" customHeight="1" x14ac:dyDescent="0.25">
      <c r="A21" s="312">
        <v>7</v>
      </c>
      <c r="B21" s="312" t="s">
        <v>1007</v>
      </c>
      <c r="C21" s="332" t="s">
        <v>1008</v>
      </c>
      <c r="D21" s="58" t="s">
        <v>1050</v>
      </c>
      <c r="E21" s="56">
        <v>16001185.93</v>
      </c>
      <c r="F21" s="56">
        <f>G21+H21+I21+J21</f>
        <v>6269109.2307000002</v>
      </c>
      <c r="G21" s="56">
        <f>123094.59*K28+325303.92*K29</f>
        <v>2908258.6863000002</v>
      </c>
      <c r="H21" s="56">
        <f>110226.08*K28+375865.25*K29</f>
        <v>3158998.0832000002</v>
      </c>
      <c r="I21" s="56">
        <f>I22*K30</f>
        <v>201852.46119999999</v>
      </c>
      <c r="J21" s="56">
        <f>J22*K35</f>
        <v>0</v>
      </c>
      <c r="K21" s="56">
        <f>K22*K33*1.19</f>
        <v>48825.362634999998</v>
      </c>
      <c r="L21" s="56">
        <f>L22*1.19*K33</f>
        <v>73238.020449999996</v>
      </c>
      <c r="M21" s="56">
        <f>M22*K34*1.266</f>
        <v>11514.8831238</v>
      </c>
      <c r="N21" s="57">
        <f t="shared" si="1"/>
        <v>8.0473539343916007E-3</v>
      </c>
      <c r="O21" s="57">
        <f t="shared" si="2"/>
        <v>1.2071027027926E-2</v>
      </c>
      <c r="P21" s="57">
        <f t="shared" si="3"/>
        <v>1.8978730522309999E-3</v>
      </c>
      <c r="Q21" s="79">
        <v>5.9210415358545E-4</v>
      </c>
      <c r="R21" s="80">
        <f>N21+O21+P21+Q21</f>
        <v>2.2608358168133998E-2</v>
      </c>
    </row>
    <row r="22" spans="1:18" ht="67.900000000000006" hidden="1" customHeight="1" x14ac:dyDescent="0.25">
      <c r="A22" s="314"/>
      <c r="B22" s="314"/>
      <c r="C22" s="333"/>
      <c r="D22" s="81" t="s">
        <v>1045</v>
      </c>
      <c r="E22" s="82">
        <v>2195184.4700000002</v>
      </c>
      <c r="F22" s="82">
        <f>G22+H22+I22+J22</f>
        <v>981651.63</v>
      </c>
      <c r="G22" s="82">
        <f>123094.59+325303.92</f>
        <v>448398.51</v>
      </c>
      <c r="H22" s="82">
        <f>110226.08+375865.25</f>
        <v>486091.33</v>
      </c>
      <c r="I22" s="82">
        <v>47161.79</v>
      </c>
      <c r="J22" s="82">
        <v>0</v>
      </c>
      <c r="K22" s="82">
        <v>10387.27</v>
      </c>
      <c r="L22" s="82">
        <v>15580.9</v>
      </c>
      <c r="M22" s="82">
        <v>2279.5700000000002</v>
      </c>
      <c r="N22" s="83">
        <f t="shared" si="1"/>
        <v>1.1115444551008E-2</v>
      </c>
      <c r="O22" s="83">
        <f t="shared" si="2"/>
        <v>1.6673161475998E-2</v>
      </c>
      <c r="P22" s="83">
        <f t="shared" si="3"/>
        <v>2.4393737656901999E-3</v>
      </c>
      <c r="Q22" s="84">
        <v>7.7662380726578996E-4</v>
      </c>
      <c r="R22" s="85"/>
    </row>
    <row r="23" spans="1:18" ht="67.900000000000006" customHeight="1" x14ac:dyDescent="0.25">
      <c r="A23" s="61"/>
      <c r="B23" s="61"/>
      <c r="C23" s="86" t="s">
        <v>1051</v>
      </c>
      <c r="D23" s="62"/>
      <c r="E23" s="87"/>
      <c r="F23" s="87"/>
      <c r="G23" s="87"/>
      <c r="H23" s="87"/>
      <c r="I23" s="87"/>
      <c r="J23" s="87"/>
      <c r="K23" s="87"/>
      <c r="L23" s="87"/>
      <c r="M23" s="87"/>
      <c r="N23" s="64">
        <f>(N9+N11+N13+N15+N17+N19+N21)/7</f>
        <v>2.9452156597254999E-2</v>
      </c>
      <c r="O23" s="64">
        <f>(O9+O11+O13+O15+O17+O19+O21)/7</f>
        <v>1.3097362959135E-2</v>
      </c>
      <c r="P23" s="64">
        <f>(P9+P11+P13+P15+P17+P19+P21)/7</f>
        <v>6.9829983993947003E-3</v>
      </c>
      <c r="Q23" s="64">
        <f>(Q9+Q11+Q13+Q15+Q17+Q19+Q21)/7</f>
        <v>2.7711608883059999E-3</v>
      </c>
      <c r="R23" s="64">
        <f>N23+O23+P23+Q23</f>
        <v>5.2303678844090998E-2</v>
      </c>
    </row>
    <row r="24" spans="1:18" ht="67.900000000000006" customHeight="1" x14ac:dyDescent="0.25">
      <c r="A24" s="65"/>
      <c r="B24" s="65"/>
      <c r="C24" s="70"/>
      <c r="D24" s="66"/>
      <c r="E24" s="67"/>
      <c r="F24" s="67"/>
      <c r="G24" s="67"/>
      <c r="H24" s="67"/>
      <c r="I24" s="67"/>
      <c r="J24" s="67"/>
      <c r="K24" s="67"/>
      <c r="L24" s="67"/>
      <c r="M24" s="67"/>
      <c r="N24" s="68"/>
      <c r="O24" s="68"/>
      <c r="P24" s="68"/>
      <c r="Q24" s="67"/>
    </row>
    <row r="26" spans="1:18" ht="14.45" customHeight="1" outlineLevel="1" x14ac:dyDescent="0.25">
      <c r="D26" s="338" t="s">
        <v>1052</v>
      </c>
      <c r="E26" s="338"/>
      <c r="F26" s="338"/>
      <c r="G26" s="338"/>
      <c r="H26" s="338"/>
      <c r="I26" s="338"/>
      <c r="J26" s="338"/>
      <c r="K26" s="338"/>
      <c r="L26" s="70"/>
      <c r="R26" s="88"/>
    </row>
    <row r="27" spans="1:18" outlineLevel="1" x14ac:dyDescent="0.25">
      <c r="D27" s="89"/>
      <c r="E27" s="89" t="s">
        <v>1012</v>
      </c>
      <c r="F27" s="89" t="s">
        <v>1013</v>
      </c>
      <c r="G27" s="89" t="s">
        <v>1014</v>
      </c>
      <c r="H27" s="90" t="s">
        <v>1015</v>
      </c>
      <c r="I27" s="90" t="s">
        <v>1016</v>
      </c>
      <c r="J27" s="90" t="s">
        <v>1017</v>
      </c>
      <c r="K27" s="61" t="s">
        <v>1018</v>
      </c>
    </row>
    <row r="28" spans="1:18" outlineLevel="1" x14ac:dyDescent="0.25">
      <c r="D28" s="339" t="s">
        <v>1019</v>
      </c>
      <c r="E28" s="341">
        <v>6.09</v>
      </c>
      <c r="F28" s="343">
        <v>6.63</v>
      </c>
      <c r="G28" s="341">
        <v>5.77</v>
      </c>
      <c r="H28" s="345">
        <v>5.77</v>
      </c>
      <c r="I28" s="345">
        <v>6.35</v>
      </c>
      <c r="J28" s="341">
        <v>5.77</v>
      </c>
      <c r="K28" s="91">
        <v>6.29</v>
      </c>
      <c r="L28" t="s">
        <v>1020</v>
      </c>
    </row>
    <row r="29" spans="1:18" outlineLevel="1" x14ac:dyDescent="0.25">
      <c r="D29" s="340"/>
      <c r="E29" s="342"/>
      <c r="F29" s="344"/>
      <c r="G29" s="342"/>
      <c r="H29" s="346"/>
      <c r="I29" s="346"/>
      <c r="J29" s="342"/>
      <c r="K29" s="91">
        <v>6.56</v>
      </c>
      <c r="L29" t="s">
        <v>1021</v>
      </c>
    </row>
    <row r="30" spans="1:18" outlineLevel="1" x14ac:dyDescent="0.25">
      <c r="D30" s="92" t="s">
        <v>1022</v>
      </c>
      <c r="E30" s="91">
        <v>4.46</v>
      </c>
      <c r="F30" s="89">
        <v>4.46</v>
      </c>
      <c r="G30" s="91">
        <v>4.6500000000000004</v>
      </c>
      <c r="H30" s="90">
        <v>4.6100000000000003</v>
      </c>
      <c r="I30" s="90">
        <v>4.28</v>
      </c>
      <c r="J30" s="91">
        <v>4.6500000000000004</v>
      </c>
      <c r="K30" s="91">
        <v>4.28</v>
      </c>
    </row>
    <row r="31" spans="1:18" outlineLevel="1" x14ac:dyDescent="0.25">
      <c r="D31" s="339" t="s">
        <v>996</v>
      </c>
      <c r="E31" s="341">
        <v>11.37</v>
      </c>
      <c r="F31" s="343">
        <v>13.56</v>
      </c>
      <c r="G31" s="341">
        <v>15.91</v>
      </c>
      <c r="H31" s="345">
        <v>15.91</v>
      </c>
      <c r="I31" s="345">
        <v>14.03</v>
      </c>
      <c r="J31" s="341">
        <v>15.91</v>
      </c>
      <c r="K31" s="91">
        <v>8.2899999999999991</v>
      </c>
      <c r="L31" t="s">
        <v>1020</v>
      </c>
    </row>
    <row r="32" spans="1:18" outlineLevel="1" x14ac:dyDescent="0.25">
      <c r="D32" s="340"/>
      <c r="E32" s="342"/>
      <c r="F32" s="344"/>
      <c r="G32" s="342"/>
      <c r="H32" s="346"/>
      <c r="I32" s="346"/>
      <c r="J32" s="342"/>
      <c r="K32" s="91">
        <v>11.84</v>
      </c>
      <c r="L32" t="s">
        <v>1021</v>
      </c>
    </row>
    <row r="33" spans="4:12" ht="15" customHeight="1" outlineLevel="1" x14ac:dyDescent="0.25">
      <c r="D33" s="93" t="s">
        <v>1023</v>
      </c>
      <c r="E33" s="94">
        <v>3.83</v>
      </c>
      <c r="F33" s="95">
        <v>3.83</v>
      </c>
      <c r="G33" s="94">
        <v>3.99</v>
      </c>
      <c r="H33" s="96">
        <v>3.83</v>
      </c>
      <c r="I33" s="96">
        <v>3.95</v>
      </c>
      <c r="J33" s="94">
        <v>4.09</v>
      </c>
      <c r="K33" s="91">
        <v>3.95</v>
      </c>
      <c r="L33" t="s">
        <v>1053</v>
      </c>
    </row>
    <row r="34" spans="4:12" outlineLevel="1" x14ac:dyDescent="0.25">
      <c r="D34" s="93" t="s">
        <v>1024</v>
      </c>
      <c r="E34" s="94">
        <v>3.91</v>
      </c>
      <c r="F34" s="95">
        <v>3.91</v>
      </c>
      <c r="G34" s="94">
        <v>3.99</v>
      </c>
      <c r="H34" s="96">
        <v>3.91</v>
      </c>
      <c r="I34" s="96">
        <v>3.99</v>
      </c>
      <c r="J34" s="94">
        <v>4.17</v>
      </c>
      <c r="K34" s="91">
        <v>3.99</v>
      </c>
      <c r="L34" t="s">
        <v>1053</v>
      </c>
    </row>
    <row r="35" spans="4:12" outlineLevel="1" x14ac:dyDescent="0.25">
      <c r="D35" s="92" t="s">
        <v>962</v>
      </c>
      <c r="E35" s="91">
        <v>8.7899999999999991</v>
      </c>
      <c r="F35" s="89">
        <v>8.7899999999999991</v>
      </c>
      <c r="G35" s="91">
        <v>9.19</v>
      </c>
      <c r="H35" s="90">
        <v>9.1</v>
      </c>
      <c r="I35" s="90">
        <v>8.42</v>
      </c>
      <c r="J35" s="91">
        <v>9.19</v>
      </c>
      <c r="K35" s="91">
        <v>8.42</v>
      </c>
    </row>
  </sheetData>
  <mergeCells count="44">
    <mergeCell ref="I31:I32"/>
    <mergeCell ref="J31:J32"/>
    <mergeCell ref="D31:D32"/>
    <mergeCell ref="E31:E32"/>
    <mergeCell ref="F31:F32"/>
    <mergeCell ref="G31:G32"/>
    <mergeCell ref="H31:H32"/>
    <mergeCell ref="A21:A22"/>
    <mergeCell ref="B21:B22"/>
    <mergeCell ref="C21:C22"/>
    <mergeCell ref="D26:K26"/>
    <mergeCell ref="D28:D29"/>
    <mergeCell ref="E28:E29"/>
    <mergeCell ref="F28:F29"/>
    <mergeCell ref="G28:G29"/>
    <mergeCell ref="H28:H29"/>
    <mergeCell ref="I28:I29"/>
    <mergeCell ref="J28:J29"/>
    <mergeCell ref="A13:A14"/>
    <mergeCell ref="B13:B16"/>
    <mergeCell ref="C13:C14"/>
    <mergeCell ref="A15:A16"/>
    <mergeCell ref="C15:C16"/>
    <mergeCell ref="A17:A18"/>
    <mergeCell ref="B17:B20"/>
    <mergeCell ref="C17:C18"/>
    <mergeCell ref="A19:A20"/>
    <mergeCell ref="C19:C20"/>
    <mergeCell ref="A9:A10"/>
    <mergeCell ref="B9:B12"/>
    <mergeCell ref="C9:C10"/>
    <mergeCell ref="A11:A12"/>
    <mergeCell ref="C11:C12"/>
    <mergeCell ref="A2:O2"/>
    <mergeCell ref="A4:A6"/>
    <mergeCell ref="B4:B6"/>
    <mergeCell ref="C4:C6"/>
    <mergeCell ref="D4:D6"/>
    <mergeCell ref="E4:M4"/>
    <mergeCell ref="N4:R4"/>
    <mergeCell ref="E5:E6"/>
    <mergeCell ref="F5:F6"/>
    <mergeCell ref="G5:J5"/>
    <mergeCell ref="K5:M5"/>
  </mergeCells>
  <pageMargins left="0.7" right="0.7" top="0.75" bottom="0.75" header="0.3" footer="0.3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12</vt:i4>
      </vt:variant>
    </vt:vector>
  </HeadingPairs>
  <TitlesOfParts>
    <vt:vector size="27" baseType="lpstr">
      <vt:lpstr>4.1 Отдел 1</vt:lpstr>
      <vt:lpstr>4.2 Отдел 2</vt:lpstr>
      <vt:lpstr>4.3 Отдел 2. Тех.характеристики</vt:lpstr>
      <vt:lpstr>Прил.1 Сравнит табл</vt:lpstr>
      <vt:lpstr>Прил.2 Расч стоим</vt:lpstr>
      <vt:lpstr>Прил.3</vt:lpstr>
      <vt:lpstr>Прил.4 РМ</vt:lpstr>
      <vt:lpstr>Прил.5 Расчет СМР и ОБ</vt:lpstr>
      <vt:lpstr>Прил.6 Расчет ОБ</vt:lpstr>
      <vt:lpstr>Прил.7 Расчет пок.</vt:lpstr>
      <vt:lpstr>Прил.10</vt:lpstr>
      <vt:lpstr>ФОТр.тек.</vt:lpstr>
      <vt:lpstr>4.7 Прил.6 Расчет Прочие</vt:lpstr>
      <vt:lpstr>4.8 Прил. 6.1 Расчет ПНР</vt:lpstr>
      <vt:lpstr>4.9 Прил 6.2 Расчет ПИР</vt:lpstr>
      <vt:lpstr>'Прил.4 РМ'!_Toc130536623</vt:lpstr>
      <vt:lpstr>Прил.3!Заголовки_для_печати</vt:lpstr>
      <vt:lpstr>'Прил.5 Расчет СМР и ОБ'!Заголовки_для_печати</vt:lpstr>
      <vt:lpstr>'4.3 Отдел 2. Тех.характеристики'!Область_печати</vt:lpstr>
      <vt:lpstr>'4.7 Прил.6 Расчет Прочие'!Область_печати</vt:lpstr>
      <vt:lpstr>'4.8 Прил. 6.1 Расчет ПНР'!Область_печати</vt:lpstr>
      <vt:lpstr>'4.9 Прил 6.2 Расчет ПИР'!Область_печати</vt:lpstr>
      <vt:lpstr>'Прил.2 Расч стоим'!Область_печати</vt:lpstr>
      <vt:lpstr>Прил.3!Область_печати</vt:lpstr>
      <vt:lpstr>'Прил.4 РМ'!Область_печати</vt:lpstr>
      <vt:lpstr>'Прил.5 Расчет СМР и ОБ'!Область_печати</vt:lpstr>
      <vt:lpstr>ФОТр.тек.!Область_печати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REDMIBOOK</cp:lastModifiedBy>
  <cp:lastPrinted>2023-11-25T11:50:59Z</cp:lastPrinted>
  <dcterms:created xsi:type="dcterms:W3CDTF">2020-09-30T08:50:27Z</dcterms:created>
  <dcterms:modified xsi:type="dcterms:W3CDTF">2023-11-25T11:51:15Z</dcterms:modified>
  <cp:category/>
</cp:coreProperties>
</file>