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lya\Desktop\З1\35 кВ\"/>
    </mc:Choice>
  </mc:AlternateContent>
  <bookViews>
    <workbookView xWindow="-120" yWindow="-120" windowWidth="29040" windowHeight="15840" tabRatio="924" firstSheet="3" activeTab="4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{"'Прил.7'!glc1",#N/A,FALSE,"GLC";"'Прил.7'!glc2",#N/A,FALSE,"GLC";"'Прил.7'!glc3",#N/A,FALSE,"GLC";"'Прил.7'!glc4",#N/A,FALSE,"GLC";"'Прил.7'!glc5",#N/A,FALSE,"GLC"}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{"'Прил.7'!glc1",#N/A,FALSE,"GLC";"'Прил.7'!glc2",#N/A,FALSE,"GLC";"'Прил.7'!glc3",#N/A,FALSE,"GLC";"'Прил.7'!glc4",#N/A,FALSE,"GLC";"'Прил.7'!glc5",#N/A,FALSE,"GLC"}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{"'Прил.7'!glc1",#N/A,FALSE,"GLC";"'Прил.7'!glc2",#N/A,FALSE,"GLC";"'Прил.7'!glc3",#N/A,FALSE,"GLC";"'Прил.7'!glc4",#N/A,FALSE,"GLC";"'Прил.7'!glc5",#N/A,FALSE,"GLC"}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{"'Прил.7'!glc1",#N/A,FALSE,"GLC";"'Прил.7'!glc2",#N/A,FALSE,"GLC";"'Прил.7'!glc3",#N/A,FALSE,"GLC";"'Прил.7'!glc4",#N/A,FALSE,"GLC";"'Прил.7'!glc5",#N/A,FALSE,"GLC"}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{"'Прил.7'!glc1",#N/A,FALSE,"GLC";"'Прил.7'!glc2",#N/A,FALSE,"GLC";"'Прил.7'!glc3",#N/A,FALSE,"GLC";"'Прил.7'!glc4",#N/A,FALSE,"GLC";"'Прил.7'!glc5",#N/A,FALSE,"GLC"}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{"'Прил.7'!glc1",#N/A,FALSE,"GLC";"'Прил.7'!glc2",#N/A,FALSE,"GLC";"'Прил.7'!glc3",#N/A,FALSE,"GLC";"'Прил.7'!glc4",#N/A,FALSE,"GLC";"'Прил.7'!glc5",#N/A,FALSE,"GLC"}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 localSheetId="9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IF(Прил.7!n_3=1,Прил.7!n_2,Прил.7!n_3&amp;Прил.7!n_1)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IF(Прил.7!n_3=1,Прил.7!n_2,Прил.7!n_3&amp;Прил.7!n_5)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{"'Прил.7'!glc1",#N/A,FALSE,"GLC";"'Прил.7'!glc2",#N/A,FALSE,"GLC";"'Прил.7'!glc3",#N/A,FALSE,"GLC";"'Прил.7'!glc4",#N/A,FALSE,"GLC";"'Прил.7'!glc5",#N/A,FALSE,"GLC"}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{"'Прил.7'!glc1",#N/A,FALSE,"GLC";"'Прил.7'!glc2",#N/A,FALSE,"GLC";"'Прил.7'!glc3",#N/A,FALSE,"GLC";"'Прил.7'!glc4",#N/A,FALSE,"GLC";"'Прил.7'!glc5",#N/A,FALSE,"GLC"}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3'!$A$1:$H$44</definedName>
    <definedName name="_xlnm.Print_Area" localSheetId="3">'Прил.1 Сравнит табл'!$A$1:$F$32</definedName>
    <definedName name="_xlnm.Print_Area" localSheetId="4">'Прил.2 Расч стоим'!$A$1:$J$26</definedName>
    <definedName name="_xlnm.Print_Area" localSheetId="6">'Прил.4 РМ'!$A$1:$E$48</definedName>
    <definedName name="_xlnm.Print_Area" localSheetId="7">'Прил.5 Расчет СМР и ОБ'!$A$1:$J$62</definedName>
    <definedName name="_xlnm.Print_Area" localSheetId="8">'Прил.6 Расчет ОБ'!$A$1:$G$20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 localSheetId="9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 localSheetId="9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2" l="1"/>
  <c r="D19" i="4"/>
  <c r="D18" i="4"/>
  <c r="J14" i="5"/>
  <c r="H14" i="5"/>
  <c r="F14" i="5"/>
  <c r="D17" i="4" l="1"/>
  <c r="Q23" i="15"/>
  <c r="H22" i="15"/>
  <c r="G22" i="15"/>
  <c r="P22" i="15" s="1"/>
  <c r="F22" i="15"/>
  <c r="N21" i="15"/>
  <c r="M21" i="15"/>
  <c r="P21" i="15" s="1"/>
  <c r="L21" i="15"/>
  <c r="K21" i="15"/>
  <c r="J21" i="15"/>
  <c r="I21" i="15"/>
  <c r="H21" i="15"/>
  <c r="G21" i="15"/>
  <c r="P20" i="15"/>
  <c r="O20" i="15"/>
  <c r="N20" i="15"/>
  <c r="P19" i="15"/>
  <c r="O19" i="15"/>
  <c r="N19" i="15"/>
  <c r="P18" i="15"/>
  <c r="O18" i="15"/>
  <c r="N18" i="15"/>
  <c r="F18" i="15"/>
  <c r="M17" i="15"/>
  <c r="L17" i="15"/>
  <c r="O17" i="15" s="1"/>
  <c r="K17" i="15"/>
  <c r="I17" i="15"/>
  <c r="H17" i="15"/>
  <c r="G17" i="15"/>
  <c r="P16" i="15"/>
  <c r="O16" i="15"/>
  <c r="N16" i="15"/>
  <c r="P15" i="15"/>
  <c r="O15" i="15"/>
  <c r="N15" i="15"/>
  <c r="R15" i="15" s="1"/>
  <c r="P14" i="15"/>
  <c r="O14" i="15"/>
  <c r="N14" i="15"/>
  <c r="F14" i="15"/>
  <c r="O13" i="15"/>
  <c r="N13" i="15"/>
  <c r="M13" i="15"/>
  <c r="L13" i="15"/>
  <c r="K13" i="15"/>
  <c r="I13" i="15"/>
  <c r="F13" i="15" s="1"/>
  <c r="H13" i="15"/>
  <c r="G13" i="15"/>
  <c r="P12" i="15"/>
  <c r="O12" i="15"/>
  <c r="N12" i="15"/>
  <c r="F12" i="15"/>
  <c r="M11" i="15"/>
  <c r="L11" i="15"/>
  <c r="K11" i="15"/>
  <c r="I11" i="15"/>
  <c r="H11" i="15"/>
  <c r="O11" i="15" s="1"/>
  <c r="G11" i="15"/>
  <c r="P10" i="15"/>
  <c r="O10" i="15"/>
  <c r="M10" i="15"/>
  <c r="M9" i="15" s="1"/>
  <c r="K10" i="15"/>
  <c r="N10" i="15" s="1"/>
  <c r="I10" i="15"/>
  <c r="I9" i="15" s="1"/>
  <c r="H10" i="15"/>
  <c r="H9" i="15" s="1"/>
  <c r="G10" i="15"/>
  <c r="G9" i="15"/>
  <c r="N15" i="14"/>
  <c r="O15" i="14" s="1"/>
  <c r="M15" i="14"/>
  <c r="L15" i="14"/>
  <c r="K15" i="14"/>
  <c r="J15" i="14" s="1"/>
  <c r="D15" i="14"/>
  <c r="N14" i="14"/>
  <c r="M14" i="14"/>
  <c r="O14" i="14" s="1"/>
  <c r="L14" i="14"/>
  <c r="K14" i="14"/>
  <c r="J14" i="14" s="1"/>
  <c r="H14" i="14"/>
  <c r="D14" i="14"/>
  <c r="N13" i="14"/>
  <c r="O13" i="14" s="1"/>
  <c r="M13" i="14"/>
  <c r="L13" i="14"/>
  <c r="K13" i="14"/>
  <c r="J13" i="14" s="1"/>
  <c r="D13" i="14"/>
  <c r="O12" i="14"/>
  <c r="J12" i="14"/>
  <c r="D12" i="14"/>
  <c r="O11" i="14"/>
  <c r="N11" i="14"/>
  <c r="M11" i="14"/>
  <c r="L11" i="14"/>
  <c r="K11" i="14"/>
  <c r="J11" i="14"/>
  <c r="D11" i="14"/>
  <c r="N10" i="14"/>
  <c r="O10" i="14" s="1"/>
  <c r="M10" i="14"/>
  <c r="L10" i="14"/>
  <c r="I10" i="14"/>
  <c r="H10" i="14"/>
  <c r="F10" i="14"/>
  <c r="E10" i="14"/>
  <c r="K10" i="14" s="1"/>
  <c r="J10" i="14" s="1"/>
  <c r="M9" i="14"/>
  <c r="H9" i="14"/>
  <c r="N9" i="14" s="1"/>
  <c r="F9" i="14"/>
  <c r="L9" i="14" s="1"/>
  <c r="E9" i="14"/>
  <c r="K9" i="14" s="1"/>
  <c r="J9" i="14" s="1"/>
  <c r="H16" i="13"/>
  <c r="I16" i="13" s="1"/>
  <c r="G8" i="13"/>
  <c r="G19" i="13" s="1"/>
  <c r="G20" i="13" s="1"/>
  <c r="F8" i="13"/>
  <c r="F9" i="13" s="1"/>
  <c r="E8" i="13"/>
  <c r="E9" i="13" s="1"/>
  <c r="A3" i="13"/>
  <c r="E8" i="12"/>
  <c r="I14" i="8" s="1"/>
  <c r="J14" i="8" s="1"/>
  <c r="J15" i="8" s="1"/>
  <c r="D5" i="10"/>
  <c r="F12" i="9"/>
  <c r="E12" i="9"/>
  <c r="G12" i="9" s="1"/>
  <c r="G13" i="9" s="1"/>
  <c r="D12" i="9"/>
  <c r="C12" i="9"/>
  <c r="B12" i="9"/>
  <c r="I48" i="8"/>
  <c r="J48" i="8" s="1"/>
  <c r="G48" i="8"/>
  <c r="I47" i="8"/>
  <c r="J47" i="8" s="1"/>
  <c r="G47" i="8"/>
  <c r="I46" i="8"/>
  <c r="J46" i="8" s="1"/>
  <c r="G46" i="8"/>
  <c r="I45" i="8"/>
  <c r="J45" i="8" s="1"/>
  <c r="G45" i="8"/>
  <c r="I44" i="8"/>
  <c r="J44" i="8" s="1"/>
  <c r="G44" i="8"/>
  <c r="I43" i="8"/>
  <c r="J43" i="8" s="1"/>
  <c r="G43" i="8"/>
  <c r="I42" i="8"/>
  <c r="J42" i="8" s="1"/>
  <c r="G42" i="8"/>
  <c r="I41" i="8"/>
  <c r="J41" i="8" s="1"/>
  <c r="J49" i="8" s="1"/>
  <c r="C17" i="7" s="1"/>
  <c r="G41" i="8"/>
  <c r="J39" i="8"/>
  <c r="I39" i="8"/>
  <c r="G39" i="8"/>
  <c r="J38" i="8"/>
  <c r="I38" i="8"/>
  <c r="G38" i="8"/>
  <c r="J37" i="8"/>
  <c r="I37" i="8"/>
  <c r="G37" i="8"/>
  <c r="I36" i="8"/>
  <c r="J36" i="8" s="1"/>
  <c r="J40" i="8" s="1"/>
  <c r="G36" i="8"/>
  <c r="J33" i="8"/>
  <c r="C26" i="7" s="1"/>
  <c r="J32" i="8"/>
  <c r="C25" i="7" s="1"/>
  <c r="J30" i="8"/>
  <c r="J29" i="8"/>
  <c r="G29" i="8"/>
  <c r="G30" i="8" s="1"/>
  <c r="G25" i="8"/>
  <c r="G26" i="8" s="1"/>
  <c r="J24" i="8"/>
  <c r="I24" i="8"/>
  <c r="G24" i="8"/>
  <c r="J23" i="8"/>
  <c r="I23" i="8"/>
  <c r="G23" i="8"/>
  <c r="I22" i="8"/>
  <c r="J22" i="8" s="1"/>
  <c r="J25" i="8" s="1"/>
  <c r="G22" i="8"/>
  <c r="H22" i="8" s="1"/>
  <c r="G21" i="8"/>
  <c r="H21" i="8" s="1"/>
  <c r="I20" i="8"/>
  <c r="J20" i="8" s="1"/>
  <c r="J21" i="8" s="1"/>
  <c r="C12" i="7" s="1"/>
  <c r="G20" i="8"/>
  <c r="E17" i="8"/>
  <c r="G15" i="8"/>
  <c r="H14" i="8"/>
  <c r="E14" i="8"/>
  <c r="E15" i="8" s="1"/>
  <c r="H37" i="6"/>
  <c r="H36" i="6"/>
  <c r="H35" i="6"/>
  <c r="H34" i="6"/>
  <c r="H33" i="6"/>
  <c r="H32" i="6"/>
  <c r="H31" i="6"/>
  <c r="H30" i="6"/>
  <c r="H29" i="6"/>
  <c r="H25" i="6" s="1"/>
  <c r="H28" i="6"/>
  <c r="H27" i="6"/>
  <c r="H26" i="6"/>
  <c r="H24" i="6"/>
  <c r="H23" i="6" s="1"/>
  <c r="H22" i="6"/>
  <c r="H21" i="6"/>
  <c r="H20" i="6"/>
  <c r="H19" i="6"/>
  <c r="H18" i="6" s="1"/>
  <c r="H16" i="6"/>
  <c r="G17" i="8" s="1"/>
  <c r="F16" i="6"/>
  <c r="H15" i="6"/>
  <c r="H14" i="6"/>
  <c r="H13" i="6"/>
  <c r="H12" i="6"/>
  <c r="H11" i="6"/>
  <c r="F10" i="6"/>
  <c r="F9" i="3"/>
  <c r="G6" i="3"/>
  <c r="D6" i="3"/>
  <c r="G5" i="3"/>
  <c r="G4" i="3"/>
  <c r="G8" i="3" s="1"/>
  <c r="D8" i="3" s="1"/>
  <c r="D18" i="2"/>
  <c r="C18" i="2"/>
  <c r="B18" i="2"/>
  <c r="C13" i="2"/>
  <c r="C12" i="2"/>
  <c r="C11" i="2"/>
  <c r="C9" i="2"/>
  <c r="C4" i="2"/>
  <c r="B4" i="2"/>
  <c r="A18" i="2" s="1"/>
  <c r="C10" i="1"/>
  <c r="D24" i="4" l="1"/>
  <c r="D23" i="4"/>
  <c r="H10" i="6"/>
  <c r="C13" i="7"/>
  <c r="J26" i="8"/>
  <c r="G33" i="8"/>
  <c r="G14" i="9"/>
  <c r="C16" i="7"/>
  <c r="J50" i="8"/>
  <c r="J51" i="8" s="1"/>
  <c r="G9" i="3"/>
  <c r="H17" i="13"/>
  <c r="I17" i="13" s="1"/>
  <c r="E11" i="13"/>
  <c r="I11" i="13" s="1"/>
  <c r="I9" i="13"/>
  <c r="C18" i="7"/>
  <c r="C11" i="7"/>
  <c r="F17" i="8"/>
  <c r="I17" i="8" s="1"/>
  <c r="J17" i="8" s="1"/>
  <c r="C15" i="7" s="1"/>
  <c r="D53" i="8"/>
  <c r="D52" i="8"/>
  <c r="O9" i="14"/>
  <c r="O16" i="14" s="1"/>
  <c r="H23" i="8"/>
  <c r="H20" i="8"/>
  <c r="H24" i="8"/>
  <c r="H25" i="8"/>
  <c r="H26" i="8" s="1"/>
  <c r="P9" i="15"/>
  <c r="G32" i="8"/>
  <c r="H31" i="8" s="1"/>
  <c r="H32" i="8" s="1"/>
  <c r="H30" i="8"/>
  <c r="D10" i="14"/>
  <c r="P13" i="15"/>
  <c r="G40" i="8"/>
  <c r="F17" i="15"/>
  <c r="O21" i="15"/>
  <c r="R21" i="15" s="1"/>
  <c r="H12" i="13"/>
  <c r="F21" i="15"/>
  <c r="D5" i="3"/>
  <c r="D9" i="14"/>
  <c r="G7" i="3"/>
  <c r="D7" i="3" s="1"/>
  <c r="I8" i="13"/>
  <c r="N22" i="15"/>
  <c r="G49" i="8"/>
  <c r="P11" i="15"/>
  <c r="R19" i="15"/>
  <c r="O22" i="15"/>
  <c r="F9" i="15"/>
  <c r="R13" i="15"/>
  <c r="P17" i="15"/>
  <c r="P23" i="15" s="1"/>
  <c r="F10" i="15"/>
  <c r="N11" i="15"/>
  <c r="R11" i="15" s="1"/>
  <c r="O9" i="15"/>
  <c r="F11" i="15"/>
  <c r="N17" i="15"/>
  <c r="K9" i="15"/>
  <c r="N9" i="15" s="1"/>
  <c r="G50" i="8" l="1"/>
  <c r="H40" i="8"/>
  <c r="E19" i="13"/>
  <c r="E20" i="13" s="1"/>
  <c r="J14" i="13"/>
  <c r="D14" i="13" s="1"/>
  <c r="H14" i="13" s="1"/>
  <c r="C14" i="7"/>
  <c r="I12" i="13"/>
  <c r="H29" i="8"/>
  <c r="C23" i="7"/>
  <c r="C22" i="7" s="1"/>
  <c r="J52" i="8"/>
  <c r="J54" i="8" s="1"/>
  <c r="J55" i="8" s="1"/>
  <c r="J56" i="8" s="1"/>
  <c r="H49" i="8"/>
  <c r="J53" i="8"/>
  <c r="C21" i="7"/>
  <c r="C20" i="7" s="1"/>
  <c r="O23" i="15"/>
  <c r="N23" i="15"/>
  <c r="R9" i="15"/>
  <c r="R17" i="15"/>
  <c r="I14" i="13" l="1"/>
  <c r="I19" i="13" s="1"/>
  <c r="H19" i="13"/>
  <c r="H20" i="13" s="1"/>
  <c r="R23" i="15"/>
  <c r="H50" i="8"/>
  <c r="H39" i="8"/>
  <c r="H47" i="8"/>
  <c r="H43" i="8"/>
  <c r="H38" i="8"/>
  <c r="H46" i="8"/>
  <c r="H42" i="8"/>
  <c r="G51" i="8"/>
  <c r="H45" i="8"/>
  <c r="H41" i="8"/>
  <c r="H36" i="8"/>
  <c r="H37" i="8"/>
  <c r="H44" i="8"/>
  <c r="H48" i="8"/>
  <c r="G54" i="8"/>
  <c r="G55" i="8" s="1"/>
  <c r="G56" i="8" s="1"/>
  <c r="C19" i="7"/>
  <c r="C24" i="7" s="1"/>
  <c r="D22" i="7" s="1"/>
  <c r="D20" i="7" l="1"/>
  <c r="D14" i="7"/>
  <c r="D24" i="7"/>
  <c r="C29" i="7"/>
  <c r="C27" i="7"/>
  <c r="D17" i="7"/>
  <c r="D12" i="7"/>
  <c r="D13" i="7"/>
  <c r="D18" i="7"/>
  <c r="D11" i="7"/>
  <c r="D16" i="7"/>
  <c r="D15" i="7"/>
  <c r="I20" i="13"/>
  <c r="I21" i="13" s="1"/>
  <c r="C30" i="7" l="1"/>
  <c r="C37" i="7" l="1"/>
  <c r="C36" i="7"/>
  <c r="C38" i="7" l="1"/>
  <c r="C39" i="7" l="1"/>
  <c r="C40" i="7" l="1"/>
  <c r="E39" i="7"/>
  <c r="E35" i="7" l="1"/>
  <c r="E33" i="7"/>
  <c r="E34" i="7"/>
  <c r="C41" i="7"/>
  <c r="D11" i="10" s="1"/>
  <c r="E31" i="7"/>
  <c r="E40" i="7"/>
  <c r="E32" i="7"/>
  <c r="E25" i="7"/>
  <c r="E17" i="7"/>
  <c r="E12" i="7"/>
  <c r="E26" i="7"/>
  <c r="E18" i="7"/>
  <c r="E16" i="7"/>
  <c r="E15" i="7"/>
  <c r="E11" i="7"/>
  <c r="E13" i="7"/>
  <c r="E14" i="7"/>
  <c r="E20" i="7"/>
  <c r="E22" i="7"/>
  <c r="E24" i="7"/>
  <c r="E29" i="7"/>
  <c r="E27" i="7"/>
  <c r="E30" i="7"/>
  <c r="E36" i="7"/>
  <c r="E37" i="7"/>
  <c r="E38" i="7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  <family val="2"/>
            <charset val="204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  <family val="2"/>
            <charset val="204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  <family val="2"/>
            <charset val="204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<sst xmlns="http://schemas.openxmlformats.org/spreadsheetml/2006/main" count="637" uniqueCount="411">
  <si>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</si>
  <si>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</si>
  <si>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</si>
  <si>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</si>
  <si>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  <family val="2"/>
        <charset val="204"/>
      </rPr>
      <t>Единица измерения:</t>
    </r>
    <r>
      <rPr>
        <sz val="11"/>
        <color rgb="FF000000"/>
        <rFont val="Calibri"/>
        <family val="2"/>
        <charset val="204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</si>
  <si>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</si>
  <si>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</si>
  <si>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</si>
  <si>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</si>
  <si>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</si>
  <si>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</si>
  <si>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</si>
  <si>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</si>
  <si>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</si>
  <si>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</si>
  <si>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</si>
  <si>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</si>
  <si>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</si>
  <si>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</si>
  <si>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</si>
  <si>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</si>
  <si>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</si>
  <si>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</si>
  <si>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</si>
  <si>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</si>
  <si>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</si>
  <si>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</si>
  <si>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</si>
  <si>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</si>
  <si>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</si>
  <si>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</si>
  <si>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</si>
  <si>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</si>
  <si>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</si>
  <si>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</si>
  <si>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</si>
  <si>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</si>
  <si>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</si>
  <si>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</si>
  <si>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</si>
  <si>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</si>
  <si>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</si>
  <si>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</si>
  <si>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</si>
  <si>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</si>
  <si>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</si>
  <si>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</si>
  <si>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</si>
  <si>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</si>
  <si>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</si>
  <si>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</si>
  <si>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</si>
  <si>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</si>
  <si>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</si>
  <si>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Cистема записи диспетчерских переговоров СЗП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</si>
  <si>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</si>
  <si>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</si>
  <si>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</si>
  <si>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</si>
  <si>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</si>
  <si>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</si>
  <si>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</si>
  <si>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</si>
  <si>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</si>
  <si>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</si>
  <si>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</si>
  <si>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 xml:space="preserve"> 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</si>
  <si>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</si>
  <si>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</si>
  <si>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</si>
  <si>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</si>
  <si>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</si>
  <si>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</si>
  <si>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</si>
  <si>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</si>
  <si>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</si>
  <si>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</si>
  <si>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</si>
  <si>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2 кв. 2019 г., тыс. руб.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</si>
  <si>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</si>
  <si>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</si>
  <si>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</si>
  <si>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</si>
  <si>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</si>
  <si>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Всего по объекту в сопоставимом уровне цен 2 кв. 2019 г: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</si>
  <si>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</si>
  <si>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</si>
  <si>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</si>
  <si>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</si>
  <si>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</si>
  <si>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</si>
  <si>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</si>
  <si>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</si>
  <si>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</si>
  <si>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</si>
  <si>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</si>
  <si>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</si>
  <si>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</si>
  <si>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</si>
  <si>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</si>
  <si>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1-6-0</t>
  </si>
  <si>
    <t>Затраты труда рабочих (ср 6)</t>
  </si>
  <si>
    <t>чел.-ч</t>
  </si>
  <si>
    <t>1-3-0</t>
  </si>
  <si>
    <t>Затраты труда рабочих (ср 3)</t>
  </si>
  <si>
    <t>1-4-2</t>
  </si>
  <si>
    <t>Затраты труда рабочих (ср 4,2)</t>
  </si>
  <si>
    <t>1-4-0</t>
  </si>
  <si>
    <t>Затраты труда рабочих (ср 4)</t>
  </si>
  <si>
    <t>1-3-1</t>
  </si>
  <si>
    <t>Затраты труда рабочих (ср 3,1)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</si>
  <si>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</si>
  <si>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</si>
  <si>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</si>
  <si>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</si>
  <si>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</si>
  <si>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91.17.04-233</t>
  </si>
  <si>
    <t>Установки для сварки ручной дуговой (постоянного тока)</t>
  </si>
  <si>
    <t>91.06.03-060</t>
  </si>
  <si>
    <t>Лебедки электрические тяговым усилием до 5,79 кН (0,59 т)</t>
  </si>
  <si>
    <t>91.14.02-001</t>
  </si>
  <si>
    <t>Автомобили бортовые, грузоподъемность до 5 т</t>
  </si>
  <si>
    <t>Прайс из СД ОП</t>
  </si>
  <si>
    <t>Шкаф  CЗП  разм. 2200х800х800</t>
  </si>
  <si>
    <t>шт</t>
  </si>
  <si>
    <t>Материалы</t>
  </si>
  <si>
    <t>11.2.11.05-0002</t>
  </si>
  <si>
    <t>Фанера клееная обрезная, сорт В/ВВ, ФК, ФБА, толщина 4 мм</t>
  </si>
  <si>
    <t>м3</t>
  </si>
  <si>
    <t>999-9950</t>
  </si>
  <si>
    <t>Вспомогательные ненормируемые ресурсы (2% от Оплаты труда рабочих)</t>
  </si>
  <si>
    <t>руб</t>
  </si>
  <si>
    <t>08.3.08.02-0022</t>
  </si>
  <si>
    <t>Уголок горячекатаный, размер 50х50 мм</t>
  </si>
  <si>
    <t>т</t>
  </si>
  <si>
    <t>01.7.15.03-0031</t>
  </si>
  <si>
    <t>Болты с гайками и шайбами оцинкованные, диаметр 6 мм</t>
  </si>
  <si>
    <t>кг</t>
  </si>
  <si>
    <t>01.7.20.03-0012</t>
  </si>
  <si>
    <t>Мешковина джутовая</t>
  </si>
  <si>
    <t>м2</t>
  </si>
  <si>
    <t>14.4.02.04-0221</t>
  </si>
  <si>
    <t>Краска масляная готовая к применению для наружных и внутренних работ МА-15, белила цинковые</t>
  </si>
  <si>
    <t>01.7.15.04-0056</t>
  </si>
  <si>
    <t>Винты самонарезающие, с уплотнительной прокладкой, размер 4,8х35 мм</t>
  </si>
  <si>
    <t>100 шт</t>
  </si>
  <si>
    <t>14.5.05.02-0001</t>
  </si>
  <si>
    <t>Олифа натуральная</t>
  </si>
  <si>
    <t>01.7.11.07-0032</t>
  </si>
  <si>
    <t>Электроды сварочные Э42, диаметр 4 мм</t>
  </si>
  <si>
    <t>01.7.02.07-0011</t>
  </si>
  <si>
    <t>Прессшпан листовой, марка А</t>
  </si>
  <si>
    <t>14.1.01.01-0003</t>
  </si>
  <si>
    <t>Клей столярный сухой</t>
  </si>
  <si>
    <t>08.1.02.04-0012</t>
  </si>
  <si>
    <t>Жесть белая, толщина 0,25 мм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</si>
  <si>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</si>
  <si>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</si>
  <si>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</si>
  <si>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</si>
  <si>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</si>
  <si>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</si>
  <si>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</si>
  <si>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</si>
  <si>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</si>
  <si>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</si>
  <si>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</si>
  <si>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</si>
  <si>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</si>
  <si>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</si>
  <si>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</si>
  <si>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</si>
  <si>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</si>
  <si>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</si>
  <si>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</si>
  <si>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</si>
  <si>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</si>
  <si>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</si>
  <si>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</si>
  <si>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</si>
  <si>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</si>
  <si>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</si>
  <si>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</si>
  <si>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</si>
  <si>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</si>
  <si>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</si>
  <si>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</si>
  <si>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</si>
  <si>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</si>
  <si>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</si>
  <si>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</si>
  <si>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</si>
  <si>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</si>
  <si>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</si>
  <si>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</si>
  <si>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</si>
  <si>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</si>
  <si>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</si>
  <si>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</si>
  <si>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</si>
  <si>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</si>
  <si>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</si>
  <si>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</si>
  <si>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</si>
  <si>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</si>
  <si>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1-5-5</t>
  </si>
  <si>
    <t>Затраты труда рабочих-строителей среднего разряда (5,5)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</si>
  <si>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</si>
  <si>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</si>
  <si>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</si>
  <si>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</si>
  <si>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</si>
  <si>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</si>
  <si>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</si>
  <si>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БЦ.36.14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</si>
  <si>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</si>
  <si>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</si>
  <si>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</si>
  <si>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</si>
  <si>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</si>
  <si>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</si>
  <si>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</si>
  <si>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</si>
  <si>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</si>
  <si>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</si>
  <si>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</si>
  <si>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</si>
  <si>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</si>
  <si>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  <family val="2"/>
        <charset val="204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</si>
  <si>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  <family val="2"/>
        <charset val="204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</si>
  <si>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</si>
  <si>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</si>
  <si>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</si>
  <si>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</si>
  <si>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</si>
  <si>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</si>
  <si>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</si>
  <si>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</si>
  <si>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</si>
  <si>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</si>
  <si>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</si>
  <si>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</si>
  <si>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</si>
  <si>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</si>
  <si>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</si>
  <si>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</si>
  <si>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</si>
  <si>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</si>
  <si>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</si>
  <si>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</si>
  <si>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</si>
  <si>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</si>
  <si>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</si>
  <si>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</si>
  <si>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</si>
  <si>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</si>
  <si>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</si>
  <si>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</si>
  <si>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</si>
  <si>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</si>
  <si>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</si>
  <si>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</si>
  <si>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  <family val="2"/>
        <charset val="204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</si>
  <si>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</si>
  <si>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</si>
  <si>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</si>
  <si>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</si>
  <si>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</si>
  <si>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</si>
  <si>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</si>
  <si>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</si>
  <si>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</si>
  <si>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</si>
  <si>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</si>
  <si>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</si>
  <si>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</si>
  <si>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</si>
  <si>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</si>
  <si>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</si>
  <si>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</si>
  <si>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</si>
  <si>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</si>
  <si>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</si>
  <si>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</si>
  <si>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</si>
  <si>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</si>
  <si>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</si>
  <si>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</si>
  <si>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</si>
  <si>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</si>
  <si>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</si>
  <si>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</si>
  <si>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</si>
  <si>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</si>
  <si>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</si>
  <si>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</si>
  <si>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</si>
  <si>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</si>
  <si>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</si>
  <si>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</si>
  <si>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</si>
  <si>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</si>
  <si>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</si>
  <si>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</si>
  <si>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</si>
  <si>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</si>
  <si>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</si>
  <si>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</si>
  <si>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</si>
  <si>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</si>
  <si>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</si>
  <si>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</si>
  <si>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</si>
  <si>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</si>
  <si>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</si>
  <si>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</si>
  <si>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</si>
  <si>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</si>
  <si>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</si>
  <si>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</si>
  <si>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</si>
  <si>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</si>
  <si>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</si>
  <si>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</si>
  <si>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</si>
  <si>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</si>
  <si>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</si>
  <si>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</si>
  <si>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</si>
  <si>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</si>
  <si>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</si>
  <si>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</si>
  <si>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</si>
  <si>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</si>
  <si>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</si>
  <si>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</si>
  <si>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</si>
  <si>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</si>
  <si>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</si>
  <si>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</si>
  <si>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</si>
  <si>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</si>
  <si>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</si>
  <si>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</si>
  <si>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</si>
  <si>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</si>
  <si>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</si>
  <si>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</si>
  <si>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</si>
  <si>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</si>
  <si>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</si>
  <si>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</si>
  <si>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</si>
  <si>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</si>
  <si>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</si>
  <si>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</si>
  <si>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</si>
  <si>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</si>
  <si>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</si>
  <si>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</si>
  <si>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</si>
  <si>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</si>
  <si>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</si>
  <si>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</si>
  <si>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</si>
  <si>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</si>
  <si>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</si>
  <si>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</si>
  <si>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</si>
  <si>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</si>
  <si>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</si>
  <si>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</si>
  <si>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</si>
  <si>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</si>
  <si>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</si>
  <si>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</si>
  <si>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</si>
  <si>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</si>
  <si>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</si>
  <si>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</si>
  <si>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</si>
  <si>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</si>
  <si>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</si>
  <si>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</si>
  <si>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</si>
  <si>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</si>
  <si>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</si>
  <si>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</si>
  <si>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</si>
  <si>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</si>
  <si>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</si>
  <si>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</si>
  <si>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</si>
  <si>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</si>
  <si>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</si>
  <si>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</si>
  <si>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</si>
  <si>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ПС 35 кВ Свеза Новатор</t>
  </si>
  <si>
    <t>Вологодская область</t>
  </si>
  <si>
    <t>IIВ</t>
  </si>
  <si>
    <t>Наименование разрабатываемого показателя УНЦ — Постоянная часть ПС, регистратор записи диспетчерских переговоров ПС 35 кВ</t>
  </si>
  <si>
    <t>Наименование разрабатываемого показателя УНЦ - Постоянная часть ПС, регистратор записи диспетчерских переговоров ПС 35 кВ</t>
  </si>
  <si>
    <t>Постоянная часть ПС, регистратор записи диспетчерских переговоров ПС 35 кВ</t>
  </si>
  <si>
    <t>1 ПС</t>
  </si>
  <si>
    <t>З1-01</t>
  </si>
  <si>
    <t>УНЦ постоянной части ПС 35 кВ</t>
  </si>
  <si>
    <t>З1_ПС_дисп.переговоры_35_кВ</t>
  </si>
  <si>
    <t>Регистратор записи диспетчерских переговоров
- Интерфейсная плата для записи не менее 8 аналоговых
двухпроводных линий;
- Интерфейсная плата для записи не менее 30 SIP телефонов, 20 базовых станций DECT (SIP), 10 мобильных радиотерминалов DECT;
- Лицензия для работы с сервером СЗП не менее пяти единовременных пользователей;
- Cетевая карта;
- В состав комплекса записи непосредственно или в виде автономных модулей, сопрягаемых с ним, должны входить следующие интерфейсы: FXO, FXS, E&amp;M, E1 (Q.SIG, EDSS1), SIP, SIP Trunk.</t>
  </si>
  <si>
    <t>Регистратор записи диспетчерских переговоров ПС 35 кВ</t>
  </si>
  <si>
    <t>Сопоставимый уровень цен: 2 квартал 2019</t>
  </si>
  <si>
    <t>2 квартал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</si>
</sst>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5">
    <numFmt numFmtId="43" formatCode="_-* #,##0.00\ _₽_-;\-* #,##0.00\ _₽_-;_-* &quot;-&quot;??\ _₽_-;_-@_-"/>
    <numFmt numFmtId="164" formatCode="_-* #,##0.00_-;\-* #,##0.00_-;_-* &quot;-&quot;??_-;_-@_-"/>
    <numFmt numFmtId="165" formatCode="_-* #,##0\ _₽_-;\-* #,##0\ _₽_-;_-* &quot;-&quot;??\ _₽_-;_-@_-"/>
    <numFmt numFmtId="166" formatCode="#,##0.00000"/>
    <numFmt numFmtId="167" formatCode="0.0000"/>
    <numFmt numFmtId="168" formatCode="#,##0.0000"/>
    <numFmt numFmtId="169" formatCode="0.0"/>
    <numFmt numFmtId="170" formatCode="#,##0.0"/>
    <numFmt numFmtId="171" formatCode="#,##0.000"/>
    <numFmt numFmtId="172" formatCode="0.000"/>
    <numFmt numFmtId="173" formatCode="_-* #,##0\ _р_._-;\-* #,##0\ _р_._-;_-* &quot;-&quot;\ _р_._-;_-@_-"/>
    <numFmt numFmtId="174" formatCode="_-* #,##0.00_р_._-;\-* #,##0.00_р_._-;_-* &quot;-&quot;??_р_._-;_-@_-"/>
    <numFmt numFmtId="175" formatCode="#,##0;\-#,##0;&quot;-&quot;"/>
    <numFmt numFmtId="176" formatCode="#,##0.00;\-#,##0.00;&quot;-&quot;"/>
    <numFmt numFmtId="177" formatCode="#,##0%;\-#,##0%;&quot;- &quot;"/>
    <numFmt numFmtId="178" formatCode="#,##0.0%;\-#,##0.0%;&quot;- &quot;"/>
    <numFmt numFmtId="179" formatCode="#,##0.00%;\-#,##0.00%;&quot;- &quot;"/>
    <numFmt numFmtId="180" formatCode="#,##0.0;\-#,##0.0;&quot;-&quot;"/>
    <numFmt numFmtId="181" formatCode="_-* #,##0\ _D_M_-;\-* #,##0\ _D_M_-;_-* &quot;-&quot;\ _D_M_-;_-@_-"/>
    <numFmt numFmtId="182" formatCode="_-* #,##0.00\ _D_M_-;\-* #,##0.00\ _D_M_-;_-* &quot;-&quot;??\ _D_M_-;_-@_-"/>
    <numFmt numFmtId="183" formatCode="0%;\(0%\)"/>
    <numFmt numFmtId="184" formatCode="\ \ @"/>
    <numFmt numFmtId="185" formatCode="\ \ \ \ @"/>
    <numFmt numFmtId="186" formatCode="0_)"/>
    <numFmt numFmtId="187" formatCode="#,##0.00_р_."/>
  </numFmts>
  <fonts count="94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i/>
      <sz val="8"/>
      <color rgb="FFFF0000"/>
      <name val="Arial"/>
      <family val="2"/>
      <charset val="204"/>
    </font>
    <font>
      <i/>
      <sz val="8"/>
      <color rgb="FF000000"/>
      <name val="Arial"/>
      <family val="2"/>
      <charset val="204"/>
    </font>
    <font>
      <i/>
      <sz val="11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18"/>
      <color rgb="FF000000"/>
      <name val="Arial"/>
      <family val="2"/>
      <charset val="204"/>
    </font>
    <font>
      <b/>
      <sz val="9"/>
      <color rgb="FFFF0000"/>
      <name val="Arial"/>
      <family val="2"/>
      <charset val="204"/>
    </font>
    <font>
      <i/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u/>
      <sz val="12"/>
      <color rgb="FF0563C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rgb="FF00FF99"/>
      <name val="Times New Roman"/>
      <family val="1"/>
      <charset val="204"/>
    </font>
    <font>
      <i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u/>
      <sz val="10"/>
      <color rgb="FF000000"/>
      <name val="Arial"/>
      <family val="2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9"/>
      <color rgb="FF000000"/>
      <name val="Tahoma"/>
      <family val="2"/>
      <charset val="204"/>
    </font>
    <font>
      <b/>
      <sz val="9"/>
      <color rgb="FF000000"/>
      <name val="Tahoma"/>
      <family val="2"/>
      <charset val="204"/>
    </font>
    <font>
      <sz val="12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sz val="11"/>
      <color rgb="FF000000"/>
      <name val="Calibri"/>
      <family val="2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29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6895">
    <xf numFmtId="0" fontId="0" fillId="0" borderId="0"/>
    <xf numFmtId="0" fontId="1" fillId="0" borderId="0"/>
    <xf numFmtId="0" fontId="32" fillId="0" borderId="0"/>
    <xf numFmtId="0" fontId="35" fillId="0" borderId="0"/>
    <xf numFmtId="0" fontId="33" fillId="0" borderId="0">
      <alignment vertical="top"/>
      <protection locked="0"/>
    </xf>
    <xf numFmtId="43" fontId="33" fillId="0" borderId="0" applyFont="0" applyFill="0" applyBorder="0" applyAlignment="0" applyProtection="0"/>
    <xf numFmtId="0" fontId="36" fillId="0" borderId="0"/>
    <xf numFmtId="0" fontId="37" fillId="0" borderId="0"/>
    <xf numFmtId="0" fontId="38" fillId="0" borderId="0"/>
    <xf numFmtId="0" fontId="37" fillId="0" borderId="0"/>
    <xf numFmtId="0" fontId="39" fillId="0" borderId="0">
      <alignment vertical="top"/>
    </xf>
    <xf numFmtId="0" fontId="38" fillId="0" borderId="0"/>
    <xf numFmtId="0" fontId="40" fillId="6" borderId="13" applyNumberFormat="0">
      <alignment readingOrder="1"/>
      <protection locked="0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8" fillId="0" borderId="0"/>
    <xf numFmtId="0" fontId="33" fillId="0" borderId="0"/>
    <xf numFmtId="0" fontId="36" fillId="0" borderId="0"/>
    <xf numFmtId="0" fontId="36" fillId="0" borderId="0"/>
    <xf numFmtId="0" fontId="3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7" borderId="0"/>
    <xf numFmtId="0" fontId="42" fillId="8" borderId="0" applyNumberFormat="0" applyBorder="0" applyAlignment="0" applyProtection="0"/>
    <xf numFmtId="0" fontId="42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1" borderId="0" applyNumberFormat="0" applyBorder="0" applyAlignment="0" applyProtection="0"/>
    <xf numFmtId="0" fontId="42" fillId="14" borderId="0" applyNumberFormat="0" applyBorder="0" applyAlignment="0" applyProtection="0"/>
    <xf numFmtId="0" fontId="42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4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43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6" borderId="0" applyNumberFormat="0" applyBorder="0" applyAlignment="0" applyProtection="0"/>
    <xf numFmtId="0" fontId="43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4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5" fillId="26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0" fontId="43" fillId="19" borderId="0" applyNumberFormat="0" applyBorder="0" applyAlignment="0" applyProtection="0"/>
    <xf numFmtId="0" fontId="44" fillId="34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26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5" fillId="26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43" borderId="0" applyNumberFormat="0" applyBorder="0" applyAlignment="0" applyProtection="0"/>
    <xf numFmtId="0" fontId="43" fillId="20" borderId="0" applyNumberFormat="0" applyBorder="0" applyAlignment="0" applyProtection="0"/>
    <xf numFmtId="0" fontId="44" fillId="23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3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33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8" borderId="0" applyNumberFormat="0" applyBorder="0" applyAlignment="0" applyProtection="0"/>
    <xf numFmtId="0" fontId="32" fillId="0" borderId="0"/>
    <xf numFmtId="49" fontId="41" fillId="10" borderId="14">
      <alignment horizontal="left" vertical="top"/>
      <protection locked="0"/>
    </xf>
    <xf numFmtId="49" fontId="41" fillId="10" borderId="14">
      <alignment horizontal="left" vertical="top"/>
      <protection locked="0"/>
    </xf>
    <xf numFmtId="49" fontId="41" fillId="0" borderId="14">
      <alignment horizontal="left" vertical="top"/>
      <protection locked="0"/>
    </xf>
    <xf numFmtId="49" fontId="41" fillId="0" borderId="14">
      <alignment horizontal="left" vertical="top"/>
      <protection locked="0"/>
    </xf>
    <xf numFmtId="49" fontId="41" fillId="49" borderId="14">
      <alignment horizontal="left" vertical="top"/>
      <protection locked="0"/>
    </xf>
    <xf numFmtId="49" fontId="41" fillId="49" borderId="14">
      <alignment horizontal="left" vertical="top"/>
      <protection locked="0"/>
    </xf>
    <xf numFmtId="0" fontId="41" fillId="0" borderId="0">
      <alignment horizontal="left" vertical="top" wrapText="1"/>
    </xf>
    <xf numFmtId="0" fontId="46" fillId="0" borderId="15">
      <alignment horizontal="left" vertical="top" wrapText="1"/>
    </xf>
    <xf numFmtId="49" fontId="32" fillId="0" borderId="0">
      <alignment horizontal="left" vertical="top" wrapText="1"/>
      <protection locked="0"/>
    </xf>
    <xf numFmtId="0" fontId="47" fillId="0" borderId="0">
      <alignment horizontal="left" vertical="top" wrapText="1"/>
    </xf>
    <xf numFmtId="49" fontId="32" fillId="0" borderId="10">
      <alignment horizontal="center" vertical="top" wrapText="1"/>
      <protection locked="0"/>
    </xf>
    <xf numFmtId="49" fontId="32" fillId="0" borderId="10">
      <alignment horizontal="center" vertical="top" wrapText="1"/>
      <protection locked="0"/>
    </xf>
    <xf numFmtId="49" fontId="41" fillId="0" borderId="0">
      <alignment horizontal="right" vertical="top"/>
      <protection locked="0"/>
    </xf>
    <xf numFmtId="49" fontId="41" fillId="10" borderId="10">
      <alignment horizontal="right" vertical="top"/>
      <protection locked="0"/>
    </xf>
    <xf numFmtId="49" fontId="41" fillId="10" borderId="10">
      <alignment horizontal="right" vertical="top"/>
      <protection locked="0"/>
    </xf>
    <xf numFmtId="0" fontId="41" fillId="10" borderId="10">
      <alignment horizontal="right" vertical="top"/>
      <protection locked="0"/>
    </xf>
    <xf numFmtId="0" fontId="41" fillId="10" borderId="10">
      <alignment horizontal="right" vertical="top"/>
      <protection locked="0"/>
    </xf>
    <xf numFmtId="49" fontId="41" fillId="0" borderId="10">
      <alignment horizontal="right" vertical="top"/>
      <protection locked="0"/>
    </xf>
    <xf numFmtId="49" fontId="41" fillId="0" borderId="10">
      <alignment horizontal="right" vertical="top"/>
      <protection locked="0"/>
    </xf>
    <xf numFmtId="0" fontId="41" fillId="0" borderId="10">
      <alignment horizontal="right" vertical="top"/>
      <protection locked="0"/>
    </xf>
    <xf numFmtId="0" fontId="41" fillId="0" borderId="10">
      <alignment horizontal="right" vertical="top"/>
      <protection locked="0"/>
    </xf>
    <xf numFmtId="49" fontId="41" fillId="49" borderId="10">
      <alignment horizontal="right" vertical="top"/>
      <protection locked="0"/>
    </xf>
    <xf numFmtId="49" fontId="41" fillId="49" borderId="10">
      <alignment horizontal="right" vertical="top"/>
      <protection locked="0"/>
    </xf>
    <xf numFmtId="0" fontId="41" fillId="49" borderId="10">
      <alignment horizontal="right" vertical="top"/>
      <protection locked="0"/>
    </xf>
    <xf numFmtId="0" fontId="41" fillId="49" borderId="10">
      <alignment horizontal="right" vertical="top"/>
      <protection locked="0"/>
    </xf>
    <xf numFmtId="49" fontId="32" fillId="0" borderId="0">
      <alignment horizontal="right" vertical="top" wrapText="1"/>
      <protection locked="0"/>
    </xf>
    <xf numFmtId="0" fontId="47" fillId="0" borderId="0">
      <alignment horizontal="right" vertical="top" wrapText="1"/>
    </xf>
    <xf numFmtId="49" fontId="32" fillId="0" borderId="0">
      <alignment horizontal="center" vertical="top" wrapText="1"/>
      <protection locked="0"/>
    </xf>
    <xf numFmtId="0" fontId="46" fillId="0" borderId="15">
      <alignment horizontal="center" vertical="top" wrapText="1"/>
    </xf>
    <xf numFmtId="49" fontId="41" fillId="0" borderId="14">
      <alignment horizontal="center" vertical="top" wrapText="1"/>
      <protection locked="0"/>
    </xf>
    <xf numFmtId="49" fontId="41" fillId="0" borderId="14">
      <alignment horizontal="center" vertical="top" wrapText="1"/>
      <protection locked="0"/>
    </xf>
    <xf numFmtId="0" fontId="41" fillId="0" borderId="14">
      <alignment horizontal="center" vertical="top" wrapText="1"/>
      <protection locked="0"/>
    </xf>
    <xf numFmtId="0" fontId="41" fillId="0" borderId="14">
      <alignment horizontal="center" vertical="top" wrapText="1"/>
      <protection locked="0"/>
    </xf>
    <xf numFmtId="0" fontId="48" fillId="9" borderId="0" applyNumberFormat="0" applyBorder="0" applyAlignment="0" applyProtection="0"/>
    <xf numFmtId="175" fontId="49" fillId="0" borderId="0" applyFill="0" applyBorder="0" applyAlignment="0"/>
    <xf numFmtId="176" fontId="49" fillId="0" borderId="0" applyFill="0" applyBorder="0" applyAlignment="0"/>
    <xf numFmtId="177" fontId="49" fillId="0" borderId="0" applyFill="0" applyBorder="0" applyAlignment="0"/>
    <xf numFmtId="178" fontId="49" fillId="0" borderId="0" applyFill="0" applyBorder="0" applyAlignment="0"/>
    <xf numFmtId="179" fontId="49" fillId="0" borderId="0" applyFill="0" applyBorder="0" applyAlignment="0"/>
    <xf numFmtId="175" fontId="49" fillId="0" borderId="0" applyFill="0" applyBorder="0" applyAlignment="0"/>
    <xf numFmtId="180" fontId="49" fillId="0" borderId="0" applyFill="0" applyBorder="0" applyAlignment="0"/>
    <xf numFmtId="176" fontId="49" fillId="0" borderId="0" applyFill="0" applyBorder="0" applyAlignment="0"/>
    <xf numFmtId="0" fontId="50" fillId="50" borderId="13" applyNumberFormat="0" applyAlignment="0" applyProtection="0"/>
    <xf numFmtId="0" fontId="51" fillId="51" borderId="16" applyNumberFormat="0" applyAlignment="0" applyProtection="0"/>
    <xf numFmtId="175" fontId="5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32" fillId="0" borderId="0" applyFont="0" applyFill="0" applyBorder="0" applyAlignment="0" applyProtection="0"/>
    <xf numFmtId="176" fontId="52" fillId="0" borderId="0" applyFont="0" applyFill="0" applyBorder="0" applyAlignment="0" applyProtection="0"/>
    <xf numFmtId="0" fontId="32" fillId="0" borderId="0"/>
    <xf numFmtId="0" fontId="32" fillId="0" borderId="0"/>
    <xf numFmtId="14" fontId="49" fillId="0" borderId="0" applyFill="0" applyBorder="0" applyAlignment="0"/>
    <xf numFmtId="0" fontId="53" fillId="0" borderId="0" applyNumberFormat="0" applyFill="0" applyBorder="0" applyAlignment="0" applyProtection="0"/>
    <xf numFmtId="181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0" fontId="54" fillId="52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4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175" fontId="55" fillId="0" borderId="0" applyFill="0" applyBorder="0" applyAlignment="0"/>
    <xf numFmtId="176" fontId="55" fillId="0" borderId="0" applyFill="0" applyBorder="0" applyAlignment="0"/>
    <xf numFmtId="175" fontId="55" fillId="0" borderId="0" applyFill="0" applyBorder="0" applyAlignment="0"/>
    <xf numFmtId="180" fontId="55" fillId="0" borderId="0" applyFill="0" applyBorder="0" applyAlignment="0"/>
    <xf numFmtId="176" fontId="55" fillId="0" borderId="0" applyFill="0" applyBorder="0" applyAlignment="0"/>
    <xf numFmtId="0" fontId="56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1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59" fillId="0" borderId="12" applyNumberFormat="0" applyAlignment="0" applyProtection="0">
      <alignment horizontal="left" vertical="center"/>
    </xf>
    <xf numFmtId="0" fontId="59" fillId="0" borderId="17">
      <alignment horizontal="left" vertical="center"/>
    </xf>
    <xf numFmtId="0" fontId="60" fillId="0" borderId="18" applyNumberFormat="0" applyFill="0" applyAlignment="0" applyProtection="0"/>
    <xf numFmtId="0" fontId="61" fillId="0" borderId="19" applyNumberFormat="0" applyFill="0" applyAlignment="0" applyProtection="0"/>
    <xf numFmtId="0" fontId="62" fillId="0" borderId="20" applyNumberFormat="0" applyFill="0" applyAlignment="0" applyProtection="0"/>
    <xf numFmtId="0" fontId="62" fillId="0" borderId="0" applyNumberFormat="0" applyFill="0" applyBorder="0" applyAlignment="0" applyProtection="0"/>
    <xf numFmtId="0" fontId="63" fillId="13" borderId="13" applyNumberFormat="0" applyAlignment="0" applyProtection="0"/>
    <xf numFmtId="175" fontId="64" fillId="0" borderId="0" applyFill="0" applyBorder="0" applyAlignment="0"/>
    <xf numFmtId="176" fontId="64" fillId="0" borderId="0" applyFill="0" applyBorder="0" applyAlignment="0"/>
    <xf numFmtId="175" fontId="64" fillId="0" borderId="0" applyFill="0" applyBorder="0" applyAlignment="0"/>
    <xf numFmtId="180" fontId="64" fillId="0" borderId="0" applyFill="0" applyBorder="0" applyAlignment="0"/>
    <xf numFmtId="176" fontId="64" fillId="0" borderId="0" applyFill="0" applyBorder="0" applyAlignment="0"/>
    <xf numFmtId="0" fontId="65" fillId="0" borderId="21" applyNumberFormat="0" applyFill="0" applyAlignment="0" applyProtection="0"/>
    <xf numFmtId="0" fontId="32" fillId="0" borderId="0"/>
    <xf numFmtId="0" fontId="66" fillId="57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41" fillId="0" borderId="22"/>
    <xf numFmtId="0" fontId="42" fillId="0" borderId="0"/>
    <xf numFmtId="0" fontId="34" fillId="58" borderId="0"/>
    <xf numFmtId="0" fontId="34" fillId="58" borderId="0"/>
    <xf numFmtId="0" fontId="32" fillId="0" borderId="0"/>
    <xf numFmtId="0" fontId="38" fillId="0" borderId="0"/>
    <xf numFmtId="0" fontId="32" fillId="59" borderId="23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68" fillId="50" borderId="25" applyNumberFormat="0" applyAlignment="0" applyProtection="0"/>
    <xf numFmtId="179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175" fontId="69" fillId="0" borderId="0" applyFill="0" applyBorder="0" applyAlignment="0"/>
    <xf numFmtId="176" fontId="69" fillId="0" borderId="0" applyFill="0" applyBorder="0" applyAlignment="0"/>
    <xf numFmtId="175" fontId="69" fillId="0" borderId="0" applyFill="0" applyBorder="0" applyAlignment="0"/>
    <xf numFmtId="180" fontId="69" fillId="0" borderId="0" applyFill="0" applyBorder="0" applyAlignment="0"/>
    <xf numFmtId="176" fontId="69" fillId="0" borderId="0" applyFill="0" applyBorder="0" applyAlignment="0"/>
    <xf numFmtId="4" fontId="49" fillId="60" borderId="25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1" fillId="60" borderId="25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9" fillId="60" borderId="25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49" fillId="60" borderId="25" applyNumberFormat="0" applyProtection="0">
      <alignment horizontal="left" vertical="center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72" fillId="6" borderId="27" applyNumberFormat="0" applyProtection="0">
      <alignment horizontal="center" vertical="center" wrapTex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49" fillId="61" borderId="25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49" fillId="62" borderId="25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49" fillId="64" borderId="2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49" fillId="65" borderId="25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49" fillId="66" borderId="25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49" fillId="67" borderId="25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49" fillId="68" borderId="25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49" fillId="69" borderId="25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49" fillId="71" borderId="25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3" fillId="72" borderId="2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49" fillId="74" borderId="28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74" fillId="76" borderId="0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0" fontId="33" fillId="6" borderId="27" applyNumberFormat="0" applyProtection="0">
      <alignment horizontal="left" vertical="center" indent="1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5" fillId="74" borderId="27" applyNumberFormat="0" applyProtection="0">
      <alignment horizontal="left" vertical="center" wrapText="1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5" fillId="79" borderId="27" applyNumberFormat="0" applyProtection="0">
      <alignment horizontal="left" vertical="center" wrapText="1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0" fontId="33" fillId="80" borderId="27" applyNumberFormat="0" applyProtection="0">
      <alignment horizontal="left" vertical="center" wrapText="1" indent="2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33" fillId="75" borderId="26" applyNumberFormat="0" applyProtection="0">
      <alignment horizontal="left" vertical="center" indent="1"/>
    </xf>
    <xf numFmtId="0" fontId="76" fillId="79" borderId="27" applyNumberFormat="0" applyProtection="0">
      <alignment horizontal="center" vertical="center" wrapTex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81" borderId="27" applyNumberFormat="0" applyProtection="0">
      <alignment horizontal="left" vertical="center" wrapText="1" indent="4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33" fillId="77" borderId="26" applyNumberFormat="0" applyProtection="0">
      <alignment horizontal="left" vertical="center" indent="1"/>
    </xf>
    <xf numFmtId="0" fontId="76" fillId="83" borderId="27" applyNumberFormat="0" applyProtection="0">
      <alignment horizontal="center" vertical="center" wrapTex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84" borderId="27" applyNumberFormat="0" applyProtection="0">
      <alignment horizontal="left" vertical="center" wrapText="1" indent="6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33" fillId="85" borderId="25" applyNumberFormat="0" applyProtection="0">
      <alignment horizontal="left" vertical="center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0" borderId="27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33" fillId="6" borderId="25" applyNumberFormat="0" applyProtection="0">
      <alignment horizontal="left" vertical="center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86" borderId="14" applyNumberFormat="0">
      <protection locked="0"/>
    </xf>
    <xf numFmtId="0" fontId="33" fillId="86" borderId="14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3" fillId="86" borderId="14" applyNumberFormat="0">
      <protection locked="0"/>
    </xf>
    <xf numFmtId="0" fontId="77" fillId="75" borderId="30" applyBorder="0"/>
    <xf numFmtId="4" fontId="49" fillId="87" borderId="25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1" fillId="87" borderId="25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9" fillId="87" borderId="25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49" fillId="87" borderId="25" applyNumberFormat="0" applyProtection="0">
      <alignment horizontal="left" vertical="center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4" fontId="49" fillId="74" borderId="25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1" fillId="74" borderId="25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0" fontId="33" fillId="6" borderId="31" applyNumberFormat="0" applyProtection="0">
      <alignment horizontal="left" vertical="center" wrapTex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0" fontId="76" fillId="13" borderId="27" applyNumberFormat="0" applyProtection="0">
      <alignment horizontal="center" vertical="center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9" fillId="0" borderId="0" applyNumberFormat="0" applyProtection="0"/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0" fontId="70" fillId="90" borderId="14"/>
    <xf numFmtId="0" fontId="70" fillId="90" borderId="14"/>
    <xf numFmtId="4" fontId="69" fillId="74" borderId="25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0" fontId="41" fillId="0" borderId="0" applyNumberFormat="0" applyFill="0" applyBorder="0" applyAlignment="0" applyProtection="0"/>
    <xf numFmtId="2" fontId="80" fillId="91" borderId="32" applyProtection="0"/>
    <xf numFmtId="2" fontId="80" fillId="91" borderId="32" applyProtection="0"/>
    <xf numFmtId="2" fontId="81" fillId="0" borderId="0" applyFill="0" applyBorder="0" applyProtection="0"/>
    <xf numFmtId="2" fontId="40" fillId="0" borderId="0" applyFill="0" applyBorder="0" applyProtection="0"/>
    <xf numFmtId="2" fontId="40" fillId="92" borderId="32" applyProtection="0"/>
    <xf numFmtId="2" fontId="40" fillId="93" borderId="32" applyProtection="0"/>
    <xf numFmtId="2" fontId="40" fillId="94" borderId="32" applyProtection="0"/>
    <xf numFmtId="2" fontId="40" fillId="94" borderId="32" applyProtection="0">
      <alignment horizontal="center"/>
    </xf>
    <xf numFmtId="2" fontId="40" fillId="93" borderId="32" applyProtection="0">
      <alignment horizontal="center"/>
    </xf>
    <xf numFmtId="49" fontId="49" fillId="0" borderId="0" applyFill="0" applyBorder="0" applyAlignment="0"/>
    <xf numFmtId="184" fontId="49" fillId="0" borderId="0" applyFill="0" applyBorder="0" applyAlignment="0"/>
    <xf numFmtId="185" fontId="49" fillId="0" borderId="0" applyFill="0" applyBorder="0" applyAlignment="0"/>
    <xf numFmtId="0" fontId="41" fillId="0" borderId="15">
      <alignment horizontal="left" vertical="top" wrapText="1"/>
    </xf>
    <xf numFmtId="0" fontId="82" fillId="0" borderId="0" applyNumberFormat="0" applyFill="0" applyBorder="0" applyAlignment="0" applyProtection="0"/>
    <xf numFmtId="0" fontId="83" fillId="0" borderId="33" applyNumberFormat="0" applyFill="0" applyAlignment="0" applyProtection="0"/>
    <xf numFmtId="0" fontId="84" fillId="0" borderId="0" applyNumberFormat="0" applyFill="0" applyBorder="0" applyAlignment="0" applyProtection="0"/>
    <xf numFmtId="0" fontId="3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3" fillId="0" borderId="0"/>
    <xf numFmtId="0" fontId="32" fillId="0" borderId="0"/>
    <xf numFmtId="0" fontId="32" fillId="0" borderId="0"/>
    <xf numFmtId="0" fontId="42" fillId="0" borderId="0"/>
    <xf numFmtId="0" fontId="42" fillId="0" borderId="0"/>
    <xf numFmtId="0" fontId="42" fillId="0" borderId="0"/>
    <xf numFmtId="0" fontId="3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5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2" fillId="0" borderId="0"/>
    <xf numFmtId="0" fontId="42" fillId="0" borderId="0"/>
    <xf numFmtId="186" fontId="86" fillId="0" borderId="0"/>
    <xf numFmtId="0" fontId="52" fillId="0" borderId="0"/>
    <xf numFmtId="0" fontId="32" fillId="0" borderId="0"/>
    <xf numFmtId="0" fontId="33" fillId="0" borderId="0"/>
    <xf numFmtId="0" fontId="32" fillId="0" borderId="0">
      <alignment vertical="top"/>
    </xf>
    <xf numFmtId="0" fontId="3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35" fillId="0" borderId="0"/>
    <xf numFmtId="186" fontId="8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7" fillId="0" borderId="0"/>
    <xf numFmtId="0" fontId="32" fillId="0" borderId="0"/>
    <xf numFmtId="0" fontId="32" fillId="0" borderId="0"/>
    <xf numFmtId="0" fontId="32" fillId="0" borderId="0"/>
    <xf numFmtId="0" fontId="42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89" fillId="0" borderId="34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6" fillId="0" borderId="0"/>
    <xf numFmtId="0" fontId="37" fillId="0" borderId="11" applyBorder="0" applyAlignment="0">
      <alignment horizontal="left" wrapText="1"/>
    </xf>
    <xf numFmtId="38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73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44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86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42" fillId="0" borderId="0" applyFont="0" applyFill="0" applyBorder="0" applyAlignment="0" applyProtection="0"/>
    <xf numFmtId="187" fontId="33" fillId="0" borderId="0" applyFont="0" applyFill="0" applyBorder="0" applyAlignment="0" applyProtection="0"/>
    <xf numFmtId="174" fontId="90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64" fontId="33" fillId="0" borderId="0" applyFont="0" applyFill="0" applyBorder="0" applyAlignment="0" applyProtection="0"/>
    <xf numFmtId="174" fontId="32" fillId="0" borderId="0" applyFont="0" applyFill="0" applyBorder="0" applyAlignment="0" applyProtection="0"/>
    <xf numFmtId="0" fontId="91" fillId="0" borderId="0"/>
    <xf numFmtId="0" fontId="33" fillId="0" borderId="0">
      <alignment vertical="top"/>
      <protection locked="0"/>
    </xf>
    <xf numFmtId="0" fontId="92" fillId="0" borderId="0">
      <alignment horizontal="left" vertical="top" wrapText="1"/>
    </xf>
    <xf numFmtId="0" fontId="40" fillId="6" borderId="37" applyNumberFormat="0">
      <alignment readingOrder="1"/>
      <protection locked="0"/>
    </xf>
    <xf numFmtId="0" fontId="46" fillId="0" borderId="38">
      <alignment horizontal="left" vertical="top" wrapText="1"/>
    </xf>
    <xf numFmtId="49" fontId="32" fillId="0" borderId="35">
      <alignment horizontal="center" vertical="top" wrapText="1"/>
      <protection locked="0"/>
    </xf>
    <xf numFmtId="49" fontId="32" fillId="0" borderId="35">
      <alignment horizontal="center" vertical="top" wrapText="1"/>
      <protection locked="0"/>
    </xf>
    <xf numFmtId="49" fontId="41" fillId="10" borderId="35">
      <alignment horizontal="right" vertical="top"/>
      <protection locked="0"/>
    </xf>
    <xf numFmtId="49" fontId="41" fillId="10" borderId="35">
      <alignment horizontal="right" vertical="top"/>
      <protection locked="0"/>
    </xf>
    <xf numFmtId="0" fontId="41" fillId="10" borderId="35">
      <alignment horizontal="right" vertical="top"/>
      <protection locked="0"/>
    </xf>
    <xf numFmtId="0" fontId="41" fillId="10" borderId="35">
      <alignment horizontal="right" vertical="top"/>
      <protection locked="0"/>
    </xf>
    <xf numFmtId="49" fontId="41" fillId="0" borderId="35">
      <alignment horizontal="right" vertical="top"/>
      <protection locked="0"/>
    </xf>
    <xf numFmtId="49" fontId="41" fillId="0" borderId="35">
      <alignment horizontal="right" vertical="top"/>
      <protection locked="0"/>
    </xf>
    <xf numFmtId="0" fontId="41" fillId="0" borderId="35">
      <alignment horizontal="right" vertical="top"/>
      <protection locked="0"/>
    </xf>
    <xf numFmtId="0" fontId="41" fillId="0" borderId="35">
      <alignment horizontal="right" vertical="top"/>
      <protection locked="0"/>
    </xf>
    <xf numFmtId="49" fontId="41" fillId="49" borderId="35">
      <alignment horizontal="right" vertical="top"/>
      <protection locked="0"/>
    </xf>
    <xf numFmtId="49" fontId="41" fillId="49" borderId="35">
      <alignment horizontal="right" vertical="top"/>
      <protection locked="0"/>
    </xf>
    <xf numFmtId="0" fontId="41" fillId="49" borderId="35">
      <alignment horizontal="right" vertical="top"/>
      <protection locked="0"/>
    </xf>
    <xf numFmtId="0" fontId="41" fillId="49" borderId="35">
      <alignment horizontal="right" vertical="top"/>
      <protection locked="0"/>
    </xf>
    <xf numFmtId="0" fontId="46" fillId="0" borderId="38">
      <alignment horizontal="center" vertical="top" wrapText="1"/>
    </xf>
    <xf numFmtId="0" fontId="50" fillId="50" borderId="37" applyNumberFormat="0" applyAlignment="0" applyProtection="0"/>
    <xf numFmtId="0" fontId="63" fillId="13" borderId="37" applyNumberFormat="0" applyAlignment="0" applyProtection="0"/>
    <xf numFmtId="0" fontId="32" fillId="59" borderId="39" applyNumberFormat="0" applyFont="0" applyAlignment="0" applyProtection="0"/>
    <xf numFmtId="0" fontId="34" fillId="45" borderId="40" applyNumberFormat="0" applyFont="0" applyAlignment="0" applyProtection="0"/>
    <xf numFmtId="0" fontId="34" fillId="45" borderId="40" applyNumberFormat="0" applyFont="0" applyAlignment="0" applyProtection="0"/>
    <xf numFmtId="0" fontId="34" fillId="45" borderId="40" applyNumberFormat="0" applyFont="0" applyAlignment="0" applyProtection="0"/>
    <xf numFmtId="0" fontId="68" fillId="50" borderId="41" applyNumberFormat="0" applyAlignment="0" applyProtection="0"/>
    <xf numFmtId="4" fontId="49" fillId="60" borderId="41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1" fillId="60" borderId="41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9" fillId="60" borderId="41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49" fillId="60" borderId="41" applyNumberFormat="0" applyProtection="0">
      <alignment horizontal="left" vertical="center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49" fillId="61" borderId="41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49" fillId="62" borderId="41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49" fillId="64" borderId="41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49" fillId="65" borderId="41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49" fillId="66" borderId="41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49" fillId="67" borderId="41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49" fillId="68" borderId="41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49" fillId="69" borderId="41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49" fillId="71" borderId="41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3" fillId="72" borderId="41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33" fillId="85" borderId="41" applyNumberFormat="0" applyProtection="0">
      <alignment horizontal="left" vertical="center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33" fillId="6" borderId="41" applyNumberFormat="0" applyProtection="0">
      <alignment horizontal="left" vertical="center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77" fillId="75" borderId="43" applyBorder="0"/>
    <xf numFmtId="4" fontId="49" fillId="87" borderId="41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1" fillId="87" borderId="41" applyNumberFormat="0" applyProtection="0">
      <alignment vertical="center"/>
    </xf>
    <xf numFmtId="4" fontId="49" fillId="87" borderId="41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49" fillId="87" borderId="41" applyNumberFormat="0" applyProtection="0">
      <alignment horizontal="left" vertical="center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4" fontId="49" fillId="74" borderId="41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1" fillId="74" borderId="41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69" fillId="74" borderId="41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2" fontId="80" fillId="91" borderId="36" applyProtection="0"/>
    <xf numFmtId="2" fontId="80" fillId="91" borderId="36" applyProtection="0"/>
    <xf numFmtId="2" fontId="40" fillId="92" borderId="36" applyProtection="0"/>
    <xf numFmtId="2" fontId="40" fillId="93" borderId="36" applyProtection="0"/>
    <xf numFmtId="2" fontId="40" fillId="94" borderId="36" applyProtection="0"/>
    <xf numFmtId="2" fontId="40" fillId="94" borderId="36" applyProtection="0">
      <alignment horizontal="center"/>
    </xf>
    <xf numFmtId="2" fontId="40" fillId="93" borderId="36" applyProtection="0">
      <alignment horizontal="center"/>
    </xf>
    <xf numFmtId="0" fontId="41" fillId="0" borderId="38">
      <alignment horizontal="left" vertical="top" wrapText="1"/>
    </xf>
    <xf numFmtId="0" fontId="83" fillId="0" borderId="44" applyNumberFormat="0" applyFill="0" applyAlignment="0" applyProtection="0"/>
    <xf numFmtId="0" fontId="89" fillId="0" borderId="45"/>
    <xf numFmtId="49" fontId="32" fillId="0" borderId="14">
      <alignment horizontal="center" vertical="top" wrapText="1"/>
      <protection locked="0"/>
    </xf>
    <xf numFmtId="49" fontId="32" fillId="0" borderId="14">
      <alignment horizontal="center" vertical="top" wrapText="1"/>
      <protection locked="0"/>
    </xf>
    <xf numFmtId="49" fontId="41" fillId="10" borderId="14">
      <alignment horizontal="right" vertical="top"/>
      <protection locked="0"/>
    </xf>
    <xf numFmtId="49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0" fillId="6" borderId="48" applyNumberFormat="0">
      <alignment readingOrder="1"/>
      <protection locked="0"/>
    </xf>
    <xf numFmtId="0" fontId="46" fillId="0" borderId="49">
      <alignment horizontal="left" vertical="top" wrapText="1"/>
    </xf>
    <xf numFmtId="49" fontId="32" fillId="0" borderId="46">
      <alignment horizontal="center" vertical="top" wrapText="1"/>
      <protection locked="0"/>
    </xf>
    <xf numFmtId="49" fontId="32" fillId="0" borderId="46">
      <alignment horizontal="center" vertical="top" wrapText="1"/>
      <protection locked="0"/>
    </xf>
    <xf numFmtId="49" fontId="41" fillId="10" borderId="46">
      <alignment horizontal="right" vertical="top"/>
      <protection locked="0"/>
    </xf>
    <xf numFmtId="49" fontId="41" fillId="10" borderId="46">
      <alignment horizontal="right" vertical="top"/>
      <protection locked="0"/>
    </xf>
    <xf numFmtId="0" fontId="41" fillId="10" borderId="46">
      <alignment horizontal="right" vertical="top"/>
      <protection locked="0"/>
    </xf>
    <xf numFmtId="0" fontId="41" fillId="10" borderId="46">
      <alignment horizontal="right" vertical="top"/>
      <protection locked="0"/>
    </xf>
    <xf numFmtId="49" fontId="41" fillId="0" borderId="46">
      <alignment horizontal="right" vertical="top"/>
      <protection locked="0"/>
    </xf>
    <xf numFmtId="49" fontId="41" fillId="0" borderId="46">
      <alignment horizontal="right" vertical="top"/>
      <protection locked="0"/>
    </xf>
    <xf numFmtId="0" fontId="41" fillId="0" borderId="46">
      <alignment horizontal="right" vertical="top"/>
      <protection locked="0"/>
    </xf>
    <xf numFmtId="0" fontId="41" fillId="0" borderId="46">
      <alignment horizontal="right" vertical="top"/>
      <protection locked="0"/>
    </xf>
    <xf numFmtId="49" fontId="41" fillId="49" borderId="46">
      <alignment horizontal="right" vertical="top"/>
      <protection locked="0"/>
    </xf>
    <xf numFmtId="49" fontId="41" fillId="49" borderId="46">
      <alignment horizontal="right" vertical="top"/>
      <protection locked="0"/>
    </xf>
    <xf numFmtId="0" fontId="41" fillId="49" borderId="46">
      <alignment horizontal="right" vertical="top"/>
      <protection locked="0"/>
    </xf>
    <xf numFmtId="0" fontId="41" fillId="49" borderId="46">
      <alignment horizontal="right" vertical="top"/>
      <protection locked="0"/>
    </xf>
    <xf numFmtId="0" fontId="46" fillId="0" borderId="49">
      <alignment horizontal="center" vertical="top" wrapText="1"/>
    </xf>
    <xf numFmtId="0" fontId="50" fillId="50" borderId="48" applyNumberFormat="0" applyAlignment="0" applyProtection="0"/>
    <xf numFmtId="0" fontId="63" fillId="13" borderId="48" applyNumberFormat="0" applyAlignment="0" applyProtection="0"/>
    <xf numFmtId="0" fontId="32" fillId="59" borderId="50" applyNumberFormat="0" applyFont="0" applyAlignment="0" applyProtection="0"/>
    <xf numFmtId="0" fontId="34" fillId="45" borderId="51" applyNumberFormat="0" applyFont="0" applyAlignment="0" applyProtection="0"/>
    <xf numFmtId="0" fontId="34" fillId="45" borderId="51" applyNumberFormat="0" applyFont="0" applyAlignment="0" applyProtection="0"/>
    <xf numFmtId="0" fontId="34" fillId="45" borderId="51" applyNumberFormat="0" applyFont="0" applyAlignment="0" applyProtection="0"/>
    <xf numFmtId="0" fontId="68" fillId="50" borderId="52" applyNumberFormat="0" applyAlignment="0" applyProtection="0"/>
    <xf numFmtId="4" fontId="49" fillId="60" borderId="52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1" fillId="60" borderId="52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9" fillId="60" borderId="52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49" fillId="60" borderId="52" applyNumberFormat="0" applyProtection="0">
      <alignment horizontal="left" vertical="center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49" fillId="61" borderId="52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49" fillId="62" borderId="52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49" fillId="64" borderId="52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49" fillId="65" borderId="52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49" fillId="66" borderId="52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49" fillId="67" borderId="52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49" fillId="68" borderId="52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49" fillId="69" borderId="52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49" fillId="71" borderId="52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3" fillId="72" borderId="52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33" fillId="85" borderId="52" applyNumberFormat="0" applyProtection="0">
      <alignment horizontal="left" vertical="center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33" fillId="6" borderId="52" applyNumberFormat="0" applyProtection="0">
      <alignment horizontal="left" vertical="center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77" fillId="75" borderId="54" applyBorder="0"/>
    <xf numFmtId="4" fontId="49" fillId="87" borderId="52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1" fillId="87" borderId="52" applyNumberFormat="0" applyProtection="0">
      <alignment vertical="center"/>
    </xf>
    <xf numFmtId="4" fontId="49" fillId="87" borderId="52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49" fillId="87" borderId="52" applyNumberFormat="0" applyProtection="0">
      <alignment horizontal="left" vertical="center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4" fontId="49" fillId="74" borderId="52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1" fillId="74" borderId="52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69" fillId="74" borderId="52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2" fontId="80" fillId="91" borderId="47" applyProtection="0"/>
    <xf numFmtId="2" fontId="80" fillId="91" borderId="47" applyProtection="0"/>
    <xf numFmtId="2" fontId="40" fillId="92" borderId="47" applyProtection="0"/>
    <xf numFmtId="2" fontId="40" fillId="93" borderId="47" applyProtection="0"/>
    <xf numFmtId="2" fontId="40" fillId="94" borderId="47" applyProtection="0"/>
    <xf numFmtId="2" fontId="40" fillId="94" borderId="47" applyProtection="0">
      <alignment horizontal="center"/>
    </xf>
    <xf numFmtId="2" fontId="40" fillId="93" borderId="47" applyProtection="0">
      <alignment horizontal="center"/>
    </xf>
    <xf numFmtId="0" fontId="41" fillId="0" borderId="49">
      <alignment horizontal="left" vertical="top" wrapText="1"/>
    </xf>
    <xf numFmtId="0" fontId="83" fillId="0" borderId="55" applyNumberFormat="0" applyFill="0" applyAlignment="0" applyProtection="0"/>
    <xf numFmtId="0" fontId="89" fillId="0" borderId="56"/>
    <xf numFmtId="0" fontId="40" fillId="6" borderId="59" applyNumberFormat="0">
      <alignment readingOrder="1"/>
      <protection locked="0"/>
    </xf>
    <xf numFmtId="0" fontId="46" fillId="0" borderId="60">
      <alignment horizontal="left" vertical="top" wrapText="1"/>
    </xf>
    <xf numFmtId="49" fontId="32" fillId="0" borderId="57">
      <alignment horizontal="center" vertical="top" wrapText="1"/>
      <protection locked="0"/>
    </xf>
    <xf numFmtId="49" fontId="32" fillId="0" borderId="57">
      <alignment horizontal="center" vertical="top" wrapText="1"/>
      <protection locked="0"/>
    </xf>
    <xf numFmtId="49" fontId="41" fillId="10" borderId="57">
      <alignment horizontal="right" vertical="top"/>
      <protection locked="0"/>
    </xf>
    <xf numFmtId="49" fontId="41" fillId="10" borderId="57">
      <alignment horizontal="right" vertical="top"/>
      <protection locked="0"/>
    </xf>
    <xf numFmtId="0" fontId="41" fillId="10" borderId="57">
      <alignment horizontal="right" vertical="top"/>
      <protection locked="0"/>
    </xf>
    <xf numFmtId="0" fontId="41" fillId="10" borderId="57">
      <alignment horizontal="right" vertical="top"/>
      <protection locked="0"/>
    </xf>
    <xf numFmtId="49" fontId="41" fillId="0" borderId="57">
      <alignment horizontal="right" vertical="top"/>
      <protection locked="0"/>
    </xf>
    <xf numFmtId="49" fontId="41" fillId="0" borderId="57">
      <alignment horizontal="right" vertical="top"/>
      <protection locked="0"/>
    </xf>
    <xf numFmtId="0" fontId="41" fillId="0" borderId="57">
      <alignment horizontal="right" vertical="top"/>
      <protection locked="0"/>
    </xf>
    <xf numFmtId="0" fontId="41" fillId="0" borderId="57">
      <alignment horizontal="right" vertical="top"/>
      <protection locked="0"/>
    </xf>
    <xf numFmtId="49" fontId="41" fillId="49" borderId="57">
      <alignment horizontal="right" vertical="top"/>
      <protection locked="0"/>
    </xf>
    <xf numFmtId="49" fontId="41" fillId="49" borderId="57">
      <alignment horizontal="right" vertical="top"/>
      <protection locked="0"/>
    </xf>
    <xf numFmtId="0" fontId="41" fillId="49" borderId="57">
      <alignment horizontal="right" vertical="top"/>
      <protection locked="0"/>
    </xf>
    <xf numFmtId="0" fontId="41" fillId="49" borderId="57">
      <alignment horizontal="right" vertical="top"/>
      <protection locked="0"/>
    </xf>
    <xf numFmtId="0" fontId="46" fillId="0" borderId="60">
      <alignment horizontal="center" vertical="top" wrapText="1"/>
    </xf>
    <xf numFmtId="0" fontId="50" fillId="50" borderId="59" applyNumberFormat="0" applyAlignment="0" applyProtection="0"/>
    <xf numFmtId="0" fontId="63" fillId="13" borderId="59" applyNumberFormat="0" applyAlignment="0" applyProtection="0"/>
    <xf numFmtId="0" fontId="32" fillId="59" borderId="61" applyNumberFormat="0" applyFont="0" applyAlignment="0" applyProtection="0"/>
    <xf numFmtId="0" fontId="34" fillId="45" borderId="62" applyNumberFormat="0" applyFont="0" applyAlignment="0" applyProtection="0"/>
    <xf numFmtId="0" fontId="34" fillId="45" borderId="62" applyNumberFormat="0" applyFont="0" applyAlignment="0" applyProtection="0"/>
    <xf numFmtId="0" fontId="34" fillId="45" borderId="62" applyNumberFormat="0" applyFont="0" applyAlignment="0" applyProtection="0"/>
    <xf numFmtId="0" fontId="68" fillId="50" borderId="63" applyNumberFormat="0" applyAlignment="0" applyProtection="0"/>
    <xf numFmtId="4" fontId="49" fillId="60" borderId="63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1" fillId="60" borderId="63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9" fillId="60" borderId="63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49" fillId="60" borderId="63" applyNumberFormat="0" applyProtection="0">
      <alignment horizontal="left" vertical="center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49" fillId="61" borderId="63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49" fillId="62" borderId="63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49" fillId="64" borderId="63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49" fillId="65" borderId="63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49" fillId="66" borderId="63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49" fillId="67" borderId="63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49" fillId="68" borderId="63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49" fillId="69" borderId="63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49" fillId="71" borderId="63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3" fillId="72" borderId="63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33" fillId="85" borderId="63" applyNumberFormat="0" applyProtection="0">
      <alignment horizontal="left" vertical="center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33" fillId="6" borderId="63" applyNumberFormat="0" applyProtection="0">
      <alignment horizontal="left" vertical="center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77" fillId="75" borderId="65" applyBorder="0"/>
    <xf numFmtId="4" fontId="49" fillId="87" borderId="63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1" fillId="87" borderId="63" applyNumberFormat="0" applyProtection="0">
      <alignment vertical="center"/>
    </xf>
    <xf numFmtId="4" fontId="49" fillId="87" borderId="63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49" fillId="87" borderId="63" applyNumberFormat="0" applyProtection="0">
      <alignment horizontal="left" vertical="center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4" fontId="49" fillId="74" borderId="63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1" fillId="74" borderId="63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69" fillId="74" borderId="63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2" fontId="80" fillId="91" borderId="58" applyProtection="0"/>
    <xf numFmtId="2" fontId="80" fillId="91" borderId="58" applyProtection="0"/>
    <xf numFmtId="2" fontId="40" fillId="92" borderId="58" applyProtection="0"/>
    <xf numFmtId="2" fontId="40" fillId="93" borderId="58" applyProtection="0"/>
    <xf numFmtId="2" fontId="40" fillId="94" borderId="58" applyProtection="0"/>
    <xf numFmtId="2" fontId="40" fillId="94" borderId="58" applyProtection="0">
      <alignment horizontal="center"/>
    </xf>
    <xf numFmtId="2" fontId="40" fillId="93" borderId="58" applyProtection="0">
      <alignment horizontal="center"/>
    </xf>
    <xf numFmtId="0" fontId="41" fillId="0" borderId="60">
      <alignment horizontal="left" vertical="top" wrapText="1"/>
    </xf>
    <xf numFmtId="0" fontId="83" fillId="0" borderId="66" applyNumberFormat="0" applyFill="0" applyAlignment="0" applyProtection="0"/>
    <xf numFmtId="0" fontId="89" fillId="0" borderId="67"/>
    <xf numFmtId="0" fontId="40" fillId="6" borderId="70" applyNumberFormat="0">
      <alignment readingOrder="1"/>
      <protection locked="0"/>
    </xf>
    <xf numFmtId="0" fontId="46" fillId="0" borderId="71">
      <alignment horizontal="left" vertical="top" wrapText="1"/>
    </xf>
    <xf numFmtId="49" fontId="32" fillId="0" borderId="68">
      <alignment horizontal="center" vertical="top" wrapText="1"/>
      <protection locked="0"/>
    </xf>
    <xf numFmtId="49" fontId="32" fillId="0" borderId="68">
      <alignment horizontal="center" vertical="top" wrapText="1"/>
      <protection locked="0"/>
    </xf>
    <xf numFmtId="49" fontId="41" fillId="10" borderId="68">
      <alignment horizontal="right" vertical="top"/>
      <protection locked="0"/>
    </xf>
    <xf numFmtId="49" fontId="41" fillId="10" borderId="68">
      <alignment horizontal="right" vertical="top"/>
      <protection locked="0"/>
    </xf>
    <xf numFmtId="0" fontId="41" fillId="10" borderId="68">
      <alignment horizontal="right" vertical="top"/>
      <protection locked="0"/>
    </xf>
    <xf numFmtId="0" fontId="41" fillId="10" borderId="68">
      <alignment horizontal="right" vertical="top"/>
      <protection locked="0"/>
    </xf>
    <xf numFmtId="49" fontId="41" fillId="0" borderId="68">
      <alignment horizontal="right" vertical="top"/>
      <protection locked="0"/>
    </xf>
    <xf numFmtId="49" fontId="41" fillId="0" borderId="68">
      <alignment horizontal="right" vertical="top"/>
      <protection locked="0"/>
    </xf>
    <xf numFmtId="0" fontId="41" fillId="0" borderId="68">
      <alignment horizontal="right" vertical="top"/>
      <protection locked="0"/>
    </xf>
    <xf numFmtId="0" fontId="41" fillId="0" borderId="68">
      <alignment horizontal="right" vertical="top"/>
      <protection locked="0"/>
    </xf>
    <xf numFmtId="49" fontId="41" fillId="49" borderId="68">
      <alignment horizontal="right" vertical="top"/>
      <protection locked="0"/>
    </xf>
    <xf numFmtId="49" fontId="41" fillId="49" borderId="68">
      <alignment horizontal="right" vertical="top"/>
      <protection locked="0"/>
    </xf>
    <xf numFmtId="0" fontId="41" fillId="49" borderId="68">
      <alignment horizontal="right" vertical="top"/>
      <protection locked="0"/>
    </xf>
    <xf numFmtId="0" fontId="41" fillId="49" borderId="68">
      <alignment horizontal="right" vertical="top"/>
      <protection locked="0"/>
    </xf>
    <xf numFmtId="0" fontId="46" fillId="0" borderId="71">
      <alignment horizontal="center" vertical="top" wrapText="1"/>
    </xf>
    <xf numFmtId="0" fontId="50" fillId="50" borderId="70" applyNumberFormat="0" applyAlignment="0" applyProtection="0"/>
    <xf numFmtId="0" fontId="63" fillId="13" borderId="70" applyNumberFormat="0" applyAlignment="0" applyProtection="0"/>
    <xf numFmtId="0" fontId="32" fillId="59" borderId="72" applyNumberFormat="0" applyFont="0" applyAlignment="0" applyProtection="0"/>
    <xf numFmtId="0" fontId="34" fillId="45" borderId="73" applyNumberFormat="0" applyFont="0" applyAlignment="0" applyProtection="0"/>
    <xf numFmtId="0" fontId="34" fillId="45" borderId="73" applyNumberFormat="0" applyFont="0" applyAlignment="0" applyProtection="0"/>
    <xf numFmtId="0" fontId="34" fillId="45" borderId="73" applyNumberFormat="0" applyFont="0" applyAlignment="0" applyProtection="0"/>
    <xf numFmtId="0" fontId="68" fillId="50" borderId="74" applyNumberFormat="0" applyAlignment="0" applyProtection="0"/>
    <xf numFmtId="4" fontId="49" fillId="60" borderId="74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1" fillId="60" borderId="74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9" fillId="60" borderId="74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49" fillId="60" borderId="74" applyNumberFormat="0" applyProtection="0">
      <alignment horizontal="left" vertical="center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49" fillId="61" borderId="74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49" fillId="62" borderId="74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49" fillId="64" borderId="74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49" fillId="65" borderId="74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49" fillId="66" borderId="74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49" fillId="67" borderId="74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49" fillId="68" borderId="74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49" fillId="69" borderId="74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49" fillId="71" borderId="74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3" fillId="72" borderId="74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33" fillId="85" borderId="74" applyNumberFormat="0" applyProtection="0">
      <alignment horizontal="left" vertical="center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33" fillId="6" borderId="74" applyNumberFormat="0" applyProtection="0">
      <alignment horizontal="left" vertical="center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77" fillId="75" borderId="76" applyBorder="0"/>
    <xf numFmtId="4" fontId="49" fillId="87" borderId="74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1" fillId="87" borderId="74" applyNumberFormat="0" applyProtection="0">
      <alignment vertical="center"/>
    </xf>
    <xf numFmtId="4" fontId="49" fillId="87" borderId="74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49" fillId="87" borderId="74" applyNumberFormat="0" applyProtection="0">
      <alignment horizontal="left" vertical="center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4" fontId="49" fillId="74" borderId="74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1" fillId="74" borderId="74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69" fillId="74" borderId="74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2" fontId="80" fillId="91" borderId="69" applyProtection="0"/>
    <xf numFmtId="2" fontId="80" fillId="91" borderId="69" applyProtection="0"/>
    <xf numFmtId="2" fontId="40" fillId="92" borderId="69" applyProtection="0"/>
    <xf numFmtId="2" fontId="40" fillId="93" borderId="69" applyProtection="0"/>
    <xf numFmtId="2" fontId="40" fillId="94" borderId="69" applyProtection="0"/>
    <xf numFmtId="2" fontId="40" fillId="94" borderId="69" applyProtection="0">
      <alignment horizontal="center"/>
    </xf>
    <xf numFmtId="2" fontId="40" fillId="93" borderId="69" applyProtection="0">
      <alignment horizontal="center"/>
    </xf>
    <xf numFmtId="0" fontId="41" fillId="0" borderId="71">
      <alignment horizontal="left" vertical="top" wrapText="1"/>
    </xf>
    <xf numFmtId="0" fontId="83" fillId="0" borderId="77" applyNumberFormat="0" applyFill="0" applyAlignment="0" applyProtection="0"/>
    <xf numFmtId="0" fontId="89" fillId="0" borderId="78"/>
    <xf numFmtId="0" fontId="1" fillId="0" borderId="0"/>
    <xf numFmtId="43" fontId="33" fillId="0" borderId="0" applyFont="0" applyFill="0" applyBorder="0" applyAlignment="0" applyProtection="0"/>
    <xf numFmtId="0" fontId="1" fillId="0" borderId="0"/>
    <xf numFmtId="0" fontId="40" fillId="6" borderId="81" applyNumberFormat="0">
      <alignment readingOrder="1"/>
      <protection locked="0"/>
    </xf>
    <xf numFmtId="0" fontId="46" fillId="0" borderId="82">
      <alignment horizontal="left" vertical="top" wrapText="1"/>
    </xf>
    <xf numFmtId="49" fontId="32" fillId="0" borderId="79">
      <alignment horizontal="center" vertical="top" wrapText="1"/>
      <protection locked="0"/>
    </xf>
    <xf numFmtId="49" fontId="32" fillId="0" borderId="79">
      <alignment horizontal="center" vertical="top" wrapText="1"/>
      <protection locked="0"/>
    </xf>
    <xf numFmtId="49" fontId="41" fillId="10" borderId="79">
      <alignment horizontal="right" vertical="top"/>
      <protection locked="0"/>
    </xf>
    <xf numFmtId="49" fontId="41" fillId="10" borderId="79">
      <alignment horizontal="right" vertical="top"/>
      <protection locked="0"/>
    </xf>
    <xf numFmtId="0" fontId="41" fillId="10" borderId="79">
      <alignment horizontal="right" vertical="top"/>
      <protection locked="0"/>
    </xf>
    <xf numFmtId="0" fontId="41" fillId="10" borderId="79">
      <alignment horizontal="right" vertical="top"/>
      <protection locked="0"/>
    </xf>
    <xf numFmtId="49" fontId="41" fillId="0" borderId="79">
      <alignment horizontal="right" vertical="top"/>
      <protection locked="0"/>
    </xf>
    <xf numFmtId="49" fontId="41" fillId="0" borderId="79">
      <alignment horizontal="right" vertical="top"/>
      <protection locked="0"/>
    </xf>
    <xf numFmtId="0" fontId="41" fillId="0" borderId="79">
      <alignment horizontal="right" vertical="top"/>
      <protection locked="0"/>
    </xf>
    <xf numFmtId="0" fontId="41" fillId="0" borderId="79">
      <alignment horizontal="right" vertical="top"/>
      <protection locked="0"/>
    </xf>
    <xf numFmtId="49" fontId="41" fillId="49" borderId="79">
      <alignment horizontal="right" vertical="top"/>
      <protection locked="0"/>
    </xf>
    <xf numFmtId="49" fontId="41" fillId="49" borderId="79">
      <alignment horizontal="right" vertical="top"/>
      <protection locked="0"/>
    </xf>
    <xf numFmtId="0" fontId="41" fillId="49" borderId="79">
      <alignment horizontal="right" vertical="top"/>
      <protection locked="0"/>
    </xf>
    <xf numFmtId="0" fontId="41" fillId="49" borderId="79">
      <alignment horizontal="right" vertical="top"/>
      <protection locked="0"/>
    </xf>
    <xf numFmtId="0" fontId="46" fillId="0" borderId="82">
      <alignment horizontal="center" vertical="top" wrapText="1"/>
    </xf>
    <xf numFmtId="0" fontId="50" fillId="50" borderId="81" applyNumberFormat="0" applyAlignment="0" applyProtection="0"/>
    <xf numFmtId="0" fontId="63" fillId="13" borderId="81" applyNumberFormat="0" applyAlignment="0" applyProtection="0"/>
    <xf numFmtId="0" fontId="32" fillId="59" borderId="83" applyNumberFormat="0" applyFont="0" applyAlignment="0" applyProtection="0"/>
    <xf numFmtId="0" fontId="34" fillId="45" borderId="84" applyNumberFormat="0" applyFont="0" applyAlignment="0" applyProtection="0"/>
    <xf numFmtId="0" fontId="34" fillId="45" borderId="84" applyNumberFormat="0" applyFont="0" applyAlignment="0" applyProtection="0"/>
    <xf numFmtId="0" fontId="34" fillId="45" borderId="84" applyNumberFormat="0" applyFont="0" applyAlignment="0" applyProtection="0"/>
    <xf numFmtId="0" fontId="68" fillId="50" borderId="85" applyNumberFormat="0" applyAlignment="0" applyProtection="0"/>
    <xf numFmtId="4" fontId="49" fillId="60" borderId="85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1" fillId="60" borderId="85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9" fillId="60" borderId="85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49" fillId="60" borderId="85" applyNumberFormat="0" applyProtection="0">
      <alignment horizontal="left" vertical="center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49" fillId="61" borderId="85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49" fillId="62" borderId="85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49" fillId="64" borderId="85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49" fillId="65" borderId="85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49" fillId="66" borderId="85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49" fillId="67" borderId="85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49" fillId="68" borderId="85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49" fillId="69" borderId="85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49" fillId="71" borderId="85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3" fillId="72" borderId="85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33" fillId="85" borderId="85" applyNumberFormat="0" applyProtection="0">
      <alignment horizontal="left" vertical="center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33" fillId="6" borderId="85" applyNumberFormat="0" applyProtection="0">
      <alignment horizontal="left" vertical="center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77" fillId="75" borderId="87" applyBorder="0"/>
    <xf numFmtId="4" fontId="49" fillId="87" borderId="85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1" fillId="87" borderId="85" applyNumberFormat="0" applyProtection="0">
      <alignment vertical="center"/>
    </xf>
    <xf numFmtId="4" fontId="49" fillId="87" borderId="85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49" fillId="87" borderId="85" applyNumberFormat="0" applyProtection="0">
      <alignment horizontal="left" vertical="center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4" fontId="49" fillId="74" borderId="85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1" fillId="74" borderId="85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69" fillId="74" borderId="85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2" fontId="80" fillId="91" borderId="80" applyProtection="0"/>
    <xf numFmtId="2" fontId="80" fillId="91" borderId="80" applyProtection="0"/>
    <xf numFmtId="2" fontId="40" fillId="92" borderId="80" applyProtection="0"/>
    <xf numFmtId="2" fontId="40" fillId="93" borderId="80" applyProtection="0"/>
    <xf numFmtId="2" fontId="40" fillId="94" borderId="80" applyProtection="0"/>
    <xf numFmtId="2" fontId="40" fillId="94" borderId="80" applyProtection="0">
      <alignment horizontal="center"/>
    </xf>
    <xf numFmtId="2" fontId="40" fillId="93" borderId="80" applyProtection="0">
      <alignment horizontal="center"/>
    </xf>
    <xf numFmtId="0" fontId="41" fillId="0" borderId="82">
      <alignment horizontal="left" vertical="top" wrapText="1"/>
    </xf>
    <xf numFmtId="0" fontId="83" fillId="0" borderId="88" applyNumberFormat="0" applyFill="0" applyAlignment="0" applyProtection="0"/>
    <xf numFmtId="0" fontId="89" fillId="0" borderId="89"/>
    <xf numFmtId="0" fontId="40" fillId="6" borderId="92" applyNumberFormat="0">
      <alignment readingOrder="1"/>
      <protection locked="0"/>
    </xf>
    <xf numFmtId="0" fontId="46" fillId="0" borderId="93">
      <alignment horizontal="left" vertical="top" wrapText="1"/>
    </xf>
    <xf numFmtId="49" fontId="32" fillId="0" borderId="90">
      <alignment horizontal="center" vertical="top" wrapText="1"/>
      <protection locked="0"/>
    </xf>
    <xf numFmtId="49" fontId="32" fillId="0" borderId="90">
      <alignment horizontal="center" vertical="top" wrapText="1"/>
      <protection locked="0"/>
    </xf>
    <xf numFmtId="49" fontId="41" fillId="10" borderId="90">
      <alignment horizontal="right" vertical="top"/>
      <protection locked="0"/>
    </xf>
    <xf numFmtId="49" fontId="41" fillId="10" borderId="90">
      <alignment horizontal="right" vertical="top"/>
      <protection locked="0"/>
    </xf>
    <xf numFmtId="0" fontId="41" fillId="10" borderId="90">
      <alignment horizontal="right" vertical="top"/>
      <protection locked="0"/>
    </xf>
    <xf numFmtId="0" fontId="41" fillId="10" borderId="90">
      <alignment horizontal="right" vertical="top"/>
      <protection locked="0"/>
    </xf>
    <xf numFmtId="49" fontId="41" fillId="0" borderId="90">
      <alignment horizontal="right" vertical="top"/>
      <protection locked="0"/>
    </xf>
    <xf numFmtId="49" fontId="41" fillId="0" borderId="90">
      <alignment horizontal="right" vertical="top"/>
      <protection locked="0"/>
    </xf>
    <xf numFmtId="0" fontId="41" fillId="0" borderId="90">
      <alignment horizontal="right" vertical="top"/>
      <protection locked="0"/>
    </xf>
    <xf numFmtId="0" fontId="41" fillId="0" borderId="90">
      <alignment horizontal="right" vertical="top"/>
      <protection locked="0"/>
    </xf>
    <xf numFmtId="49" fontId="41" fillId="49" borderId="90">
      <alignment horizontal="right" vertical="top"/>
      <protection locked="0"/>
    </xf>
    <xf numFmtId="49" fontId="41" fillId="49" borderId="90">
      <alignment horizontal="right" vertical="top"/>
      <protection locked="0"/>
    </xf>
    <xf numFmtId="0" fontId="41" fillId="49" borderId="90">
      <alignment horizontal="right" vertical="top"/>
      <protection locked="0"/>
    </xf>
    <xf numFmtId="0" fontId="41" fillId="49" borderId="90">
      <alignment horizontal="right" vertical="top"/>
      <protection locked="0"/>
    </xf>
    <xf numFmtId="0" fontId="46" fillId="0" borderId="93">
      <alignment horizontal="center" vertical="top" wrapText="1"/>
    </xf>
    <xf numFmtId="0" fontId="50" fillId="50" borderId="92" applyNumberFormat="0" applyAlignment="0" applyProtection="0"/>
    <xf numFmtId="0" fontId="63" fillId="13" borderId="92" applyNumberFormat="0" applyAlignment="0" applyProtection="0"/>
    <xf numFmtId="0" fontId="32" fillId="59" borderId="94" applyNumberFormat="0" applyFont="0" applyAlignment="0" applyProtection="0"/>
    <xf numFmtId="0" fontId="34" fillId="45" borderId="95" applyNumberFormat="0" applyFont="0" applyAlignment="0" applyProtection="0"/>
    <xf numFmtId="0" fontId="34" fillId="45" borderId="95" applyNumberFormat="0" applyFont="0" applyAlignment="0" applyProtection="0"/>
    <xf numFmtId="0" fontId="34" fillId="45" borderId="95" applyNumberFormat="0" applyFont="0" applyAlignment="0" applyProtection="0"/>
    <xf numFmtId="0" fontId="68" fillId="50" borderId="96" applyNumberFormat="0" applyAlignment="0" applyProtection="0"/>
    <xf numFmtId="4" fontId="49" fillId="60" borderId="96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1" fillId="60" borderId="96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9" fillId="60" borderId="96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49" fillId="60" borderId="96" applyNumberFormat="0" applyProtection="0">
      <alignment horizontal="left" vertical="center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49" fillId="61" borderId="96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49" fillId="62" borderId="96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49" fillId="64" borderId="96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49" fillId="65" borderId="96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49" fillId="66" borderId="96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49" fillId="67" borderId="96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49" fillId="68" borderId="96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49" fillId="69" borderId="96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49" fillId="71" borderId="96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3" fillId="72" borderId="96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33" fillId="85" borderId="96" applyNumberFormat="0" applyProtection="0">
      <alignment horizontal="left" vertical="center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33" fillId="6" borderId="96" applyNumberFormat="0" applyProtection="0">
      <alignment horizontal="left" vertical="center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77" fillId="75" borderId="98" applyBorder="0"/>
    <xf numFmtId="4" fontId="49" fillId="87" borderId="96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1" fillId="87" borderId="96" applyNumberFormat="0" applyProtection="0">
      <alignment vertical="center"/>
    </xf>
    <xf numFmtId="4" fontId="49" fillId="87" borderId="96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49" fillId="87" borderId="96" applyNumberFormat="0" applyProtection="0">
      <alignment horizontal="left" vertical="center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4" fontId="49" fillId="74" borderId="96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1" fillId="74" borderId="96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69" fillId="74" borderId="96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2" fontId="80" fillId="91" borderId="91" applyProtection="0"/>
    <xf numFmtId="2" fontId="80" fillId="91" borderId="91" applyProtection="0"/>
    <xf numFmtId="2" fontId="40" fillId="92" borderId="91" applyProtection="0"/>
    <xf numFmtId="2" fontId="40" fillId="93" borderId="91" applyProtection="0"/>
    <xf numFmtId="2" fontId="40" fillId="94" borderId="91" applyProtection="0"/>
    <xf numFmtId="2" fontId="40" fillId="94" borderId="91" applyProtection="0">
      <alignment horizontal="center"/>
    </xf>
    <xf numFmtId="2" fontId="40" fillId="93" borderId="91" applyProtection="0">
      <alignment horizontal="center"/>
    </xf>
    <xf numFmtId="0" fontId="41" fillId="0" borderId="93">
      <alignment horizontal="left" vertical="top" wrapText="1"/>
    </xf>
    <xf numFmtId="0" fontId="83" fillId="0" borderId="99" applyNumberFormat="0" applyFill="0" applyAlignment="0" applyProtection="0"/>
    <xf numFmtId="0" fontId="89" fillId="0" borderId="100"/>
    <xf numFmtId="0" fontId="40" fillId="6" borderId="103" applyNumberFormat="0">
      <alignment readingOrder="1"/>
      <protection locked="0"/>
    </xf>
    <xf numFmtId="0" fontId="46" fillId="0" borderId="104">
      <alignment horizontal="left" vertical="top" wrapText="1"/>
    </xf>
    <xf numFmtId="49" fontId="32" fillId="0" borderId="101">
      <alignment horizontal="center" vertical="top" wrapText="1"/>
      <protection locked="0"/>
    </xf>
    <xf numFmtId="49" fontId="32" fillId="0" borderId="101">
      <alignment horizontal="center" vertical="top" wrapText="1"/>
      <protection locked="0"/>
    </xf>
    <xf numFmtId="49" fontId="41" fillId="10" borderId="101">
      <alignment horizontal="right" vertical="top"/>
      <protection locked="0"/>
    </xf>
    <xf numFmtId="49" fontId="41" fillId="10" borderId="101">
      <alignment horizontal="right" vertical="top"/>
      <protection locked="0"/>
    </xf>
    <xf numFmtId="0" fontId="41" fillId="10" borderId="101">
      <alignment horizontal="right" vertical="top"/>
      <protection locked="0"/>
    </xf>
    <xf numFmtId="0" fontId="41" fillId="10" borderId="101">
      <alignment horizontal="right" vertical="top"/>
      <protection locked="0"/>
    </xf>
    <xf numFmtId="49" fontId="41" fillId="0" borderId="101">
      <alignment horizontal="right" vertical="top"/>
      <protection locked="0"/>
    </xf>
    <xf numFmtId="49" fontId="41" fillId="0" borderId="101">
      <alignment horizontal="right" vertical="top"/>
      <protection locked="0"/>
    </xf>
    <xf numFmtId="0" fontId="41" fillId="0" borderId="101">
      <alignment horizontal="right" vertical="top"/>
      <protection locked="0"/>
    </xf>
    <xf numFmtId="0" fontId="41" fillId="0" borderId="101">
      <alignment horizontal="right" vertical="top"/>
      <protection locked="0"/>
    </xf>
    <xf numFmtId="49" fontId="41" fillId="49" borderId="101">
      <alignment horizontal="right" vertical="top"/>
      <protection locked="0"/>
    </xf>
    <xf numFmtId="49" fontId="41" fillId="49" borderId="101">
      <alignment horizontal="right" vertical="top"/>
      <protection locked="0"/>
    </xf>
    <xf numFmtId="0" fontId="41" fillId="49" borderId="101">
      <alignment horizontal="right" vertical="top"/>
      <protection locked="0"/>
    </xf>
    <xf numFmtId="0" fontId="41" fillId="49" borderId="101">
      <alignment horizontal="right" vertical="top"/>
      <protection locked="0"/>
    </xf>
    <xf numFmtId="0" fontId="46" fillId="0" borderId="104">
      <alignment horizontal="center" vertical="top" wrapText="1"/>
    </xf>
    <xf numFmtId="0" fontId="50" fillId="50" borderId="103" applyNumberFormat="0" applyAlignment="0" applyProtection="0"/>
    <xf numFmtId="0" fontId="63" fillId="13" borderId="103" applyNumberFormat="0" applyAlignment="0" applyProtection="0"/>
    <xf numFmtId="0" fontId="32" fillId="59" borderId="105" applyNumberFormat="0" applyFont="0" applyAlignment="0" applyProtection="0"/>
    <xf numFmtId="0" fontId="34" fillId="45" borderId="106" applyNumberFormat="0" applyFont="0" applyAlignment="0" applyProtection="0"/>
    <xf numFmtId="0" fontId="34" fillId="45" borderId="106" applyNumberFormat="0" applyFont="0" applyAlignment="0" applyProtection="0"/>
    <xf numFmtId="0" fontId="34" fillId="45" borderId="106" applyNumberFormat="0" applyFont="0" applyAlignment="0" applyProtection="0"/>
    <xf numFmtId="0" fontId="68" fillId="50" borderId="107" applyNumberFormat="0" applyAlignment="0" applyProtection="0"/>
    <xf numFmtId="4" fontId="49" fillId="60" borderId="107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1" fillId="60" borderId="107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9" fillId="60" borderId="107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49" fillId="60" borderId="107" applyNumberFormat="0" applyProtection="0">
      <alignment horizontal="left" vertical="center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49" fillId="61" borderId="107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49" fillId="62" borderId="107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49" fillId="64" borderId="107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49" fillId="65" borderId="107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49" fillId="66" borderId="107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49" fillId="67" borderId="107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49" fillId="68" borderId="107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49" fillId="69" borderId="107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49" fillId="71" borderId="107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3" fillId="72" borderId="107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33" fillId="85" borderId="107" applyNumberFormat="0" applyProtection="0">
      <alignment horizontal="left" vertical="center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33" fillId="6" borderId="107" applyNumberFormat="0" applyProtection="0">
      <alignment horizontal="left" vertical="center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77" fillId="75" borderId="109" applyBorder="0"/>
    <xf numFmtId="4" fontId="49" fillId="87" borderId="107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1" fillId="87" borderId="107" applyNumberFormat="0" applyProtection="0">
      <alignment vertical="center"/>
    </xf>
    <xf numFmtId="4" fontId="49" fillId="87" borderId="107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49" fillId="87" borderId="107" applyNumberFormat="0" applyProtection="0">
      <alignment horizontal="left" vertical="center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4" fontId="49" fillId="74" borderId="107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1" fillId="74" borderId="107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69" fillId="74" borderId="107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2" fontId="80" fillId="91" borderId="102" applyProtection="0"/>
    <xf numFmtId="2" fontId="80" fillId="91" borderId="102" applyProtection="0"/>
    <xf numFmtId="2" fontId="40" fillId="92" borderId="102" applyProtection="0"/>
    <xf numFmtId="2" fontId="40" fillId="93" borderId="102" applyProtection="0"/>
    <xf numFmtId="2" fontId="40" fillId="94" borderId="102" applyProtection="0"/>
    <xf numFmtId="2" fontId="40" fillId="94" borderId="102" applyProtection="0">
      <alignment horizontal="center"/>
    </xf>
    <xf numFmtId="2" fontId="40" fillId="93" borderId="102" applyProtection="0">
      <alignment horizontal="center"/>
    </xf>
    <xf numFmtId="0" fontId="41" fillId="0" borderId="104">
      <alignment horizontal="left" vertical="top" wrapText="1"/>
    </xf>
    <xf numFmtId="0" fontId="83" fillId="0" borderId="110" applyNumberFormat="0" applyFill="0" applyAlignment="0" applyProtection="0"/>
    <xf numFmtId="0" fontId="89" fillId="0" borderId="111"/>
    <xf numFmtId="0" fontId="40" fillId="6" borderId="114" applyNumberFormat="0">
      <alignment readingOrder="1"/>
      <protection locked="0"/>
    </xf>
    <xf numFmtId="0" fontId="46" fillId="0" borderId="115">
      <alignment horizontal="left" vertical="top" wrapText="1"/>
    </xf>
    <xf numFmtId="49" fontId="32" fillId="0" borderId="112">
      <alignment horizontal="center" vertical="top" wrapText="1"/>
      <protection locked="0"/>
    </xf>
    <xf numFmtId="49" fontId="32" fillId="0" borderId="112">
      <alignment horizontal="center" vertical="top" wrapText="1"/>
      <protection locked="0"/>
    </xf>
    <xf numFmtId="49" fontId="41" fillId="10" borderId="112">
      <alignment horizontal="right" vertical="top"/>
      <protection locked="0"/>
    </xf>
    <xf numFmtId="49" fontId="41" fillId="10" borderId="112">
      <alignment horizontal="right" vertical="top"/>
      <protection locked="0"/>
    </xf>
    <xf numFmtId="0" fontId="41" fillId="10" borderId="112">
      <alignment horizontal="right" vertical="top"/>
      <protection locked="0"/>
    </xf>
    <xf numFmtId="0" fontId="41" fillId="10" borderId="112">
      <alignment horizontal="right" vertical="top"/>
      <protection locked="0"/>
    </xf>
    <xf numFmtId="49" fontId="41" fillId="0" borderId="112">
      <alignment horizontal="right" vertical="top"/>
      <protection locked="0"/>
    </xf>
    <xf numFmtId="49" fontId="41" fillId="0" borderId="112">
      <alignment horizontal="right" vertical="top"/>
      <protection locked="0"/>
    </xf>
    <xf numFmtId="0" fontId="41" fillId="0" borderId="112">
      <alignment horizontal="right" vertical="top"/>
      <protection locked="0"/>
    </xf>
    <xf numFmtId="0" fontId="41" fillId="0" borderId="112">
      <alignment horizontal="right" vertical="top"/>
      <protection locked="0"/>
    </xf>
    <xf numFmtId="49" fontId="41" fillId="49" borderId="112">
      <alignment horizontal="right" vertical="top"/>
      <protection locked="0"/>
    </xf>
    <xf numFmtId="49" fontId="41" fillId="49" borderId="112">
      <alignment horizontal="right" vertical="top"/>
      <protection locked="0"/>
    </xf>
    <xf numFmtId="0" fontId="41" fillId="49" borderId="112">
      <alignment horizontal="right" vertical="top"/>
      <protection locked="0"/>
    </xf>
    <xf numFmtId="0" fontId="41" fillId="49" borderId="112">
      <alignment horizontal="right" vertical="top"/>
      <protection locked="0"/>
    </xf>
    <xf numFmtId="0" fontId="46" fillId="0" borderId="115">
      <alignment horizontal="center" vertical="top" wrapText="1"/>
    </xf>
    <xf numFmtId="0" fontId="50" fillId="50" borderId="114" applyNumberFormat="0" applyAlignment="0" applyProtection="0"/>
    <xf numFmtId="0" fontId="63" fillId="13" borderId="114" applyNumberFormat="0" applyAlignment="0" applyProtection="0"/>
    <xf numFmtId="0" fontId="32" fillId="59" borderId="116" applyNumberFormat="0" applyFont="0" applyAlignment="0" applyProtection="0"/>
    <xf numFmtId="0" fontId="34" fillId="45" borderId="117" applyNumberFormat="0" applyFont="0" applyAlignment="0" applyProtection="0"/>
    <xf numFmtId="0" fontId="34" fillId="45" borderId="117" applyNumberFormat="0" applyFont="0" applyAlignment="0" applyProtection="0"/>
    <xf numFmtId="0" fontId="34" fillId="45" borderId="117" applyNumberFormat="0" applyFont="0" applyAlignment="0" applyProtection="0"/>
    <xf numFmtId="0" fontId="68" fillId="50" borderId="118" applyNumberFormat="0" applyAlignment="0" applyProtection="0"/>
    <xf numFmtId="4" fontId="49" fillId="60" borderId="118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1" fillId="60" borderId="118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9" fillId="60" borderId="118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49" fillId="60" borderId="118" applyNumberFormat="0" applyProtection="0">
      <alignment horizontal="left" vertical="center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49" fillId="61" borderId="118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49" fillId="62" borderId="118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49" fillId="64" borderId="118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49" fillId="65" borderId="118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49" fillId="66" borderId="118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49" fillId="67" borderId="118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49" fillId="68" borderId="118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49" fillId="69" borderId="118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49" fillId="71" borderId="118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3" fillId="72" borderId="118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33" fillId="85" borderId="118" applyNumberFormat="0" applyProtection="0">
      <alignment horizontal="left" vertical="center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33" fillId="6" borderId="118" applyNumberFormat="0" applyProtection="0">
      <alignment horizontal="left" vertical="center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77" fillId="75" borderId="120" applyBorder="0"/>
    <xf numFmtId="4" fontId="49" fillId="87" borderId="118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1" fillId="87" borderId="118" applyNumberFormat="0" applyProtection="0">
      <alignment vertical="center"/>
    </xf>
    <xf numFmtId="4" fontId="49" fillId="87" borderId="118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49" fillId="87" borderId="118" applyNumberFormat="0" applyProtection="0">
      <alignment horizontal="left" vertical="center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4" fontId="49" fillId="74" borderId="118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1" fillId="74" borderId="118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69" fillId="74" borderId="118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2" fontId="80" fillId="91" borderId="113" applyProtection="0"/>
    <xf numFmtId="2" fontId="80" fillId="91" borderId="113" applyProtection="0"/>
    <xf numFmtId="2" fontId="40" fillId="92" borderId="113" applyProtection="0"/>
    <xf numFmtId="2" fontId="40" fillId="93" borderId="113" applyProtection="0"/>
    <xf numFmtId="2" fontId="40" fillId="94" borderId="113" applyProtection="0"/>
    <xf numFmtId="2" fontId="40" fillId="94" borderId="113" applyProtection="0">
      <alignment horizontal="center"/>
    </xf>
    <xf numFmtId="2" fontId="40" fillId="93" borderId="113" applyProtection="0">
      <alignment horizontal="center"/>
    </xf>
    <xf numFmtId="0" fontId="41" fillId="0" borderId="115">
      <alignment horizontal="left" vertical="top" wrapText="1"/>
    </xf>
    <xf numFmtId="0" fontId="83" fillId="0" borderId="121" applyNumberFormat="0" applyFill="0" applyAlignment="0" applyProtection="0"/>
    <xf numFmtId="0" fontId="89" fillId="0" borderId="122"/>
    <xf numFmtId="0" fontId="40" fillId="6" borderId="125" applyNumberFormat="0">
      <alignment readingOrder="1"/>
      <protection locked="0"/>
    </xf>
    <xf numFmtId="0" fontId="46" fillId="0" borderId="126">
      <alignment horizontal="left" vertical="top" wrapText="1"/>
    </xf>
    <xf numFmtId="49" fontId="32" fillId="0" borderId="123">
      <alignment horizontal="center" vertical="top" wrapText="1"/>
      <protection locked="0"/>
    </xf>
    <xf numFmtId="49" fontId="32" fillId="0" borderId="123">
      <alignment horizontal="center" vertical="top" wrapText="1"/>
      <protection locked="0"/>
    </xf>
    <xf numFmtId="49" fontId="41" fillId="10" borderId="123">
      <alignment horizontal="right" vertical="top"/>
      <protection locked="0"/>
    </xf>
    <xf numFmtId="49" fontId="41" fillId="10" borderId="123">
      <alignment horizontal="right" vertical="top"/>
      <protection locked="0"/>
    </xf>
    <xf numFmtId="0" fontId="41" fillId="10" borderId="123">
      <alignment horizontal="right" vertical="top"/>
      <protection locked="0"/>
    </xf>
    <xf numFmtId="0" fontId="41" fillId="10" borderId="123">
      <alignment horizontal="right" vertical="top"/>
      <protection locked="0"/>
    </xf>
    <xf numFmtId="49" fontId="41" fillId="0" borderId="123">
      <alignment horizontal="right" vertical="top"/>
      <protection locked="0"/>
    </xf>
    <xf numFmtId="49" fontId="41" fillId="0" borderId="123">
      <alignment horizontal="right" vertical="top"/>
      <protection locked="0"/>
    </xf>
    <xf numFmtId="0" fontId="41" fillId="0" borderId="123">
      <alignment horizontal="right" vertical="top"/>
      <protection locked="0"/>
    </xf>
    <xf numFmtId="0" fontId="41" fillId="0" borderId="123">
      <alignment horizontal="right" vertical="top"/>
      <protection locked="0"/>
    </xf>
    <xf numFmtId="49" fontId="41" fillId="49" borderId="123">
      <alignment horizontal="right" vertical="top"/>
      <protection locked="0"/>
    </xf>
    <xf numFmtId="49" fontId="41" fillId="49" borderId="123">
      <alignment horizontal="right" vertical="top"/>
      <protection locked="0"/>
    </xf>
    <xf numFmtId="0" fontId="41" fillId="49" borderId="123">
      <alignment horizontal="right" vertical="top"/>
      <protection locked="0"/>
    </xf>
    <xf numFmtId="0" fontId="41" fillId="49" borderId="123">
      <alignment horizontal="right" vertical="top"/>
      <protection locked="0"/>
    </xf>
    <xf numFmtId="0" fontId="46" fillId="0" borderId="126">
      <alignment horizontal="center" vertical="top" wrapText="1"/>
    </xf>
    <xf numFmtId="0" fontId="50" fillId="50" borderId="125" applyNumberFormat="0" applyAlignment="0" applyProtection="0"/>
    <xf numFmtId="0" fontId="63" fillId="13" borderId="125" applyNumberFormat="0" applyAlignment="0" applyProtection="0"/>
    <xf numFmtId="0" fontId="32" fillId="59" borderId="127" applyNumberFormat="0" applyFont="0" applyAlignment="0" applyProtection="0"/>
    <xf numFmtId="0" fontId="34" fillId="45" borderId="128" applyNumberFormat="0" applyFont="0" applyAlignment="0" applyProtection="0"/>
    <xf numFmtId="0" fontId="34" fillId="45" borderId="128" applyNumberFormat="0" applyFont="0" applyAlignment="0" applyProtection="0"/>
    <xf numFmtId="0" fontId="34" fillId="45" borderId="128" applyNumberFormat="0" applyFont="0" applyAlignment="0" applyProtection="0"/>
    <xf numFmtId="0" fontId="68" fillId="50" borderId="129" applyNumberFormat="0" applyAlignment="0" applyProtection="0"/>
    <xf numFmtId="4" fontId="49" fillId="60" borderId="129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1" fillId="60" borderId="129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9" fillId="60" borderId="129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49" fillId="60" borderId="129" applyNumberFormat="0" applyProtection="0">
      <alignment horizontal="left" vertical="center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49" fillId="61" borderId="129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49" fillId="62" borderId="129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49" fillId="64" borderId="129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49" fillId="65" borderId="129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49" fillId="66" borderId="129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49" fillId="67" borderId="129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49" fillId="68" borderId="129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49" fillId="69" borderId="129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49" fillId="71" borderId="129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3" fillId="72" borderId="129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33" fillId="85" borderId="129" applyNumberFormat="0" applyProtection="0">
      <alignment horizontal="left" vertical="center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33" fillId="6" borderId="129" applyNumberFormat="0" applyProtection="0">
      <alignment horizontal="left" vertical="center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77" fillId="75" borderId="131" applyBorder="0"/>
    <xf numFmtId="4" fontId="49" fillId="87" borderId="129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1" fillId="87" borderId="129" applyNumberFormat="0" applyProtection="0">
      <alignment vertical="center"/>
    </xf>
    <xf numFmtId="4" fontId="49" fillId="87" borderId="129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49" fillId="87" borderId="129" applyNumberFormat="0" applyProtection="0">
      <alignment horizontal="left" vertical="center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4" fontId="49" fillId="74" borderId="129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1" fillId="74" borderId="129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69" fillId="74" borderId="129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2" fontId="80" fillId="91" borderId="124" applyProtection="0"/>
    <xf numFmtId="2" fontId="80" fillId="91" borderId="124" applyProtection="0"/>
    <xf numFmtId="2" fontId="40" fillId="92" borderId="124" applyProtection="0"/>
    <xf numFmtId="2" fontId="40" fillId="93" borderId="124" applyProtection="0"/>
    <xf numFmtId="2" fontId="40" fillId="94" borderId="124" applyProtection="0"/>
    <xf numFmtId="2" fontId="40" fillId="94" borderId="124" applyProtection="0">
      <alignment horizontal="center"/>
    </xf>
    <xf numFmtId="2" fontId="40" fillId="93" borderId="124" applyProtection="0">
      <alignment horizontal="center"/>
    </xf>
    <xf numFmtId="0" fontId="41" fillId="0" borderId="126">
      <alignment horizontal="left" vertical="top" wrapText="1"/>
    </xf>
    <xf numFmtId="0" fontId="83" fillId="0" borderId="132" applyNumberFormat="0" applyFill="0" applyAlignment="0" applyProtection="0"/>
    <xf numFmtId="0" fontId="89" fillId="0" borderId="133"/>
    <xf numFmtId="0" fontId="40" fillId="6" borderId="136" applyNumberFormat="0">
      <alignment readingOrder="1"/>
      <protection locked="0"/>
    </xf>
    <xf numFmtId="0" fontId="46" fillId="0" borderId="137">
      <alignment horizontal="left" vertical="top" wrapText="1"/>
    </xf>
    <xf numFmtId="49" fontId="32" fillId="0" borderId="134">
      <alignment horizontal="center" vertical="top" wrapText="1"/>
      <protection locked="0"/>
    </xf>
    <xf numFmtId="49" fontId="32" fillId="0" borderId="134">
      <alignment horizontal="center" vertical="top" wrapText="1"/>
      <protection locked="0"/>
    </xf>
    <xf numFmtId="49" fontId="41" fillId="10" borderId="134">
      <alignment horizontal="right" vertical="top"/>
      <protection locked="0"/>
    </xf>
    <xf numFmtId="49" fontId="41" fillId="10" borderId="134">
      <alignment horizontal="right" vertical="top"/>
      <protection locked="0"/>
    </xf>
    <xf numFmtId="0" fontId="41" fillId="10" borderId="134">
      <alignment horizontal="right" vertical="top"/>
      <protection locked="0"/>
    </xf>
    <xf numFmtId="0" fontId="41" fillId="10" borderId="134">
      <alignment horizontal="right" vertical="top"/>
      <protection locked="0"/>
    </xf>
    <xf numFmtId="49" fontId="41" fillId="0" borderId="134">
      <alignment horizontal="right" vertical="top"/>
      <protection locked="0"/>
    </xf>
    <xf numFmtId="49" fontId="41" fillId="0" borderId="134">
      <alignment horizontal="right" vertical="top"/>
      <protection locked="0"/>
    </xf>
    <xf numFmtId="0" fontId="41" fillId="0" borderId="134">
      <alignment horizontal="right" vertical="top"/>
      <protection locked="0"/>
    </xf>
    <xf numFmtId="0" fontId="41" fillId="0" borderId="134">
      <alignment horizontal="right" vertical="top"/>
      <protection locked="0"/>
    </xf>
    <xf numFmtId="49" fontId="41" fillId="49" borderId="134">
      <alignment horizontal="right" vertical="top"/>
      <protection locked="0"/>
    </xf>
    <xf numFmtId="49" fontId="41" fillId="49" borderId="134">
      <alignment horizontal="right" vertical="top"/>
      <protection locked="0"/>
    </xf>
    <xf numFmtId="0" fontId="41" fillId="49" borderId="134">
      <alignment horizontal="right" vertical="top"/>
      <protection locked="0"/>
    </xf>
    <xf numFmtId="0" fontId="41" fillId="49" borderId="134">
      <alignment horizontal="right" vertical="top"/>
      <protection locked="0"/>
    </xf>
    <xf numFmtId="0" fontId="46" fillId="0" borderId="137">
      <alignment horizontal="center" vertical="top" wrapText="1"/>
    </xf>
    <xf numFmtId="0" fontId="50" fillId="50" borderId="136" applyNumberFormat="0" applyAlignment="0" applyProtection="0"/>
    <xf numFmtId="0" fontId="63" fillId="13" borderId="136" applyNumberFormat="0" applyAlignment="0" applyProtection="0"/>
    <xf numFmtId="0" fontId="32" fillId="59" borderId="138" applyNumberFormat="0" applyFont="0" applyAlignment="0" applyProtection="0"/>
    <xf numFmtId="0" fontId="34" fillId="45" borderId="139" applyNumberFormat="0" applyFont="0" applyAlignment="0" applyProtection="0"/>
    <xf numFmtId="0" fontId="34" fillId="45" borderId="139" applyNumberFormat="0" applyFont="0" applyAlignment="0" applyProtection="0"/>
    <xf numFmtId="0" fontId="34" fillId="45" borderId="139" applyNumberFormat="0" applyFont="0" applyAlignment="0" applyProtection="0"/>
    <xf numFmtId="0" fontId="68" fillId="50" borderId="140" applyNumberFormat="0" applyAlignment="0" applyProtection="0"/>
    <xf numFmtId="4" fontId="49" fillId="60" borderId="140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1" fillId="60" borderId="140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9" fillId="60" borderId="140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49" fillId="60" borderId="140" applyNumberFormat="0" applyProtection="0">
      <alignment horizontal="left" vertical="center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49" fillId="61" borderId="140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49" fillId="62" borderId="140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49" fillId="64" borderId="140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49" fillId="65" borderId="140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49" fillId="66" borderId="140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49" fillId="67" borderId="140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49" fillId="68" borderId="140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49" fillId="69" borderId="140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49" fillId="71" borderId="140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3" fillId="72" borderId="140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33" fillId="85" borderId="140" applyNumberFormat="0" applyProtection="0">
      <alignment horizontal="left" vertical="center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33" fillId="6" borderId="140" applyNumberFormat="0" applyProtection="0">
      <alignment horizontal="left" vertical="center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77" fillId="75" borderId="142" applyBorder="0"/>
    <xf numFmtId="4" fontId="49" fillId="87" borderId="140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1" fillId="87" borderId="140" applyNumberFormat="0" applyProtection="0">
      <alignment vertical="center"/>
    </xf>
    <xf numFmtId="4" fontId="49" fillId="87" borderId="140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49" fillId="87" borderId="140" applyNumberFormat="0" applyProtection="0">
      <alignment horizontal="left" vertical="center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4" fontId="49" fillId="74" borderId="140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1" fillId="74" borderId="140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69" fillId="74" borderId="140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2" fontId="80" fillId="91" borderId="135" applyProtection="0"/>
    <xf numFmtId="2" fontId="80" fillId="91" borderId="135" applyProtection="0"/>
    <xf numFmtId="2" fontId="40" fillId="92" borderId="135" applyProtection="0"/>
    <xf numFmtId="2" fontId="40" fillId="93" borderId="135" applyProtection="0"/>
    <xf numFmtId="2" fontId="40" fillId="94" borderId="135" applyProtection="0"/>
    <xf numFmtId="2" fontId="40" fillId="94" borderId="135" applyProtection="0">
      <alignment horizontal="center"/>
    </xf>
    <xf numFmtId="2" fontId="40" fillId="93" borderId="135" applyProtection="0">
      <alignment horizontal="center"/>
    </xf>
    <xf numFmtId="0" fontId="41" fillId="0" borderId="137">
      <alignment horizontal="left" vertical="top" wrapText="1"/>
    </xf>
    <xf numFmtId="0" fontId="83" fillId="0" borderId="143" applyNumberFormat="0" applyFill="0" applyAlignment="0" applyProtection="0"/>
    <xf numFmtId="0" fontId="89" fillId="0" borderId="144"/>
    <xf numFmtId="0" fontId="40" fillId="6" borderId="147" applyNumberFormat="0">
      <alignment readingOrder="1"/>
      <protection locked="0"/>
    </xf>
    <xf numFmtId="0" fontId="46" fillId="0" borderId="148">
      <alignment horizontal="left" vertical="top" wrapText="1"/>
    </xf>
    <xf numFmtId="49" fontId="32" fillId="0" borderId="145">
      <alignment horizontal="center" vertical="top" wrapText="1"/>
      <protection locked="0"/>
    </xf>
    <xf numFmtId="49" fontId="32" fillId="0" borderId="145">
      <alignment horizontal="center" vertical="top" wrapText="1"/>
      <protection locked="0"/>
    </xf>
    <xf numFmtId="49" fontId="41" fillId="10" borderId="145">
      <alignment horizontal="right" vertical="top"/>
      <protection locked="0"/>
    </xf>
    <xf numFmtId="49" fontId="41" fillId="10" borderId="145">
      <alignment horizontal="right" vertical="top"/>
      <protection locked="0"/>
    </xf>
    <xf numFmtId="0" fontId="41" fillId="10" borderId="145">
      <alignment horizontal="right" vertical="top"/>
      <protection locked="0"/>
    </xf>
    <xf numFmtId="0" fontId="41" fillId="10" borderId="145">
      <alignment horizontal="right" vertical="top"/>
      <protection locked="0"/>
    </xf>
    <xf numFmtId="49" fontId="41" fillId="0" borderId="145">
      <alignment horizontal="right" vertical="top"/>
      <protection locked="0"/>
    </xf>
    <xf numFmtId="49" fontId="41" fillId="0" borderId="145">
      <alignment horizontal="right" vertical="top"/>
      <protection locked="0"/>
    </xf>
    <xf numFmtId="0" fontId="41" fillId="0" borderId="145">
      <alignment horizontal="right" vertical="top"/>
      <protection locked="0"/>
    </xf>
    <xf numFmtId="0" fontId="41" fillId="0" borderId="145">
      <alignment horizontal="right" vertical="top"/>
      <protection locked="0"/>
    </xf>
    <xf numFmtId="49" fontId="41" fillId="49" borderId="145">
      <alignment horizontal="right" vertical="top"/>
      <protection locked="0"/>
    </xf>
    <xf numFmtId="49" fontId="41" fillId="49" borderId="145">
      <alignment horizontal="right" vertical="top"/>
      <protection locked="0"/>
    </xf>
    <xf numFmtId="0" fontId="41" fillId="49" borderId="145">
      <alignment horizontal="right" vertical="top"/>
      <protection locked="0"/>
    </xf>
    <xf numFmtId="0" fontId="41" fillId="49" borderId="145">
      <alignment horizontal="right" vertical="top"/>
      <protection locked="0"/>
    </xf>
    <xf numFmtId="0" fontId="46" fillId="0" borderId="148">
      <alignment horizontal="center" vertical="top" wrapText="1"/>
    </xf>
    <xf numFmtId="0" fontId="50" fillId="50" borderId="147" applyNumberFormat="0" applyAlignment="0" applyProtection="0"/>
    <xf numFmtId="0" fontId="63" fillId="13" borderId="147" applyNumberFormat="0" applyAlignment="0" applyProtection="0"/>
    <xf numFmtId="0" fontId="32" fillId="59" borderId="149" applyNumberFormat="0" applyFont="0" applyAlignment="0" applyProtection="0"/>
    <xf numFmtId="0" fontId="34" fillId="45" borderId="150" applyNumberFormat="0" applyFont="0" applyAlignment="0" applyProtection="0"/>
    <xf numFmtId="0" fontId="34" fillId="45" borderId="150" applyNumberFormat="0" applyFont="0" applyAlignment="0" applyProtection="0"/>
    <xf numFmtId="0" fontId="34" fillId="45" borderId="150" applyNumberFormat="0" applyFont="0" applyAlignment="0" applyProtection="0"/>
    <xf numFmtId="0" fontId="68" fillId="50" borderId="151" applyNumberFormat="0" applyAlignment="0" applyProtection="0"/>
    <xf numFmtId="4" fontId="49" fillId="60" borderId="151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1" fillId="60" borderId="151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9" fillId="60" borderId="151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49" fillId="60" borderId="151" applyNumberFormat="0" applyProtection="0">
      <alignment horizontal="left" vertical="center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49" fillId="61" borderId="151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49" fillId="62" borderId="151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49" fillId="64" borderId="151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49" fillId="65" borderId="151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49" fillId="66" borderId="151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49" fillId="67" borderId="151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49" fillId="68" borderId="151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49" fillId="69" borderId="151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49" fillId="71" borderId="151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3" fillId="72" borderId="151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33" fillId="85" borderId="151" applyNumberFormat="0" applyProtection="0">
      <alignment horizontal="left" vertical="center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33" fillId="6" borderId="151" applyNumberFormat="0" applyProtection="0">
      <alignment horizontal="left" vertical="center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77" fillId="75" borderId="153" applyBorder="0"/>
    <xf numFmtId="4" fontId="49" fillId="87" borderId="151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1" fillId="87" borderId="151" applyNumberFormat="0" applyProtection="0">
      <alignment vertical="center"/>
    </xf>
    <xf numFmtId="4" fontId="49" fillId="87" borderId="151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49" fillId="87" borderId="151" applyNumberFormat="0" applyProtection="0">
      <alignment horizontal="left" vertical="center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4" fontId="49" fillId="74" borderId="151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1" fillId="74" borderId="151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69" fillId="74" borderId="151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2" fontId="80" fillId="91" borderId="146" applyProtection="0"/>
    <xf numFmtId="2" fontId="80" fillId="91" borderId="146" applyProtection="0"/>
    <xf numFmtId="2" fontId="40" fillId="92" borderId="146" applyProtection="0"/>
    <xf numFmtId="2" fontId="40" fillId="93" borderId="146" applyProtection="0"/>
    <xf numFmtId="2" fontId="40" fillId="94" borderId="146" applyProtection="0"/>
    <xf numFmtId="2" fontId="40" fillId="94" borderId="146" applyProtection="0">
      <alignment horizontal="center"/>
    </xf>
    <xf numFmtId="2" fontId="40" fillId="93" borderId="146" applyProtection="0">
      <alignment horizontal="center"/>
    </xf>
    <xf numFmtId="0" fontId="41" fillId="0" borderId="148">
      <alignment horizontal="left" vertical="top" wrapText="1"/>
    </xf>
    <xf numFmtId="0" fontId="83" fillId="0" borderId="154" applyNumberFormat="0" applyFill="0" applyAlignment="0" applyProtection="0"/>
    <xf numFmtId="0" fontId="89" fillId="0" borderId="155"/>
    <xf numFmtId="0" fontId="40" fillId="6" borderId="158" applyNumberFormat="0">
      <alignment readingOrder="1"/>
      <protection locked="0"/>
    </xf>
    <xf numFmtId="0" fontId="46" fillId="0" borderId="159">
      <alignment horizontal="left" vertical="top" wrapText="1"/>
    </xf>
    <xf numFmtId="49" fontId="32" fillId="0" borderId="156">
      <alignment horizontal="center" vertical="top" wrapText="1"/>
      <protection locked="0"/>
    </xf>
    <xf numFmtId="49" fontId="32" fillId="0" borderId="156">
      <alignment horizontal="center" vertical="top" wrapText="1"/>
      <protection locked="0"/>
    </xf>
    <xf numFmtId="49" fontId="41" fillId="10" borderId="156">
      <alignment horizontal="right" vertical="top"/>
      <protection locked="0"/>
    </xf>
    <xf numFmtId="49" fontId="41" fillId="10" borderId="156">
      <alignment horizontal="right" vertical="top"/>
      <protection locked="0"/>
    </xf>
    <xf numFmtId="0" fontId="41" fillId="10" borderId="156">
      <alignment horizontal="right" vertical="top"/>
      <protection locked="0"/>
    </xf>
    <xf numFmtId="0" fontId="41" fillId="10" borderId="156">
      <alignment horizontal="right" vertical="top"/>
      <protection locked="0"/>
    </xf>
    <xf numFmtId="49" fontId="41" fillId="0" borderId="156">
      <alignment horizontal="right" vertical="top"/>
      <protection locked="0"/>
    </xf>
    <xf numFmtId="49" fontId="41" fillId="0" borderId="156">
      <alignment horizontal="right" vertical="top"/>
      <protection locked="0"/>
    </xf>
    <xf numFmtId="0" fontId="41" fillId="0" borderId="156">
      <alignment horizontal="right" vertical="top"/>
      <protection locked="0"/>
    </xf>
    <xf numFmtId="0" fontId="41" fillId="0" borderId="156">
      <alignment horizontal="right" vertical="top"/>
      <protection locked="0"/>
    </xf>
    <xf numFmtId="49" fontId="41" fillId="49" borderId="156">
      <alignment horizontal="right" vertical="top"/>
      <protection locked="0"/>
    </xf>
    <xf numFmtId="49" fontId="41" fillId="49" borderId="156">
      <alignment horizontal="right" vertical="top"/>
      <protection locked="0"/>
    </xf>
    <xf numFmtId="0" fontId="41" fillId="49" borderId="156">
      <alignment horizontal="right" vertical="top"/>
      <protection locked="0"/>
    </xf>
    <xf numFmtId="0" fontId="41" fillId="49" borderId="156">
      <alignment horizontal="right" vertical="top"/>
      <protection locked="0"/>
    </xf>
    <xf numFmtId="0" fontId="46" fillId="0" borderId="159">
      <alignment horizontal="center" vertical="top" wrapText="1"/>
    </xf>
    <xf numFmtId="0" fontId="50" fillId="50" borderId="158" applyNumberFormat="0" applyAlignment="0" applyProtection="0"/>
    <xf numFmtId="0" fontId="63" fillId="13" borderId="158" applyNumberFormat="0" applyAlignment="0" applyProtection="0"/>
    <xf numFmtId="0" fontId="32" fillId="59" borderId="160" applyNumberFormat="0" applyFont="0" applyAlignment="0" applyProtection="0"/>
    <xf numFmtId="0" fontId="34" fillId="45" borderId="161" applyNumberFormat="0" applyFont="0" applyAlignment="0" applyProtection="0"/>
    <xf numFmtId="0" fontId="34" fillId="45" borderId="161" applyNumberFormat="0" applyFont="0" applyAlignment="0" applyProtection="0"/>
    <xf numFmtId="0" fontId="34" fillId="45" borderId="161" applyNumberFormat="0" applyFont="0" applyAlignment="0" applyProtection="0"/>
    <xf numFmtId="0" fontId="68" fillId="50" borderId="162" applyNumberFormat="0" applyAlignment="0" applyProtection="0"/>
    <xf numFmtId="4" fontId="49" fillId="60" borderId="162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1" fillId="60" borderId="162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9" fillId="60" borderId="162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49" fillId="60" borderId="162" applyNumberFormat="0" applyProtection="0">
      <alignment horizontal="left" vertical="center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49" fillId="61" borderId="162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49" fillId="62" borderId="162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49" fillId="64" borderId="162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49" fillId="65" borderId="162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49" fillId="66" borderId="162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49" fillId="67" borderId="162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49" fillId="68" borderId="162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49" fillId="69" borderId="162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49" fillId="71" borderId="162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3" fillId="72" borderId="162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33" fillId="85" borderId="162" applyNumberFormat="0" applyProtection="0">
      <alignment horizontal="left" vertical="center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33" fillId="6" borderId="162" applyNumberFormat="0" applyProtection="0">
      <alignment horizontal="left" vertical="center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77" fillId="75" borderId="164" applyBorder="0"/>
    <xf numFmtId="4" fontId="49" fillId="87" borderId="162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1" fillId="87" borderId="162" applyNumberFormat="0" applyProtection="0">
      <alignment vertical="center"/>
    </xf>
    <xf numFmtId="4" fontId="49" fillId="87" borderId="162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49" fillId="87" borderId="162" applyNumberFormat="0" applyProtection="0">
      <alignment horizontal="left" vertical="center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4" fontId="49" fillId="74" borderId="162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1" fillId="74" borderId="162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69" fillId="74" borderId="162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2" fontId="80" fillId="91" borderId="157" applyProtection="0"/>
    <xf numFmtId="2" fontId="80" fillId="91" borderId="157" applyProtection="0"/>
    <xf numFmtId="2" fontId="40" fillId="92" borderId="157" applyProtection="0"/>
    <xf numFmtId="2" fontId="40" fillId="93" borderId="157" applyProtection="0"/>
    <xf numFmtId="2" fontId="40" fillId="94" borderId="157" applyProtection="0"/>
    <xf numFmtId="2" fontId="40" fillId="94" borderId="157" applyProtection="0">
      <alignment horizontal="center"/>
    </xf>
    <xf numFmtId="2" fontId="40" fillId="93" borderId="157" applyProtection="0">
      <alignment horizontal="center"/>
    </xf>
    <xf numFmtId="0" fontId="41" fillId="0" borderId="159">
      <alignment horizontal="left" vertical="top" wrapText="1"/>
    </xf>
    <xf numFmtId="0" fontId="83" fillId="0" borderId="165" applyNumberFormat="0" applyFill="0" applyAlignment="0" applyProtection="0"/>
    <xf numFmtId="0" fontId="89" fillId="0" borderId="166"/>
    <xf numFmtId="0" fontId="40" fillId="6" borderId="169" applyNumberFormat="0">
      <alignment readingOrder="1"/>
      <protection locked="0"/>
    </xf>
    <xf numFmtId="0" fontId="46" fillId="0" borderId="170">
      <alignment horizontal="left" vertical="top" wrapText="1"/>
    </xf>
    <xf numFmtId="49" fontId="32" fillId="0" borderId="167">
      <alignment horizontal="center" vertical="top" wrapText="1"/>
      <protection locked="0"/>
    </xf>
    <xf numFmtId="49" fontId="32" fillId="0" borderId="167">
      <alignment horizontal="center" vertical="top" wrapText="1"/>
      <protection locked="0"/>
    </xf>
    <xf numFmtId="49" fontId="41" fillId="10" borderId="167">
      <alignment horizontal="right" vertical="top"/>
      <protection locked="0"/>
    </xf>
    <xf numFmtId="49" fontId="41" fillId="10" borderId="167">
      <alignment horizontal="right" vertical="top"/>
      <protection locked="0"/>
    </xf>
    <xf numFmtId="0" fontId="41" fillId="10" borderId="167">
      <alignment horizontal="right" vertical="top"/>
      <protection locked="0"/>
    </xf>
    <xf numFmtId="0" fontId="41" fillId="10" borderId="167">
      <alignment horizontal="right" vertical="top"/>
      <protection locked="0"/>
    </xf>
    <xf numFmtId="49" fontId="41" fillId="0" borderId="167">
      <alignment horizontal="right" vertical="top"/>
      <protection locked="0"/>
    </xf>
    <xf numFmtId="49" fontId="41" fillId="0" borderId="167">
      <alignment horizontal="right" vertical="top"/>
      <protection locked="0"/>
    </xf>
    <xf numFmtId="0" fontId="41" fillId="0" borderId="167">
      <alignment horizontal="right" vertical="top"/>
      <protection locked="0"/>
    </xf>
    <xf numFmtId="0" fontId="41" fillId="0" borderId="167">
      <alignment horizontal="right" vertical="top"/>
      <protection locked="0"/>
    </xf>
    <xf numFmtId="49" fontId="41" fillId="49" borderId="167">
      <alignment horizontal="right" vertical="top"/>
      <protection locked="0"/>
    </xf>
    <xf numFmtId="49" fontId="41" fillId="49" borderId="167">
      <alignment horizontal="right" vertical="top"/>
      <protection locked="0"/>
    </xf>
    <xf numFmtId="0" fontId="41" fillId="49" borderId="167">
      <alignment horizontal="right" vertical="top"/>
      <protection locked="0"/>
    </xf>
    <xf numFmtId="0" fontId="41" fillId="49" borderId="167">
      <alignment horizontal="right" vertical="top"/>
      <protection locked="0"/>
    </xf>
    <xf numFmtId="0" fontId="46" fillId="0" borderId="170">
      <alignment horizontal="center" vertical="top" wrapText="1"/>
    </xf>
    <xf numFmtId="0" fontId="50" fillId="50" borderId="169" applyNumberFormat="0" applyAlignment="0" applyProtection="0"/>
    <xf numFmtId="0" fontId="63" fillId="13" borderId="169" applyNumberFormat="0" applyAlignment="0" applyProtection="0"/>
    <xf numFmtId="0" fontId="32" fillId="59" borderId="171" applyNumberFormat="0" applyFont="0" applyAlignment="0" applyProtection="0"/>
    <xf numFmtId="0" fontId="34" fillId="45" borderId="172" applyNumberFormat="0" applyFont="0" applyAlignment="0" applyProtection="0"/>
    <xf numFmtId="0" fontId="34" fillId="45" borderId="172" applyNumberFormat="0" applyFont="0" applyAlignment="0" applyProtection="0"/>
    <xf numFmtId="0" fontId="34" fillId="45" borderId="172" applyNumberFormat="0" applyFont="0" applyAlignment="0" applyProtection="0"/>
    <xf numFmtId="0" fontId="68" fillId="50" borderId="173" applyNumberFormat="0" applyAlignment="0" applyProtection="0"/>
    <xf numFmtId="4" fontId="49" fillId="60" borderId="173" applyNumberFormat="0" applyProtection="0">
      <alignment vertical="center"/>
    </xf>
    <xf numFmtId="4" fontId="70" fillId="57" borderId="172" applyNumberFormat="0" applyProtection="0">
      <alignment vertical="center"/>
    </xf>
    <xf numFmtId="4" fontId="70" fillId="57" borderId="172" applyNumberFormat="0" applyProtection="0">
      <alignment vertical="center"/>
    </xf>
    <xf numFmtId="4" fontId="70" fillId="57" borderId="172" applyNumberFormat="0" applyProtection="0">
      <alignment vertical="center"/>
    </xf>
    <xf numFmtId="4" fontId="70" fillId="57" borderId="172" applyNumberFormat="0" applyProtection="0">
      <alignment vertical="center"/>
    </xf>
    <xf numFmtId="4" fontId="70" fillId="57" borderId="172" applyNumberFormat="0" applyProtection="0">
      <alignment vertical="center"/>
    </xf>
    <xf numFmtId="4" fontId="71" fillId="60" borderId="173" applyNumberFormat="0" applyProtection="0">
      <alignment vertical="center"/>
    </xf>
    <xf numFmtId="4" fontId="41" fillId="60" borderId="172" applyNumberFormat="0" applyProtection="0">
      <alignment vertical="center"/>
    </xf>
    <xf numFmtId="4" fontId="41" fillId="60" borderId="172" applyNumberFormat="0" applyProtection="0">
      <alignment vertical="center"/>
    </xf>
    <xf numFmtId="4" fontId="41" fillId="60" borderId="172" applyNumberFormat="0" applyProtection="0">
      <alignment vertical="center"/>
    </xf>
    <xf numFmtId="4" fontId="41" fillId="60" borderId="172" applyNumberFormat="0" applyProtection="0">
      <alignment vertical="center"/>
    </xf>
    <xf numFmtId="4" fontId="41" fillId="60" borderId="172" applyNumberFormat="0" applyProtection="0">
      <alignment vertical="center"/>
    </xf>
    <xf numFmtId="4" fontId="49" fillId="60" borderId="173" applyNumberFormat="0" applyProtection="0">
      <alignment horizontal="left" vertical="center" indent="1"/>
    </xf>
    <xf numFmtId="4" fontId="70" fillId="60" borderId="172" applyNumberFormat="0" applyProtection="0">
      <alignment horizontal="left" vertical="center" indent="1"/>
    </xf>
    <xf numFmtId="4" fontId="70" fillId="60" borderId="172" applyNumberFormat="0" applyProtection="0">
      <alignment horizontal="left" vertical="center" indent="1"/>
    </xf>
    <xf numFmtId="4" fontId="70" fillId="60" borderId="172" applyNumberFormat="0" applyProtection="0">
      <alignment horizontal="left" vertical="center" indent="1"/>
    </xf>
    <xf numFmtId="4" fontId="70" fillId="60" borderId="172" applyNumberFormat="0" applyProtection="0">
      <alignment horizontal="left" vertical="center" indent="1"/>
    </xf>
    <xf numFmtId="4" fontId="70" fillId="60" borderId="172" applyNumberFormat="0" applyProtection="0">
      <alignment horizontal="left" vertical="center" indent="1"/>
    </xf>
    <xf numFmtId="4" fontId="49" fillId="60" borderId="173" applyNumberFormat="0" applyProtection="0">
      <alignment horizontal="left" vertical="center" indent="1"/>
    </xf>
    <xf numFmtId="0" fontId="41" fillId="57" borderId="174" applyNumberFormat="0" applyProtection="0">
      <alignment horizontal="left" vertical="top" indent="1"/>
    </xf>
    <xf numFmtId="0" fontId="41" fillId="57" borderId="174" applyNumberFormat="0" applyProtection="0">
      <alignment horizontal="left" vertical="top" indent="1"/>
    </xf>
    <xf numFmtId="0" fontId="41" fillId="57" borderId="174" applyNumberFormat="0" applyProtection="0">
      <alignment horizontal="left" vertical="top" indent="1"/>
    </xf>
    <xf numFmtId="0" fontId="41" fillId="57" borderId="174" applyNumberFormat="0" applyProtection="0">
      <alignment horizontal="left" vertical="top" indent="1"/>
    </xf>
    <xf numFmtId="0" fontId="41" fillId="57" borderId="174" applyNumberFormat="0" applyProtection="0">
      <alignment horizontal="left" vertical="top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49" fillId="61" borderId="173" applyNumberFormat="0" applyProtection="0">
      <alignment horizontal="right" vertical="center"/>
    </xf>
    <xf numFmtId="4" fontId="70" fillId="9" borderId="172" applyNumberFormat="0" applyProtection="0">
      <alignment horizontal="right" vertical="center"/>
    </xf>
    <xf numFmtId="4" fontId="70" fillId="9" borderId="172" applyNumberFormat="0" applyProtection="0">
      <alignment horizontal="right" vertical="center"/>
    </xf>
    <xf numFmtId="4" fontId="70" fillId="9" borderId="172" applyNumberFormat="0" applyProtection="0">
      <alignment horizontal="right" vertical="center"/>
    </xf>
    <xf numFmtId="4" fontId="70" fillId="9" borderId="172" applyNumberFormat="0" applyProtection="0">
      <alignment horizontal="right" vertical="center"/>
    </xf>
    <xf numFmtId="4" fontId="70" fillId="9" borderId="172" applyNumberFormat="0" applyProtection="0">
      <alignment horizontal="right" vertical="center"/>
    </xf>
    <xf numFmtId="4" fontId="49" fillId="62" borderId="173" applyNumberFormat="0" applyProtection="0">
      <alignment horizontal="right" vertical="center"/>
    </xf>
    <xf numFmtId="4" fontId="70" fillId="63" borderId="172" applyNumberFormat="0" applyProtection="0">
      <alignment horizontal="right" vertical="center"/>
    </xf>
    <xf numFmtId="4" fontId="70" fillId="63" borderId="172" applyNumberFormat="0" applyProtection="0">
      <alignment horizontal="right" vertical="center"/>
    </xf>
    <xf numFmtId="4" fontId="70" fillId="63" borderId="172" applyNumberFormat="0" applyProtection="0">
      <alignment horizontal="right" vertical="center"/>
    </xf>
    <xf numFmtId="4" fontId="70" fillId="63" borderId="172" applyNumberFormat="0" applyProtection="0">
      <alignment horizontal="right" vertical="center"/>
    </xf>
    <xf numFmtId="4" fontId="70" fillId="63" borderId="172" applyNumberFormat="0" applyProtection="0">
      <alignment horizontal="right" vertical="center"/>
    </xf>
    <xf numFmtId="4" fontId="49" fillId="64" borderId="173" applyNumberFormat="0" applyProtection="0">
      <alignment horizontal="right" vertical="center"/>
    </xf>
    <xf numFmtId="4" fontId="70" fillId="30" borderId="170" applyNumberFormat="0" applyProtection="0">
      <alignment horizontal="right" vertical="center"/>
    </xf>
    <xf numFmtId="4" fontId="70" fillId="30" borderId="170" applyNumberFormat="0" applyProtection="0">
      <alignment horizontal="right" vertical="center"/>
    </xf>
    <xf numFmtId="4" fontId="70" fillId="30" borderId="170" applyNumberFormat="0" applyProtection="0">
      <alignment horizontal="right" vertical="center"/>
    </xf>
    <xf numFmtId="4" fontId="70" fillId="30" borderId="170" applyNumberFormat="0" applyProtection="0">
      <alignment horizontal="right" vertical="center"/>
    </xf>
    <xf numFmtId="4" fontId="70" fillId="30" borderId="170" applyNumberFormat="0" applyProtection="0">
      <alignment horizontal="right" vertical="center"/>
    </xf>
    <xf numFmtId="4" fontId="49" fillId="65" borderId="173" applyNumberFormat="0" applyProtection="0">
      <alignment horizontal="right" vertical="center"/>
    </xf>
    <xf numFmtId="4" fontId="70" fillId="17" borderId="172" applyNumberFormat="0" applyProtection="0">
      <alignment horizontal="right" vertical="center"/>
    </xf>
    <xf numFmtId="4" fontId="70" fillId="17" borderId="172" applyNumberFormat="0" applyProtection="0">
      <alignment horizontal="right" vertical="center"/>
    </xf>
    <xf numFmtId="4" fontId="70" fillId="17" borderId="172" applyNumberFormat="0" applyProtection="0">
      <alignment horizontal="right" vertical="center"/>
    </xf>
    <xf numFmtId="4" fontId="70" fillId="17" borderId="172" applyNumberFormat="0" applyProtection="0">
      <alignment horizontal="right" vertical="center"/>
    </xf>
    <xf numFmtId="4" fontId="70" fillId="17" borderId="172" applyNumberFormat="0" applyProtection="0">
      <alignment horizontal="right" vertical="center"/>
    </xf>
    <xf numFmtId="4" fontId="49" fillId="66" borderId="173" applyNumberFormat="0" applyProtection="0">
      <alignment horizontal="right" vertical="center"/>
    </xf>
    <xf numFmtId="4" fontId="70" fillId="21" borderId="172" applyNumberFormat="0" applyProtection="0">
      <alignment horizontal="right" vertical="center"/>
    </xf>
    <xf numFmtId="4" fontId="70" fillId="21" borderId="172" applyNumberFormat="0" applyProtection="0">
      <alignment horizontal="right" vertical="center"/>
    </xf>
    <xf numFmtId="4" fontId="70" fillId="21" borderId="172" applyNumberFormat="0" applyProtection="0">
      <alignment horizontal="right" vertical="center"/>
    </xf>
    <xf numFmtId="4" fontId="70" fillId="21" borderId="172" applyNumberFormat="0" applyProtection="0">
      <alignment horizontal="right" vertical="center"/>
    </xf>
    <xf numFmtId="4" fontId="70" fillId="21" borderId="172" applyNumberFormat="0" applyProtection="0">
      <alignment horizontal="right" vertical="center"/>
    </xf>
    <xf numFmtId="4" fontId="49" fillId="67" borderId="173" applyNumberFormat="0" applyProtection="0">
      <alignment horizontal="right" vertical="center"/>
    </xf>
    <xf numFmtId="4" fontId="70" fillId="44" borderId="172" applyNumberFormat="0" applyProtection="0">
      <alignment horizontal="right" vertical="center"/>
    </xf>
    <xf numFmtId="4" fontId="70" fillId="44" borderId="172" applyNumberFormat="0" applyProtection="0">
      <alignment horizontal="right" vertical="center"/>
    </xf>
    <xf numFmtId="4" fontId="70" fillId="44" borderId="172" applyNumberFormat="0" applyProtection="0">
      <alignment horizontal="right" vertical="center"/>
    </xf>
    <xf numFmtId="4" fontId="70" fillId="44" borderId="172" applyNumberFormat="0" applyProtection="0">
      <alignment horizontal="right" vertical="center"/>
    </xf>
    <xf numFmtId="4" fontId="70" fillId="44" borderId="172" applyNumberFormat="0" applyProtection="0">
      <alignment horizontal="right" vertical="center"/>
    </xf>
    <xf numFmtId="4" fontId="49" fillId="68" borderId="173" applyNumberFormat="0" applyProtection="0">
      <alignment horizontal="right" vertical="center"/>
    </xf>
    <xf numFmtId="4" fontId="70" fillId="37" borderId="172" applyNumberFormat="0" applyProtection="0">
      <alignment horizontal="right" vertical="center"/>
    </xf>
    <xf numFmtId="4" fontId="70" fillId="37" borderId="172" applyNumberFormat="0" applyProtection="0">
      <alignment horizontal="right" vertical="center"/>
    </xf>
    <xf numFmtId="4" fontId="70" fillId="37" borderId="172" applyNumberFormat="0" applyProtection="0">
      <alignment horizontal="right" vertical="center"/>
    </xf>
    <xf numFmtId="4" fontId="70" fillId="37" borderId="172" applyNumberFormat="0" applyProtection="0">
      <alignment horizontal="right" vertical="center"/>
    </xf>
    <xf numFmtId="4" fontId="70" fillId="37" borderId="172" applyNumberFormat="0" applyProtection="0">
      <alignment horizontal="right" vertical="center"/>
    </xf>
    <xf numFmtId="4" fontId="49" fillId="69" borderId="173" applyNumberFormat="0" applyProtection="0">
      <alignment horizontal="right" vertical="center"/>
    </xf>
    <xf numFmtId="4" fontId="70" fillId="70" borderId="172" applyNumberFormat="0" applyProtection="0">
      <alignment horizontal="right" vertical="center"/>
    </xf>
    <xf numFmtId="4" fontId="70" fillId="70" borderId="172" applyNumberFormat="0" applyProtection="0">
      <alignment horizontal="right" vertical="center"/>
    </xf>
    <xf numFmtId="4" fontId="70" fillId="70" borderId="172" applyNumberFormat="0" applyProtection="0">
      <alignment horizontal="right" vertical="center"/>
    </xf>
    <xf numFmtId="4" fontId="70" fillId="70" borderId="172" applyNumberFormat="0" applyProtection="0">
      <alignment horizontal="right" vertical="center"/>
    </xf>
    <xf numFmtId="4" fontId="70" fillId="70" borderId="172" applyNumberFormat="0" applyProtection="0">
      <alignment horizontal="right" vertical="center"/>
    </xf>
    <xf numFmtId="4" fontId="49" fillId="71" borderId="173" applyNumberFormat="0" applyProtection="0">
      <alignment horizontal="right" vertical="center"/>
    </xf>
    <xf numFmtId="4" fontId="70" fillId="16" borderId="172" applyNumberFormat="0" applyProtection="0">
      <alignment horizontal="right" vertical="center"/>
    </xf>
    <xf numFmtId="4" fontId="70" fillId="16" borderId="172" applyNumberFormat="0" applyProtection="0">
      <alignment horizontal="right" vertical="center"/>
    </xf>
    <xf numFmtId="4" fontId="70" fillId="16" borderId="172" applyNumberFormat="0" applyProtection="0">
      <alignment horizontal="right" vertical="center"/>
    </xf>
    <xf numFmtId="4" fontId="70" fillId="16" borderId="172" applyNumberFormat="0" applyProtection="0">
      <alignment horizontal="right" vertical="center"/>
    </xf>
    <xf numFmtId="4" fontId="70" fillId="16" borderId="172" applyNumberFormat="0" applyProtection="0">
      <alignment horizontal="right" vertical="center"/>
    </xf>
    <xf numFmtId="4" fontId="73" fillId="72" borderId="173" applyNumberFormat="0" applyProtection="0">
      <alignment horizontal="left" vertical="center" indent="1"/>
    </xf>
    <xf numFmtId="4" fontId="70" fillId="73" borderId="170" applyNumberFormat="0" applyProtection="0">
      <alignment horizontal="left" vertical="center" indent="1"/>
    </xf>
    <xf numFmtId="4" fontId="70" fillId="73" borderId="170" applyNumberFormat="0" applyProtection="0">
      <alignment horizontal="left" vertical="center" indent="1"/>
    </xf>
    <xf numFmtId="4" fontId="70" fillId="73" borderId="170" applyNumberFormat="0" applyProtection="0">
      <alignment horizontal="left" vertical="center" indent="1"/>
    </xf>
    <xf numFmtId="4" fontId="70" fillId="73" borderId="170" applyNumberFormat="0" applyProtection="0">
      <alignment horizontal="left" vertical="center" indent="1"/>
    </xf>
    <xf numFmtId="4" fontId="70" fillId="73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70" fillId="77" borderId="172" applyNumberFormat="0" applyProtection="0">
      <alignment horizontal="right" vertical="center"/>
    </xf>
    <xf numFmtId="4" fontId="70" fillId="77" borderId="172" applyNumberFormat="0" applyProtection="0">
      <alignment horizontal="right" vertical="center"/>
    </xf>
    <xf numFmtId="4" fontId="70" fillId="77" borderId="172" applyNumberFormat="0" applyProtection="0">
      <alignment horizontal="right" vertical="center"/>
    </xf>
    <xf numFmtId="4" fontId="70" fillId="77" borderId="172" applyNumberFormat="0" applyProtection="0">
      <alignment horizontal="right" vertical="center"/>
    </xf>
    <xf numFmtId="4" fontId="70" fillId="77" borderId="172" applyNumberFormat="0" applyProtection="0">
      <alignment horizontal="right" vertical="center"/>
    </xf>
    <xf numFmtId="4" fontId="70" fillId="78" borderId="170" applyNumberFormat="0" applyProtection="0">
      <alignment horizontal="left" vertical="center" indent="1"/>
    </xf>
    <xf numFmtId="4" fontId="70" fillId="78" borderId="170" applyNumberFormat="0" applyProtection="0">
      <alignment horizontal="left" vertical="center" indent="1"/>
    </xf>
    <xf numFmtId="4" fontId="70" fillId="78" borderId="170" applyNumberFormat="0" applyProtection="0">
      <alignment horizontal="left" vertical="center" indent="1"/>
    </xf>
    <xf numFmtId="4" fontId="70" fillId="78" borderId="170" applyNumberFormat="0" applyProtection="0">
      <alignment horizontal="left" vertical="center" indent="1"/>
    </xf>
    <xf numFmtId="4" fontId="70" fillId="78" borderId="170" applyNumberFormat="0" applyProtection="0">
      <alignment horizontal="left" vertical="center" indent="1"/>
    </xf>
    <xf numFmtId="4" fontId="70" fillId="77" borderId="170" applyNumberFormat="0" applyProtection="0">
      <alignment horizontal="left" vertical="center" indent="1"/>
    </xf>
    <xf numFmtId="4" fontId="70" fillId="77" borderId="170" applyNumberFormat="0" applyProtection="0">
      <alignment horizontal="left" vertical="center" indent="1"/>
    </xf>
    <xf numFmtId="4" fontId="70" fillId="77" borderId="170" applyNumberFormat="0" applyProtection="0">
      <alignment horizontal="left" vertical="center" indent="1"/>
    </xf>
    <xf numFmtId="4" fontId="70" fillId="77" borderId="170" applyNumberFormat="0" applyProtection="0">
      <alignment horizontal="left" vertical="center" indent="1"/>
    </xf>
    <xf numFmtId="4" fontId="70" fillId="77" borderId="170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70" fillId="82" borderId="172" applyNumberFormat="0" applyProtection="0">
      <alignment horizontal="left" vertical="center" indent="1"/>
    </xf>
    <xf numFmtId="0" fontId="70" fillId="82" borderId="172" applyNumberFormat="0" applyProtection="0">
      <alignment horizontal="left" vertical="center" indent="1"/>
    </xf>
    <xf numFmtId="0" fontId="70" fillId="82" borderId="172" applyNumberFormat="0" applyProtection="0">
      <alignment horizontal="left" vertical="center" indent="1"/>
    </xf>
    <xf numFmtId="0" fontId="70" fillId="82" borderId="172" applyNumberFormat="0" applyProtection="0">
      <alignment horizontal="left" vertical="center" indent="1"/>
    </xf>
    <xf numFmtId="0" fontId="70" fillId="82" borderId="172" applyNumberFormat="0" applyProtection="0">
      <alignment horizontal="left" vertical="center" indent="1"/>
    </xf>
    <xf numFmtId="0" fontId="70" fillId="82" borderId="172" applyNumberFormat="0" applyProtection="0">
      <alignment horizontal="left" vertical="center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70" fillId="14" borderId="172" applyNumberFormat="0" applyProtection="0">
      <alignment horizontal="left" vertical="center" indent="1"/>
    </xf>
    <xf numFmtId="0" fontId="70" fillId="14" borderId="172" applyNumberFormat="0" applyProtection="0">
      <alignment horizontal="left" vertical="center" indent="1"/>
    </xf>
    <xf numFmtId="0" fontId="70" fillId="14" borderId="172" applyNumberFormat="0" applyProtection="0">
      <alignment horizontal="left" vertical="center" indent="1"/>
    </xf>
    <xf numFmtId="0" fontId="70" fillId="14" borderId="172" applyNumberFormat="0" applyProtection="0">
      <alignment horizontal="left" vertical="center" indent="1"/>
    </xf>
    <xf numFmtId="0" fontId="70" fillId="14" borderId="172" applyNumberFormat="0" applyProtection="0">
      <alignment horizontal="left" vertical="center" indent="1"/>
    </xf>
    <xf numFmtId="0" fontId="33" fillId="85" borderId="173" applyNumberFormat="0" applyProtection="0">
      <alignment horizontal="left" vertical="center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70" fillId="78" borderId="172" applyNumberFormat="0" applyProtection="0">
      <alignment horizontal="left" vertical="center" indent="1"/>
    </xf>
    <xf numFmtId="0" fontId="70" fillId="78" borderId="172" applyNumberFormat="0" applyProtection="0">
      <alignment horizontal="left" vertical="center" indent="1"/>
    </xf>
    <xf numFmtId="0" fontId="70" fillId="78" borderId="172" applyNumberFormat="0" applyProtection="0">
      <alignment horizontal="left" vertical="center" indent="1"/>
    </xf>
    <xf numFmtId="0" fontId="70" fillId="78" borderId="172" applyNumberFormat="0" applyProtection="0">
      <alignment horizontal="left" vertical="center" indent="1"/>
    </xf>
    <xf numFmtId="0" fontId="70" fillId="78" borderId="172" applyNumberFormat="0" applyProtection="0">
      <alignment horizontal="left" vertical="center" indent="1"/>
    </xf>
    <xf numFmtId="0" fontId="33" fillId="6" borderId="173" applyNumberFormat="0" applyProtection="0">
      <alignment horizontal="left" vertical="center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77" fillId="75" borderId="175" applyBorder="0"/>
    <xf numFmtId="4" fontId="49" fillId="87" borderId="173" applyNumberFormat="0" applyProtection="0">
      <alignment vertical="center"/>
    </xf>
    <xf numFmtId="4" fontId="78" fillId="59" borderId="174" applyNumberFormat="0" applyProtection="0">
      <alignment vertical="center"/>
    </xf>
    <xf numFmtId="4" fontId="78" fillId="59" borderId="174" applyNumberFormat="0" applyProtection="0">
      <alignment vertical="center"/>
    </xf>
    <xf numFmtId="4" fontId="78" fillId="59" borderId="174" applyNumberFormat="0" applyProtection="0">
      <alignment vertical="center"/>
    </xf>
    <xf numFmtId="4" fontId="78" fillId="59" borderId="174" applyNumberFormat="0" applyProtection="0">
      <alignment vertical="center"/>
    </xf>
    <xf numFmtId="4" fontId="78" fillId="59" borderId="174" applyNumberFormat="0" applyProtection="0">
      <alignment vertical="center"/>
    </xf>
    <xf numFmtId="4" fontId="71" fillId="87" borderId="173" applyNumberFormat="0" applyProtection="0">
      <alignment vertical="center"/>
    </xf>
    <xf numFmtId="4" fontId="49" fillId="87" borderId="173" applyNumberFormat="0" applyProtection="0">
      <alignment horizontal="left" vertical="center" indent="1"/>
    </xf>
    <xf numFmtId="4" fontId="78" fillId="50" borderId="174" applyNumberFormat="0" applyProtection="0">
      <alignment horizontal="left" vertical="center" indent="1"/>
    </xf>
    <xf numFmtId="4" fontId="78" fillId="50" borderId="174" applyNumberFormat="0" applyProtection="0">
      <alignment horizontal="left" vertical="center" indent="1"/>
    </xf>
    <xf numFmtId="4" fontId="78" fillId="50" borderId="174" applyNumberFormat="0" applyProtection="0">
      <alignment horizontal="left" vertical="center" indent="1"/>
    </xf>
    <xf numFmtId="4" fontId="78" fillId="50" borderId="174" applyNumberFormat="0" applyProtection="0">
      <alignment horizontal="left" vertical="center" indent="1"/>
    </xf>
    <xf numFmtId="4" fontId="78" fillId="50" borderId="174" applyNumberFormat="0" applyProtection="0">
      <alignment horizontal="left" vertical="center" indent="1"/>
    </xf>
    <xf numFmtId="4" fontId="49" fillId="87" borderId="173" applyNumberFormat="0" applyProtection="0">
      <alignment horizontal="left" vertical="center" indent="1"/>
    </xf>
    <xf numFmtId="0" fontId="78" fillId="59" borderId="174" applyNumberFormat="0" applyProtection="0">
      <alignment horizontal="left" vertical="top" indent="1"/>
    </xf>
    <xf numFmtId="0" fontId="78" fillId="59" borderId="174" applyNumberFormat="0" applyProtection="0">
      <alignment horizontal="left" vertical="top" indent="1"/>
    </xf>
    <xf numFmtId="0" fontId="78" fillId="59" borderId="174" applyNumberFormat="0" applyProtection="0">
      <alignment horizontal="left" vertical="top" indent="1"/>
    </xf>
    <xf numFmtId="0" fontId="78" fillId="59" borderId="174" applyNumberFormat="0" applyProtection="0">
      <alignment horizontal="left" vertical="top" indent="1"/>
    </xf>
    <xf numFmtId="0" fontId="78" fillId="59" borderId="174" applyNumberFormat="0" applyProtection="0">
      <alignment horizontal="left" vertical="top" indent="1"/>
    </xf>
    <xf numFmtId="4" fontId="49" fillId="74" borderId="173" applyNumberFormat="0" applyProtection="0">
      <alignment horizontal="right" vertical="center"/>
    </xf>
    <xf numFmtId="4" fontId="70" fillId="0" borderId="172" applyNumberFormat="0" applyProtection="0">
      <alignment horizontal="right" vertical="center"/>
    </xf>
    <xf numFmtId="4" fontId="70" fillId="0" borderId="172" applyNumberFormat="0" applyProtection="0">
      <alignment horizontal="right" vertical="center"/>
    </xf>
    <xf numFmtId="4" fontId="70" fillId="0" borderId="172" applyNumberFormat="0" applyProtection="0">
      <alignment horizontal="right" vertical="center"/>
    </xf>
    <xf numFmtId="4" fontId="70" fillId="0" borderId="172" applyNumberFormat="0" applyProtection="0">
      <alignment horizontal="right" vertical="center"/>
    </xf>
    <xf numFmtId="4" fontId="70" fillId="0" borderId="172" applyNumberFormat="0" applyProtection="0">
      <alignment horizontal="right" vertical="center"/>
    </xf>
    <xf numFmtId="4" fontId="71" fillId="74" borderId="173" applyNumberFormat="0" applyProtection="0">
      <alignment horizontal="right" vertical="center"/>
    </xf>
    <xf numFmtId="4" fontId="41" fillId="88" borderId="172" applyNumberFormat="0" applyProtection="0">
      <alignment horizontal="right" vertical="center"/>
    </xf>
    <xf numFmtId="4" fontId="41" fillId="88" borderId="172" applyNumberFormat="0" applyProtection="0">
      <alignment horizontal="right" vertical="center"/>
    </xf>
    <xf numFmtId="4" fontId="41" fillId="88" borderId="172" applyNumberFormat="0" applyProtection="0">
      <alignment horizontal="right" vertical="center"/>
    </xf>
    <xf numFmtId="4" fontId="41" fillId="88" borderId="172" applyNumberFormat="0" applyProtection="0">
      <alignment horizontal="right" vertical="center"/>
    </xf>
    <xf numFmtId="4" fontId="41" fillId="88" borderId="172" applyNumberFormat="0" applyProtection="0">
      <alignment horizontal="right" vertical="center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0" fontId="78" fillId="77" borderId="174" applyNumberFormat="0" applyProtection="0">
      <alignment horizontal="left" vertical="top" indent="1"/>
    </xf>
    <xf numFmtId="0" fontId="78" fillId="77" borderId="174" applyNumberFormat="0" applyProtection="0">
      <alignment horizontal="left" vertical="top" indent="1"/>
    </xf>
    <xf numFmtId="0" fontId="78" fillId="77" borderId="174" applyNumberFormat="0" applyProtection="0">
      <alignment horizontal="left" vertical="top" indent="1"/>
    </xf>
    <xf numFmtId="0" fontId="78" fillId="77" borderId="174" applyNumberFormat="0" applyProtection="0">
      <alignment horizontal="left" vertical="top" indent="1"/>
    </xf>
    <xf numFmtId="0" fontId="78" fillId="77" borderId="174" applyNumberFormat="0" applyProtection="0">
      <alignment horizontal="left" vertical="top" indent="1"/>
    </xf>
    <xf numFmtId="4" fontId="41" fillId="89" borderId="170" applyNumberFormat="0" applyProtection="0">
      <alignment horizontal="left" vertical="center" indent="1"/>
    </xf>
    <xf numFmtId="4" fontId="41" fillId="89" borderId="170" applyNumberFormat="0" applyProtection="0">
      <alignment horizontal="left" vertical="center" indent="1"/>
    </xf>
    <xf numFmtId="4" fontId="41" fillId="89" borderId="170" applyNumberFormat="0" applyProtection="0">
      <alignment horizontal="left" vertical="center" indent="1"/>
    </xf>
    <xf numFmtId="4" fontId="41" fillId="89" borderId="170" applyNumberFormat="0" applyProtection="0">
      <alignment horizontal="left" vertical="center" indent="1"/>
    </xf>
    <xf numFmtId="4" fontId="41" fillId="89" borderId="170" applyNumberFormat="0" applyProtection="0">
      <alignment horizontal="left" vertical="center" indent="1"/>
    </xf>
    <xf numFmtId="4" fontId="69" fillId="74" borderId="173" applyNumberFormat="0" applyProtection="0">
      <alignment horizontal="right" vertical="center"/>
    </xf>
    <xf numFmtId="4" fontId="41" fillId="86" borderId="172" applyNumberFormat="0" applyProtection="0">
      <alignment horizontal="right" vertical="center"/>
    </xf>
    <xf numFmtId="4" fontId="41" fillId="86" borderId="172" applyNumberFormat="0" applyProtection="0">
      <alignment horizontal="right" vertical="center"/>
    </xf>
    <xf numFmtId="4" fontId="41" fillId="86" borderId="172" applyNumberFormat="0" applyProtection="0">
      <alignment horizontal="right" vertical="center"/>
    </xf>
    <xf numFmtId="4" fontId="41" fillId="86" borderId="172" applyNumberFormat="0" applyProtection="0">
      <alignment horizontal="right" vertical="center"/>
    </xf>
    <xf numFmtId="4" fontId="41" fillId="86" borderId="172" applyNumberFormat="0" applyProtection="0">
      <alignment horizontal="right" vertical="center"/>
    </xf>
    <xf numFmtId="2" fontId="80" fillId="91" borderId="168" applyProtection="0"/>
    <xf numFmtId="2" fontId="80" fillId="91" borderId="168" applyProtection="0"/>
    <xf numFmtId="2" fontId="40" fillId="92" borderId="168" applyProtection="0"/>
    <xf numFmtId="2" fontId="40" fillId="93" borderId="168" applyProtection="0"/>
    <xf numFmtId="2" fontId="40" fillId="94" borderId="168" applyProtection="0"/>
    <xf numFmtId="2" fontId="40" fillId="94" borderId="168" applyProtection="0">
      <alignment horizontal="center"/>
    </xf>
    <xf numFmtId="2" fontId="40" fillId="93" borderId="168" applyProtection="0">
      <alignment horizontal="center"/>
    </xf>
    <xf numFmtId="0" fontId="41" fillId="0" borderId="170">
      <alignment horizontal="left" vertical="top" wrapText="1"/>
    </xf>
    <xf numFmtId="0" fontId="83" fillId="0" borderId="176" applyNumberFormat="0" applyFill="0" applyAlignment="0" applyProtection="0"/>
    <xf numFmtId="0" fontId="89" fillId="0" borderId="177"/>
    <xf numFmtId="0" fontId="40" fillId="6" borderId="180" applyNumberFormat="0">
      <alignment readingOrder="1"/>
      <protection locked="0"/>
    </xf>
    <xf numFmtId="0" fontId="46" fillId="0" borderId="181">
      <alignment horizontal="left" vertical="top" wrapText="1"/>
    </xf>
    <xf numFmtId="49" fontId="32" fillId="0" borderId="178">
      <alignment horizontal="center" vertical="top" wrapText="1"/>
      <protection locked="0"/>
    </xf>
    <xf numFmtId="49" fontId="32" fillId="0" borderId="178">
      <alignment horizontal="center" vertical="top" wrapText="1"/>
      <protection locked="0"/>
    </xf>
    <xf numFmtId="49" fontId="41" fillId="10" borderId="178">
      <alignment horizontal="right" vertical="top"/>
      <protection locked="0"/>
    </xf>
    <xf numFmtId="49" fontId="41" fillId="10" borderId="178">
      <alignment horizontal="right" vertical="top"/>
      <protection locked="0"/>
    </xf>
    <xf numFmtId="0" fontId="41" fillId="10" borderId="178">
      <alignment horizontal="right" vertical="top"/>
      <protection locked="0"/>
    </xf>
    <xf numFmtId="0" fontId="41" fillId="10" borderId="178">
      <alignment horizontal="right" vertical="top"/>
      <protection locked="0"/>
    </xf>
    <xf numFmtId="49" fontId="41" fillId="0" borderId="178">
      <alignment horizontal="right" vertical="top"/>
      <protection locked="0"/>
    </xf>
    <xf numFmtId="49" fontId="41" fillId="0" borderId="178">
      <alignment horizontal="right" vertical="top"/>
      <protection locked="0"/>
    </xf>
    <xf numFmtId="0" fontId="41" fillId="0" borderId="178">
      <alignment horizontal="right" vertical="top"/>
      <protection locked="0"/>
    </xf>
    <xf numFmtId="0" fontId="41" fillId="0" borderId="178">
      <alignment horizontal="right" vertical="top"/>
      <protection locked="0"/>
    </xf>
    <xf numFmtId="49" fontId="41" fillId="49" borderId="178">
      <alignment horizontal="right" vertical="top"/>
      <protection locked="0"/>
    </xf>
    <xf numFmtId="49" fontId="41" fillId="49" borderId="178">
      <alignment horizontal="right" vertical="top"/>
      <protection locked="0"/>
    </xf>
    <xf numFmtId="0" fontId="41" fillId="49" borderId="178">
      <alignment horizontal="right" vertical="top"/>
      <protection locked="0"/>
    </xf>
    <xf numFmtId="0" fontId="41" fillId="49" borderId="178">
      <alignment horizontal="right" vertical="top"/>
      <protection locked="0"/>
    </xf>
    <xf numFmtId="0" fontId="46" fillId="0" borderId="181">
      <alignment horizontal="center" vertical="top" wrapText="1"/>
    </xf>
    <xf numFmtId="0" fontId="50" fillId="50" borderId="180" applyNumberFormat="0" applyAlignment="0" applyProtection="0"/>
    <xf numFmtId="0" fontId="63" fillId="13" borderId="180" applyNumberFormat="0" applyAlignment="0" applyProtection="0"/>
    <xf numFmtId="0" fontId="32" fillId="59" borderId="182" applyNumberFormat="0" applyFont="0" applyAlignment="0" applyProtection="0"/>
    <xf numFmtId="0" fontId="34" fillId="45" borderId="183" applyNumberFormat="0" applyFont="0" applyAlignment="0" applyProtection="0"/>
    <xf numFmtId="0" fontId="34" fillId="45" borderId="183" applyNumberFormat="0" applyFont="0" applyAlignment="0" applyProtection="0"/>
    <xf numFmtId="0" fontId="34" fillId="45" borderId="183" applyNumberFormat="0" applyFont="0" applyAlignment="0" applyProtection="0"/>
    <xf numFmtId="0" fontId="68" fillId="50" borderId="184" applyNumberFormat="0" applyAlignment="0" applyProtection="0"/>
    <xf numFmtId="4" fontId="49" fillId="60" borderId="184" applyNumberFormat="0" applyProtection="0">
      <alignment vertical="center"/>
    </xf>
    <xf numFmtId="4" fontId="70" fillId="57" borderId="183" applyNumberFormat="0" applyProtection="0">
      <alignment vertical="center"/>
    </xf>
    <xf numFmtId="4" fontId="70" fillId="57" borderId="183" applyNumberFormat="0" applyProtection="0">
      <alignment vertical="center"/>
    </xf>
    <xf numFmtId="4" fontId="70" fillId="57" borderId="183" applyNumberFormat="0" applyProtection="0">
      <alignment vertical="center"/>
    </xf>
    <xf numFmtId="4" fontId="70" fillId="57" borderId="183" applyNumberFormat="0" applyProtection="0">
      <alignment vertical="center"/>
    </xf>
    <xf numFmtId="4" fontId="70" fillId="57" borderId="183" applyNumberFormat="0" applyProtection="0">
      <alignment vertical="center"/>
    </xf>
    <xf numFmtId="4" fontId="71" fillId="60" borderId="184" applyNumberFormat="0" applyProtection="0">
      <alignment vertical="center"/>
    </xf>
    <xf numFmtId="4" fontId="41" fillId="60" borderId="183" applyNumberFormat="0" applyProtection="0">
      <alignment vertical="center"/>
    </xf>
    <xf numFmtId="4" fontId="41" fillId="60" borderId="183" applyNumberFormat="0" applyProtection="0">
      <alignment vertical="center"/>
    </xf>
    <xf numFmtId="4" fontId="41" fillId="60" borderId="183" applyNumberFormat="0" applyProtection="0">
      <alignment vertical="center"/>
    </xf>
    <xf numFmtId="4" fontId="41" fillId="60" borderId="183" applyNumberFormat="0" applyProtection="0">
      <alignment vertical="center"/>
    </xf>
    <xf numFmtId="4" fontId="41" fillId="60" borderId="183" applyNumberFormat="0" applyProtection="0">
      <alignment vertical="center"/>
    </xf>
    <xf numFmtId="4" fontId="49" fillId="60" borderId="184" applyNumberFormat="0" applyProtection="0">
      <alignment horizontal="left" vertical="center" indent="1"/>
    </xf>
    <xf numFmtId="4" fontId="70" fillId="60" borderId="183" applyNumberFormat="0" applyProtection="0">
      <alignment horizontal="left" vertical="center" indent="1"/>
    </xf>
    <xf numFmtId="4" fontId="70" fillId="60" borderId="183" applyNumberFormat="0" applyProtection="0">
      <alignment horizontal="left" vertical="center" indent="1"/>
    </xf>
    <xf numFmtId="4" fontId="70" fillId="60" borderId="183" applyNumberFormat="0" applyProtection="0">
      <alignment horizontal="left" vertical="center" indent="1"/>
    </xf>
    <xf numFmtId="4" fontId="70" fillId="60" borderId="183" applyNumberFormat="0" applyProtection="0">
      <alignment horizontal="left" vertical="center" indent="1"/>
    </xf>
    <xf numFmtId="4" fontId="70" fillId="60" borderId="183" applyNumberFormat="0" applyProtection="0">
      <alignment horizontal="left" vertical="center" indent="1"/>
    </xf>
    <xf numFmtId="4" fontId="49" fillId="60" borderId="184" applyNumberFormat="0" applyProtection="0">
      <alignment horizontal="left" vertical="center" indent="1"/>
    </xf>
    <xf numFmtId="0" fontId="41" fillId="57" borderId="185" applyNumberFormat="0" applyProtection="0">
      <alignment horizontal="left" vertical="top" indent="1"/>
    </xf>
    <xf numFmtId="0" fontId="41" fillId="57" borderId="185" applyNumberFormat="0" applyProtection="0">
      <alignment horizontal="left" vertical="top" indent="1"/>
    </xf>
    <xf numFmtId="0" fontId="41" fillId="57" borderId="185" applyNumberFormat="0" applyProtection="0">
      <alignment horizontal="left" vertical="top" indent="1"/>
    </xf>
    <xf numFmtId="0" fontId="41" fillId="57" borderId="185" applyNumberFormat="0" applyProtection="0">
      <alignment horizontal="left" vertical="top" indent="1"/>
    </xf>
    <xf numFmtId="0" fontId="41" fillId="57" borderId="185" applyNumberFormat="0" applyProtection="0">
      <alignment horizontal="left" vertical="top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49" fillId="61" borderId="184" applyNumberFormat="0" applyProtection="0">
      <alignment horizontal="right" vertical="center"/>
    </xf>
    <xf numFmtId="4" fontId="70" fillId="9" borderId="183" applyNumberFormat="0" applyProtection="0">
      <alignment horizontal="right" vertical="center"/>
    </xf>
    <xf numFmtId="4" fontId="70" fillId="9" borderId="183" applyNumberFormat="0" applyProtection="0">
      <alignment horizontal="right" vertical="center"/>
    </xf>
    <xf numFmtId="4" fontId="70" fillId="9" borderId="183" applyNumberFormat="0" applyProtection="0">
      <alignment horizontal="right" vertical="center"/>
    </xf>
    <xf numFmtId="4" fontId="70" fillId="9" borderId="183" applyNumberFormat="0" applyProtection="0">
      <alignment horizontal="right" vertical="center"/>
    </xf>
    <xf numFmtId="4" fontId="70" fillId="9" borderId="183" applyNumberFormat="0" applyProtection="0">
      <alignment horizontal="right" vertical="center"/>
    </xf>
    <xf numFmtId="4" fontId="49" fillId="62" borderId="184" applyNumberFormat="0" applyProtection="0">
      <alignment horizontal="right" vertical="center"/>
    </xf>
    <xf numFmtId="4" fontId="70" fillId="63" borderId="183" applyNumberFormat="0" applyProtection="0">
      <alignment horizontal="right" vertical="center"/>
    </xf>
    <xf numFmtId="4" fontId="70" fillId="63" borderId="183" applyNumberFormat="0" applyProtection="0">
      <alignment horizontal="right" vertical="center"/>
    </xf>
    <xf numFmtId="4" fontId="70" fillId="63" borderId="183" applyNumberFormat="0" applyProtection="0">
      <alignment horizontal="right" vertical="center"/>
    </xf>
    <xf numFmtId="4" fontId="70" fillId="63" borderId="183" applyNumberFormat="0" applyProtection="0">
      <alignment horizontal="right" vertical="center"/>
    </xf>
    <xf numFmtId="4" fontId="70" fillId="63" borderId="183" applyNumberFormat="0" applyProtection="0">
      <alignment horizontal="right" vertical="center"/>
    </xf>
    <xf numFmtId="4" fontId="49" fillId="64" borderId="184" applyNumberFormat="0" applyProtection="0">
      <alignment horizontal="right" vertical="center"/>
    </xf>
    <xf numFmtId="4" fontId="70" fillId="30" borderId="181" applyNumberFormat="0" applyProtection="0">
      <alignment horizontal="right" vertical="center"/>
    </xf>
    <xf numFmtId="4" fontId="70" fillId="30" borderId="181" applyNumberFormat="0" applyProtection="0">
      <alignment horizontal="right" vertical="center"/>
    </xf>
    <xf numFmtId="4" fontId="70" fillId="30" borderId="181" applyNumberFormat="0" applyProtection="0">
      <alignment horizontal="right" vertical="center"/>
    </xf>
    <xf numFmtId="4" fontId="70" fillId="30" borderId="181" applyNumberFormat="0" applyProtection="0">
      <alignment horizontal="right" vertical="center"/>
    </xf>
    <xf numFmtId="4" fontId="70" fillId="30" borderId="181" applyNumberFormat="0" applyProtection="0">
      <alignment horizontal="right" vertical="center"/>
    </xf>
    <xf numFmtId="4" fontId="49" fillId="65" borderId="184" applyNumberFormat="0" applyProtection="0">
      <alignment horizontal="right" vertical="center"/>
    </xf>
    <xf numFmtId="4" fontId="70" fillId="17" borderId="183" applyNumberFormat="0" applyProtection="0">
      <alignment horizontal="right" vertical="center"/>
    </xf>
    <xf numFmtId="4" fontId="70" fillId="17" borderId="183" applyNumberFormat="0" applyProtection="0">
      <alignment horizontal="right" vertical="center"/>
    </xf>
    <xf numFmtId="4" fontId="70" fillId="17" borderId="183" applyNumberFormat="0" applyProtection="0">
      <alignment horizontal="right" vertical="center"/>
    </xf>
    <xf numFmtId="4" fontId="70" fillId="17" borderId="183" applyNumberFormat="0" applyProtection="0">
      <alignment horizontal="right" vertical="center"/>
    </xf>
    <xf numFmtId="4" fontId="70" fillId="17" borderId="183" applyNumberFormat="0" applyProtection="0">
      <alignment horizontal="right" vertical="center"/>
    </xf>
    <xf numFmtId="4" fontId="49" fillId="66" borderId="184" applyNumberFormat="0" applyProtection="0">
      <alignment horizontal="right" vertical="center"/>
    </xf>
    <xf numFmtId="4" fontId="70" fillId="21" borderId="183" applyNumberFormat="0" applyProtection="0">
      <alignment horizontal="right" vertical="center"/>
    </xf>
    <xf numFmtId="4" fontId="70" fillId="21" borderId="183" applyNumberFormat="0" applyProtection="0">
      <alignment horizontal="right" vertical="center"/>
    </xf>
    <xf numFmtId="4" fontId="70" fillId="21" borderId="183" applyNumberFormat="0" applyProtection="0">
      <alignment horizontal="right" vertical="center"/>
    </xf>
    <xf numFmtId="4" fontId="70" fillId="21" borderId="183" applyNumberFormat="0" applyProtection="0">
      <alignment horizontal="right" vertical="center"/>
    </xf>
    <xf numFmtId="4" fontId="70" fillId="21" borderId="183" applyNumberFormat="0" applyProtection="0">
      <alignment horizontal="right" vertical="center"/>
    </xf>
    <xf numFmtId="4" fontId="49" fillId="67" borderId="184" applyNumberFormat="0" applyProtection="0">
      <alignment horizontal="right" vertical="center"/>
    </xf>
    <xf numFmtId="4" fontId="70" fillId="44" borderId="183" applyNumberFormat="0" applyProtection="0">
      <alignment horizontal="right" vertical="center"/>
    </xf>
    <xf numFmtId="4" fontId="70" fillId="44" borderId="183" applyNumberFormat="0" applyProtection="0">
      <alignment horizontal="right" vertical="center"/>
    </xf>
    <xf numFmtId="4" fontId="70" fillId="44" borderId="183" applyNumberFormat="0" applyProtection="0">
      <alignment horizontal="right" vertical="center"/>
    </xf>
    <xf numFmtId="4" fontId="70" fillId="44" borderId="183" applyNumberFormat="0" applyProtection="0">
      <alignment horizontal="right" vertical="center"/>
    </xf>
    <xf numFmtId="4" fontId="70" fillId="44" borderId="183" applyNumberFormat="0" applyProtection="0">
      <alignment horizontal="right" vertical="center"/>
    </xf>
    <xf numFmtId="4" fontId="49" fillId="68" borderId="184" applyNumberFormat="0" applyProtection="0">
      <alignment horizontal="right" vertical="center"/>
    </xf>
    <xf numFmtId="4" fontId="70" fillId="37" borderId="183" applyNumberFormat="0" applyProtection="0">
      <alignment horizontal="right" vertical="center"/>
    </xf>
    <xf numFmtId="4" fontId="70" fillId="37" borderId="183" applyNumberFormat="0" applyProtection="0">
      <alignment horizontal="right" vertical="center"/>
    </xf>
    <xf numFmtId="4" fontId="70" fillId="37" borderId="183" applyNumberFormat="0" applyProtection="0">
      <alignment horizontal="right" vertical="center"/>
    </xf>
    <xf numFmtId="4" fontId="70" fillId="37" borderId="183" applyNumberFormat="0" applyProtection="0">
      <alignment horizontal="right" vertical="center"/>
    </xf>
    <xf numFmtId="4" fontId="70" fillId="37" borderId="183" applyNumberFormat="0" applyProtection="0">
      <alignment horizontal="right" vertical="center"/>
    </xf>
    <xf numFmtId="4" fontId="49" fillId="69" borderId="184" applyNumberFormat="0" applyProtection="0">
      <alignment horizontal="right" vertical="center"/>
    </xf>
    <xf numFmtId="4" fontId="70" fillId="70" borderId="183" applyNumberFormat="0" applyProtection="0">
      <alignment horizontal="right" vertical="center"/>
    </xf>
    <xf numFmtId="4" fontId="70" fillId="70" borderId="183" applyNumberFormat="0" applyProtection="0">
      <alignment horizontal="right" vertical="center"/>
    </xf>
    <xf numFmtId="4" fontId="70" fillId="70" borderId="183" applyNumberFormat="0" applyProtection="0">
      <alignment horizontal="right" vertical="center"/>
    </xf>
    <xf numFmtId="4" fontId="70" fillId="70" borderId="183" applyNumberFormat="0" applyProtection="0">
      <alignment horizontal="right" vertical="center"/>
    </xf>
    <xf numFmtId="4" fontId="70" fillId="70" borderId="183" applyNumberFormat="0" applyProtection="0">
      <alignment horizontal="right" vertical="center"/>
    </xf>
    <xf numFmtId="4" fontId="49" fillId="71" borderId="184" applyNumberFormat="0" applyProtection="0">
      <alignment horizontal="right" vertical="center"/>
    </xf>
    <xf numFmtId="4" fontId="70" fillId="16" borderId="183" applyNumberFormat="0" applyProtection="0">
      <alignment horizontal="right" vertical="center"/>
    </xf>
    <xf numFmtId="4" fontId="70" fillId="16" borderId="183" applyNumberFormat="0" applyProtection="0">
      <alignment horizontal="right" vertical="center"/>
    </xf>
    <xf numFmtId="4" fontId="70" fillId="16" borderId="183" applyNumberFormat="0" applyProtection="0">
      <alignment horizontal="right" vertical="center"/>
    </xf>
    <xf numFmtId="4" fontId="70" fillId="16" borderId="183" applyNumberFormat="0" applyProtection="0">
      <alignment horizontal="right" vertical="center"/>
    </xf>
    <xf numFmtId="4" fontId="70" fillId="16" borderId="183" applyNumberFormat="0" applyProtection="0">
      <alignment horizontal="right" vertical="center"/>
    </xf>
    <xf numFmtId="4" fontId="73" fillId="72" borderId="184" applyNumberFormat="0" applyProtection="0">
      <alignment horizontal="left" vertical="center" indent="1"/>
    </xf>
    <xf numFmtId="4" fontId="70" fillId="73" borderId="181" applyNumberFormat="0" applyProtection="0">
      <alignment horizontal="left" vertical="center" indent="1"/>
    </xf>
    <xf numFmtId="4" fontId="70" fillId="73" borderId="181" applyNumberFormat="0" applyProtection="0">
      <alignment horizontal="left" vertical="center" indent="1"/>
    </xf>
    <xf numFmtId="4" fontId="70" fillId="73" borderId="181" applyNumberFormat="0" applyProtection="0">
      <alignment horizontal="left" vertical="center" indent="1"/>
    </xf>
    <xf numFmtId="4" fontId="70" fillId="73" borderId="181" applyNumberFormat="0" applyProtection="0">
      <alignment horizontal="left" vertical="center" indent="1"/>
    </xf>
    <xf numFmtId="4" fontId="70" fillId="73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70" fillId="77" borderId="183" applyNumberFormat="0" applyProtection="0">
      <alignment horizontal="right" vertical="center"/>
    </xf>
    <xf numFmtId="4" fontId="70" fillId="77" borderId="183" applyNumberFormat="0" applyProtection="0">
      <alignment horizontal="right" vertical="center"/>
    </xf>
    <xf numFmtId="4" fontId="70" fillId="77" borderId="183" applyNumberFormat="0" applyProtection="0">
      <alignment horizontal="right" vertical="center"/>
    </xf>
    <xf numFmtId="4" fontId="70" fillId="77" borderId="183" applyNumberFormat="0" applyProtection="0">
      <alignment horizontal="right" vertical="center"/>
    </xf>
    <xf numFmtId="4" fontId="70" fillId="77" borderId="183" applyNumberFormat="0" applyProtection="0">
      <alignment horizontal="right" vertical="center"/>
    </xf>
    <xf numFmtId="4" fontId="70" fillId="78" borderId="181" applyNumberFormat="0" applyProtection="0">
      <alignment horizontal="left" vertical="center" indent="1"/>
    </xf>
    <xf numFmtId="4" fontId="70" fillId="78" borderId="181" applyNumberFormat="0" applyProtection="0">
      <alignment horizontal="left" vertical="center" indent="1"/>
    </xf>
    <xf numFmtId="4" fontId="70" fillId="78" borderId="181" applyNumberFormat="0" applyProtection="0">
      <alignment horizontal="left" vertical="center" indent="1"/>
    </xf>
    <xf numFmtId="4" fontId="70" fillId="78" borderId="181" applyNumberFormat="0" applyProtection="0">
      <alignment horizontal="left" vertical="center" indent="1"/>
    </xf>
    <xf numFmtId="4" fontId="70" fillId="78" borderId="181" applyNumberFormat="0" applyProtection="0">
      <alignment horizontal="left" vertical="center" indent="1"/>
    </xf>
    <xf numFmtId="4" fontId="70" fillId="77" borderId="181" applyNumberFormat="0" applyProtection="0">
      <alignment horizontal="left" vertical="center" indent="1"/>
    </xf>
    <xf numFmtId="4" fontId="70" fillId="77" borderId="181" applyNumberFormat="0" applyProtection="0">
      <alignment horizontal="left" vertical="center" indent="1"/>
    </xf>
    <xf numFmtId="4" fontId="70" fillId="77" borderId="181" applyNumberFormat="0" applyProtection="0">
      <alignment horizontal="left" vertical="center" indent="1"/>
    </xf>
    <xf numFmtId="4" fontId="70" fillId="77" borderId="181" applyNumberFormat="0" applyProtection="0">
      <alignment horizontal="left" vertical="center" indent="1"/>
    </xf>
    <xf numFmtId="4" fontId="70" fillId="77" borderId="181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70" fillId="82" borderId="183" applyNumberFormat="0" applyProtection="0">
      <alignment horizontal="left" vertical="center" indent="1"/>
    </xf>
    <xf numFmtId="0" fontId="70" fillId="82" borderId="183" applyNumberFormat="0" applyProtection="0">
      <alignment horizontal="left" vertical="center" indent="1"/>
    </xf>
    <xf numFmtId="0" fontId="70" fillId="82" borderId="183" applyNumberFormat="0" applyProtection="0">
      <alignment horizontal="left" vertical="center" indent="1"/>
    </xf>
    <xf numFmtId="0" fontId="70" fillId="82" borderId="183" applyNumberFormat="0" applyProtection="0">
      <alignment horizontal="left" vertical="center" indent="1"/>
    </xf>
    <xf numFmtId="0" fontId="70" fillId="82" borderId="183" applyNumberFormat="0" applyProtection="0">
      <alignment horizontal="left" vertical="center" indent="1"/>
    </xf>
    <xf numFmtId="0" fontId="70" fillId="82" borderId="183" applyNumberFormat="0" applyProtection="0">
      <alignment horizontal="left" vertical="center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70" fillId="14" borderId="183" applyNumberFormat="0" applyProtection="0">
      <alignment horizontal="left" vertical="center" indent="1"/>
    </xf>
    <xf numFmtId="0" fontId="70" fillId="14" borderId="183" applyNumberFormat="0" applyProtection="0">
      <alignment horizontal="left" vertical="center" indent="1"/>
    </xf>
    <xf numFmtId="0" fontId="70" fillId="14" borderId="183" applyNumberFormat="0" applyProtection="0">
      <alignment horizontal="left" vertical="center" indent="1"/>
    </xf>
    <xf numFmtId="0" fontId="70" fillId="14" borderId="183" applyNumberFormat="0" applyProtection="0">
      <alignment horizontal="left" vertical="center" indent="1"/>
    </xf>
    <xf numFmtId="0" fontId="70" fillId="14" borderId="183" applyNumberFormat="0" applyProtection="0">
      <alignment horizontal="left" vertical="center" indent="1"/>
    </xf>
    <xf numFmtId="0" fontId="33" fillId="85" borderId="184" applyNumberFormat="0" applyProtection="0">
      <alignment horizontal="left" vertical="center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70" fillId="78" borderId="183" applyNumberFormat="0" applyProtection="0">
      <alignment horizontal="left" vertical="center" indent="1"/>
    </xf>
    <xf numFmtId="0" fontId="70" fillId="78" borderId="183" applyNumberFormat="0" applyProtection="0">
      <alignment horizontal="left" vertical="center" indent="1"/>
    </xf>
    <xf numFmtId="0" fontId="70" fillId="78" borderId="183" applyNumberFormat="0" applyProtection="0">
      <alignment horizontal="left" vertical="center" indent="1"/>
    </xf>
    <xf numFmtId="0" fontId="70" fillId="78" borderId="183" applyNumberFormat="0" applyProtection="0">
      <alignment horizontal="left" vertical="center" indent="1"/>
    </xf>
    <xf numFmtId="0" fontId="70" fillId="78" borderId="183" applyNumberFormat="0" applyProtection="0">
      <alignment horizontal="left" vertical="center" indent="1"/>
    </xf>
    <xf numFmtId="0" fontId="33" fillId="6" borderId="184" applyNumberFormat="0" applyProtection="0">
      <alignment horizontal="left" vertical="center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77" fillId="75" borderId="186" applyBorder="0"/>
    <xf numFmtId="4" fontId="49" fillId="87" borderId="184" applyNumberFormat="0" applyProtection="0">
      <alignment vertical="center"/>
    </xf>
    <xf numFmtId="4" fontId="78" fillId="59" borderId="185" applyNumberFormat="0" applyProtection="0">
      <alignment vertical="center"/>
    </xf>
    <xf numFmtId="4" fontId="78" fillId="59" borderId="185" applyNumberFormat="0" applyProtection="0">
      <alignment vertical="center"/>
    </xf>
    <xf numFmtId="4" fontId="78" fillId="59" borderId="185" applyNumberFormat="0" applyProtection="0">
      <alignment vertical="center"/>
    </xf>
    <xf numFmtId="4" fontId="78" fillId="59" borderId="185" applyNumberFormat="0" applyProtection="0">
      <alignment vertical="center"/>
    </xf>
    <xf numFmtId="4" fontId="78" fillId="59" borderId="185" applyNumberFormat="0" applyProtection="0">
      <alignment vertical="center"/>
    </xf>
    <xf numFmtId="4" fontId="71" fillId="87" borderId="184" applyNumberFormat="0" applyProtection="0">
      <alignment vertical="center"/>
    </xf>
    <xf numFmtId="4" fontId="49" fillId="87" borderId="184" applyNumberFormat="0" applyProtection="0">
      <alignment horizontal="left" vertical="center" indent="1"/>
    </xf>
    <xf numFmtId="4" fontId="78" fillId="50" borderId="185" applyNumberFormat="0" applyProtection="0">
      <alignment horizontal="left" vertical="center" indent="1"/>
    </xf>
    <xf numFmtId="4" fontId="78" fillId="50" borderId="185" applyNumberFormat="0" applyProtection="0">
      <alignment horizontal="left" vertical="center" indent="1"/>
    </xf>
    <xf numFmtId="4" fontId="78" fillId="50" borderId="185" applyNumberFormat="0" applyProtection="0">
      <alignment horizontal="left" vertical="center" indent="1"/>
    </xf>
    <xf numFmtId="4" fontId="78" fillId="50" borderId="185" applyNumberFormat="0" applyProtection="0">
      <alignment horizontal="left" vertical="center" indent="1"/>
    </xf>
    <xf numFmtId="4" fontId="78" fillId="50" borderId="185" applyNumberFormat="0" applyProtection="0">
      <alignment horizontal="left" vertical="center" indent="1"/>
    </xf>
    <xf numFmtId="4" fontId="49" fillId="87" borderId="184" applyNumberFormat="0" applyProtection="0">
      <alignment horizontal="left" vertical="center" indent="1"/>
    </xf>
    <xf numFmtId="0" fontId="78" fillId="59" borderId="185" applyNumberFormat="0" applyProtection="0">
      <alignment horizontal="left" vertical="top" indent="1"/>
    </xf>
    <xf numFmtId="0" fontId="78" fillId="59" borderId="185" applyNumberFormat="0" applyProtection="0">
      <alignment horizontal="left" vertical="top" indent="1"/>
    </xf>
    <xf numFmtId="0" fontId="78" fillId="59" borderId="185" applyNumberFormat="0" applyProtection="0">
      <alignment horizontal="left" vertical="top" indent="1"/>
    </xf>
    <xf numFmtId="0" fontId="78" fillId="59" borderId="185" applyNumberFormat="0" applyProtection="0">
      <alignment horizontal="left" vertical="top" indent="1"/>
    </xf>
    <xf numFmtId="0" fontId="78" fillId="59" borderId="185" applyNumberFormat="0" applyProtection="0">
      <alignment horizontal="left" vertical="top" indent="1"/>
    </xf>
    <xf numFmtId="4" fontId="49" fillId="74" borderId="184" applyNumberFormat="0" applyProtection="0">
      <alignment horizontal="right" vertical="center"/>
    </xf>
    <xf numFmtId="4" fontId="70" fillId="0" borderId="183" applyNumberFormat="0" applyProtection="0">
      <alignment horizontal="right" vertical="center"/>
    </xf>
    <xf numFmtId="4" fontId="70" fillId="0" borderId="183" applyNumberFormat="0" applyProtection="0">
      <alignment horizontal="right" vertical="center"/>
    </xf>
    <xf numFmtId="4" fontId="70" fillId="0" borderId="183" applyNumberFormat="0" applyProtection="0">
      <alignment horizontal="right" vertical="center"/>
    </xf>
    <xf numFmtId="4" fontId="70" fillId="0" borderId="183" applyNumberFormat="0" applyProtection="0">
      <alignment horizontal="right" vertical="center"/>
    </xf>
    <xf numFmtId="4" fontId="70" fillId="0" borderId="183" applyNumberFormat="0" applyProtection="0">
      <alignment horizontal="right" vertical="center"/>
    </xf>
    <xf numFmtId="4" fontId="71" fillId="74" borderId="184" applyNumberFormat="0" applyProtection="0">
      <alignment horizontal="right" vertical="center"/>
    </xf>
    <xf numFmtId="4" fontId="41" fillId="88" borderId="183" applyNumberFormat="0" applyProtection="0">
      <alignment horizontal="right" vertical="center"/>
    </xf>
    <xf numFmtId="4" fontId="41" fillId="88" borderId="183" applyNumberFormat="0" applyProtection="0">
      <alignment horizontal="right" vertical="center"/>
    </xf>
    <xf numFmtId="4" fontId="41" fillId="88" borderId="183" applyNumberFormat="0" applyProtection="0">
      <alignment horizontal="right" vertical="center"/>
    </xf>
    <xf numFmtId="4" fontId="41" fillId="88" borderId="183" applyNumberFormat="0" applyProtection="0">
      <alignment horizontal="right" vertical="center"/>
    </xf>
    <xf numFmtId="4" fontId="41" fillId="88" borderId="183" applyNumberFormat="0" applyProtection="0">
      <alignment horizontal="right" vertical="center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0" fontId="78" fillId="77" borderId="185" applyNumberFormat="0" applyProtection="0">
      <alignment horizontal="left" vertical="top" indent="1"/>
    </xf>
    <xf numFmtId="0" fontId="78" fillId="77" borderId="185" applyNumberFormat="0" applyProtection="0">
      <alignment horizontal="left" vertical="top" indent="1"/>
    </xf>
    <xf numFmtId="0" fontId="78" fillId="77" borderId="185" applyNumberFormat="0" applyProtection="0">
      <alignment horizontal="left" vertical="top" indent="1"/>
    </xf>
    <xf numFmtId="0" fontId="78" fillId="77" borderId="185" applyNumberFormat="0" applyProtection="0">
      <alignment horizontal="left" vertical="top" indent="1"/>
    </xf>
    <xf numFmtId="0" fontId="78" fillId="77" borderId="185" applyNumberFormat="0" applyProtection="0">
      <alignment horizontal="left" vertical="top" indent="1"/>
    </xf>
    <xf numFmtId="4" fontId="41" fillId="89" borderId="181" applyNumberFormat="0" applyProtection="0">
      <alignment horizontal="left" vertical="center" indent="1"/>
    </xf>
    <xf numFmtId="4" fontId="41" fillId="89" borderId="181" applyNumberFormat="0" applyProtection="0">
      <alignment horizontal="left" vertical="center" indent="1"/>
    </xf>
    <xf numFmtId="4" fontId="41" fillId="89" borderId="181" applyNumberFormat="0" applyProtection="0">
      <alignment horizontal="left" vertical="center" indent="1"/>
    </xf>
    <xf numFmtId="4" fontId="41" fillId="89" borderId="181" applyNumberFormat="0" applyProtection="0">
      <alignment horizontal="left" vertical="center" indent="1"/>
    </xf>
    <xf numFmtId="4" fontId="41" fillId="89" borderId="181" applyNumberFormat="0" applyProtection="0">
      <alignment horizontal="left" vertical="center" indent="1"/>
    </xf>
    <xf numFmtId="4" fontId="69" fillId="74" borderId="184" applyNumberFormat="0" applyProtection="0">
      <alignment horizontal="right" vertical="center"/>
    </xf>
    <xf numFmtId="4" fontId="41" fillId="86" borderId="183" applyNumberFormat="0" applyProtection="0">
      <alignment horizontal="right" vertical="center"/>
    </xf>
    <xf numFmtId="4" fontId="41" fillId="86" borderId="183" applyNumberFormat="0" applyProtection="0">
      <alignment horizontal="right" vertical="center"/>
    </xf>
    <xf numFmtId="4" fontId="41" fillId="86" borderId="183" applyNumberFormat="0" applyProtection="0">
      <alignment horizontal="right" vertical="center"/>
    </xf>
    <xf numFmtId="4" fontId="41" fillId="86" borderId="183" applyNumberFormat="0" applyProtection="0">
      <alignment horizontal="right" vertical="center"/>
    </xf>
    <xf numFmtId="4" fontId="41" fillId="86" borderId="183" applyNumberFormat="0" applyProtection="0">
      <alignment horizontal="right" vertical="center"/>
    </xf>
    <xf numFmtId="2" fontId="80" fillId="91" borderId="179" applyProtection="0"/>
    <xf numFmtId="2" fontId="80" fillId="91" borderId="179" applyProtection="0"/>
    <xf numFmtId="2" fontId="40" fillId="92" borderId="179" applyProtection="0"/>
    <xf numFmtId="2" fontId="40" fillId="93" borderId="179" applyProtection="0"/>
    <xf numFmtId="2" fontId="40" fillId="94" borderId="179" applyProtection="0"/>
    <xf numFmtId="2" fontId="40" fillId="94" borderId="179" applyProtection="0">
      <alignment horizontal="center"/>
    </xf>
    <xf numFmtId="2" fontId="40" fillId="93" borderId="179" applyProtection="0">
      <alignment horizontal="center"/>
    </xf>
    <xf numFmtId="0" fontId="41" fillId="0" borderId="181">
      <alignment horizontal="left" vertical="top" wrapText="1"/>
    </xf>
    <xf numFmtId="0" fontId="83" fillId="0" borderId="187" applyNumberFormat="0" applyFill="0" applyAlignment="0" applyProtection="0"/>
    <xf numFmtId="0" fontId="89" fillId="0" borderId="188"/>
    <xf numFmtId="0" fontId="40" fillId="6" borderId="191" applyNumberFormat="0">
      <alignment readingOrder="1"/>
      <protection locked="0"/>
    </xf>
    <xf numFmtId="0" fontId="46" fillId="0" borderId="192">
      <alignment horizontal="left" vertical="top" wrapText="1"/>
    </xf>
    <xf numFmtId="49" fontId="32" fillId="0" borderId="189">
      <alignment horizontal="center" vertical="top" wrapText="1"/>
      <protection locked="0"/>
    </xf>
    <xf numFmtId="49" fontId="32" fillId="0" borderId="189">
      <alignment horizontal="center" vertical="top" wrapText="1"/>
      <protection locked="0"/>
    </xf>
    <xf numFmtId="49" fontId="41" fillId="10" borderId="189">
      <alignment horizontal="right" vertical="top"/>
      <protection locked="0"/>
    </xf>
    <xf numFmtId="49" fontId="41" fillId="10" borderId="189">
      <alignment horizontal="right" vertical="top"/>
      <protection locked="0"/>
    </xf>
    <xf numFmtId="0" fontId="41" fillId="10" borderId="189">
      <alignment horizontal="right" vertical="top"/>
      <protection locked="0"/>
    </xf>
    <xf numFmtId="0" fontId="41" fillId="10" borderId="189">
      <alignment horizontal="right" vertical="top"/>
      <protection locked="0"/>
    </xf>
    <xf numFmtId="49" fontId="41" fillId="0" borderId="189">
      <alignment horizontal="right" vertical="top"/>
      <protection locked="0"/>
    </xf>
    <xf numFmtId="49" fontId="41" fillId="0" borderId="189">
      <alignment horizontal="right" vertical="top"/>
      <protection locked="0"/>
    </xf>
    <xf numFmtId="0" fontId="41" fillId="0" borderId="189">
      <alignment horizontal="right" vertical="top"/>
      <protection locked="0"/>
    </xf>
    <xf numFmtId="0" fontId="41" fillId="0" borderId="189">
      <alignment horizontal="right" vertical="top"/>
      <protection locked="0"/>
    </xf>
    <xf numFmtId="49" fontId="41" fillId="49" borderId="189">
      <alignment horizontal="right" vertical="top"/>
      <protection locked="0"/>
    </xf>
    <xf numFmtId="49" fontId="41" fillId="49" borderId="189">
      <alignment horizontal="right" vertical="top"/>
      <protection locked="0"/>
    </xf>
    <xf numFmtId="0" fontId="41" fillId="49" borderId="189">
      <alignment horizontal="right" vertical="top"/>
      <protection locked="0"/>
    </xf>
    <xf numFmtId="0" fontId="41" fillId="49" borderId="189">
      <alignment horizontal="right" vertical="top"/>
      <protection locked="0"/>
    </xf>
    <xf numFmtId="0" fontId="46" fillId="0" borderId="192">
      <alignment horizontal="center" vertical="top" wrapText="1"/>
    </xf>
    <xf numFmtId="0" fontId="50" fillId="50" borderId="191" applyNumberFormat="0" applyAlignment="0" applyProtection="0"/>
    <xf numFmtId="0" fontId="63" fillId="13" borderId="191" applyNumberFormat="0" applyAlignment="0" applyProtection="0"/>
    <xf numFmtId="0" fontId="32" fillId="59" borderId="193" applyNumberFormat="0" applyFont="0" applyAlignment="0" applyProtection="0"/>
    <xf numFmtId="0" fontId="34" fillId="45" borderId="194" applyNumberFormat="0" applyFont="0" applyAlignment="0" applyProtection="0"/>
    <xf numFmtId="0" fontId="34" fillId="45" borderId="194" applyNumberFormat="0" applyFont="0" applyAlignment="0" applyProtection="0"/>
    <xf numFmtId="0" fontId="34" fillId="45" borderId="194" applyNumberFormat="0" applyFont="0" applyAlignment="0" applyProtection="0"/>
    <xf numFmtId="0" fontId="68" fillId="50" borderId="195" applyNumberFormat="0" applyAlignment="0" applyProtection="0"/>
    <xf numFmtId="4" fontId="49" fillId="60" borderId="195" applyNumberFormat="0" applyProtection="0">
      <alignment vertical="center"/>
    </xf>
    <xf numFmtId="4" fontId="70" fillId="57" borderId="194" applyNumberFormat="0" applyProtection="0">
      <alignment vertical="center"/>
    </xf>
    <xf numFmtId="4" fontId="70" fillId="57" borderId="194" applyNumberFormat="0" applyProtection="0">
      <alignment vertical="center"/>
    </xf>
    <xf numFmtId="4" fontId="70" fillId="57" borderId="194" applyNumberFormat="0" applyProtection="0">
      <alignment vertical="center"/>
    </xf>
    <xf numFmtId="4" fontId="70" fillId="57" borderId="194" applyNumberFormat="0" applyProtection="0">
      <alignment vertical="center"/>
    </xf>
    <xf numFmtId="4" fontId="70" fillId="57" borderId="194" applyNumberFormat="0" applyProtection="0">
      <alignment vertical="center"/>
    </xf>
    <xf numFmtId="4" fontId="71" fillId="60" borderId="195" applyNumberFormat="0" applyProtection="0">
      <alignment vertical="center"/>
    </xf>
    <xf numFmtId="4" fontId="41" fillId="60" borderId="194" applyNumberFormat="0" applyProtection="0">
      <alignment vertical="center"/>
    </xf>
    <xf numFmtId="4" fontId="41" fillId="60" borderId="194" applyNumberFormat="0" applyProtection="0">
      <alignment vertical="center"/>
    </xf>
    <xf numFmtId="4" fontId="41" fillId="60" borderId="194" applyNumberFormat="0" applyProtection="0">
      <alignment vertical="center"/>
    </xf>
    <xf numFmtId="4" fontId="41" fillId="60" borderId="194" applyNumberFormat="0" applyProtection="0">
      <alignment vertical="center"/>
    </xf>
    <xf numFmtId="4" fontId="41" fillId="60" borderId="194" applyNumberFormat="0" applyProtection="0">
      <alignment vertical="center"/>
    </xf>
    <xf numFmtId="4" fontId="49" fillId="60" borderId="195" applyNumberFormat="0" applyProtection="0">
      <alignment horizontal="left" vertical="center" indent="1"/>
    </xf>
    <xf numFmtId="4" fontId="70" fillId="60" borderId="194" applyNumberFormat="0" applyProtection="0">
      <alignment horizontal="left" vertical="center" indent="1"/>
    </xf>
    <xf numFmtId="4" fontId="70" fillId="60" borderId="194" applyNumberFormat="0" applyProtection="0">
      <alignment horizontal="left" vertical="center" indent="1"/>
    </xf>
    <xf numFmtId="4" fontId="70" fillId="60" borderId="194" applyNumberFormat="0" applyProtection="0">
      <alignment horizontal="left" vertical="center" indent="1"/>
    </xf>
    <xf numFmtId="4" fontId="70" fillId="60" borderId="194" applyNumberFormat="0" applyProtection="0">
      <alignment horizontal="left" vertical="center" indent="1"/>
    </xf>
    <xf numFmtId="4" fontId="70" fillId="60" borderId="194" applyNumberFormat="0" applyProtection="0">
      <alignment horizontal="left" vertical="center" indent="1"/>
    </xf>
    <xf numFmtId="4" fontId="49" fillId="60" borderId="195" applyNumberFormat="0" applyProtection="0">
      <alignment horizontal="left" vertical="center" indent="1"/>
    </xf>
    <xf numFmtId="0" fontId="41" fillId="57" borderId="196" applyNumberFormat="0" applyProtection="0">
      <alignment horizontal="left" vertical="top" indent="1"/>
    </xf>
    <xf numFmtId="0" fontId="41" fillId="57" borderId="196" applyNumberFormat="0" applyProtection="0">
      <alignment horizontal="left" vertical="top" indent="1"/>
    </xf>
    <xf numFmtId="0" fontId="41" fillId="57" borderId="196" applyNumberFormat="0" applyProtection="0">
      <alignment horizontal="left" vertical="top" indent="1"/>
    </xf>
    <xf numFmtId="0" fontId="41" fillId="57" borderId="196" applyNumberFormat="0" applyProtection="0">
      <alignment horizontal="left" vertical="top" indent="1"/>
    </xf>
    <xf numFmtId="0" fontId="41" fillId="57" borderId="196" applyNumberFormat="0" applyProtection="0">
      <alignment horizontal="left" vertical="top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49" fillId="61" borderId="195" applyNumberFormat="0" applyProtection="0">
      <alignment horizontal="right" vertical="center"/>
    </xf>
    <xf numFmtId="4" fontId="70" fillId="9" borderId="194" applyNumberFormat="0" applyProtection="0">
      <alignment horizontal="right" vertical="center"/>
    </xf>
    <xf numFmtId="4" fontId="70" fillId="9" borderId="194" applyNumberFormat="0" applyProtection="0">
      <alignment horizontal="right" vertical="center"/>
    </xf>
    <xf numFmtId="4" fontId="70" fillId="9" borderId="194" applyNumberFormat="0" applyProtection="0">
      <alignment horizontal="right" vertical="center"/>
    </xf>
    <xf numFmtId="4" fontId="70" fillId="9" borderId="194" applyNumberFormat="0" applyProtection="0">
      <alignment horizontal="right" vertical="center"/>
    </xf>
    <xf numFmtId="4" fontId="70" fillId="9" borderId="194" applyNumberFormat="0" applyProtection="0">
      <alignment horizontal="right" vertical="center"/>
    </xf>
    <xf numFmtId="4" fontId="49" fillId="62" borderId="195" applyNumberFormat="0" applyProtection="0">
      <alignment horizontal="right" vertical="center"/>
    </xf>
    <xf numFmtId="4" fontId="70" fillId="63" borderId="194" applyNumberFormat="0" applyProtection="0">
      <alignment horizontal="right" vertical="center"/>
    </xf>
    <xf numFmtId="4" fontId="70" fillId="63" borderId="194" applyNumberFormat="0" applyProtection="0">
      <alignment horizontal="right" vertical="center"/>
    </xf>
    <xf numFmtId="4" fontId="70" fillId="63" borderId="194" applyNumberFormat="0" applyProtection="0">
      <alignment horizontal="right" vertical="center"/>
    </xf>
    <xf numFmtId="4" fontId="70" fillId="63" borderId="194" applyNumberFormat="0" applyProtection="0">
      <alignment horizontal="right" vertical="center"/>
    </xf>
    <xf numFmtId="4" fontId="70" fillId="63" borderId="194" applyNumberFormat="0" applyProtection="0">
      <alignment horizontal="right" vertical="center"/>
    </xf>
    <xf numFmtId="4" fontId="49" fillId="64" borderId="195" applyNumberFormat="0" applyProtection="0">
      <alignment horizontal="right" vertical="center"/>
    </xf>
    <xf numFmtId="4" fontId="70" fillId="30" borderId="192" applyNumberFormat="0" applyProtection="0">
      <alignment horizontal="right" vertical="center"/>
    </xf>
    <xf numFmtId="4" fontId="70" fillId="30" borderId="192" applyNumberFormat="0" applyProtection="0">
      <alignment horizontal="right" vertical="center"/>
    </xf>
    <xf numFmtId="4" fontId="70" fillId="30" borderId="192" applyNumberFormat="0" applyProtection="0">
      <alignment horizontal="right" vertical="center"/>
    </xf>
    <xf numFmtId="4" fontId="70" fillId="30" borderId="192" applyNumberFormat="0" applyProtection="0">
      <alignment horizontal="right" vertical="center"/>
    </xf>
    <xf numFmtId="4" fontId="70" fillId="30" borderId="192" applyNumberFormat="0" applyProtection="0">
      <alignment horizontal="right" vertical="center"/>
    </xf>
    <xf numFmtId="4" fontId="49" fillId="65" borderId="195" applyNumberFormat="0" applyProtection="0">
      <alignment horizontal="right" vertical="center"/>
    </xf>
    <xf numFmtId="4" fontId="70" fillId="17" borderId="194" applyNumberFormat="0" applyProtection="0">
      <alignment horizontal="right" vertical="center"/>
    </xf>
    <xf numFmtId="4" fontId="70" fillId="17" borderId="194" applyNumberFormat="0" applyProtection="0">
      <alignment horizontal="right" vertical="center"/>
    </xf>
    <xf numFmtId="4" fontId="70" fillId="17" borderId="194" applyNumberFormat="0" applyProtection="0">
      <alignment horizontal="right" vertical="center"/>
    </xf>
    <xf numFmtId="4" fontId="70" fillId="17" borderId="194" applyNumberFormat="0" applyProtection="0">
      <alignment horizontal="right" vertical="center"/>
    </xf>
    <xf numFmtId="4" fontId="70" fillId="17" borderId="194" applyNumberFormat="0" applyProtection="0">
      <alignment horizontal="right" vertical="center"/>
    </xf>
    <xf numFmtId="4" fontId="49" fillId="66" borderId="195" applyNumberFormat="0" applyProtection="0">
      <alignment horizontal="right" vertical="center"/>
    </xf>
    <xf numFmtId="4" fontId="70" fillId="21" borderId="194" applyNumberFormat="0" applyProtection="0">
      <alignment horizontal="right" vertical="center"/>
    </xf>
    <xf numFmtId="4" fontId="70" fillId="21" borderId="194" applyNumberFormat="0" applyProtection="0">
      <alignment horizontal="right" vertical="center"/>
    </xf>
    <xf numFmtId="4" fontId="70" fillId="21" borderId="194" applyNumberFormat="0" applyProtection="0">
      <alignment horizontal="right" vertical="center"/>
    </xf>
    <xf numFmtId="4" fontId="70" fillId="21" borderId="194" applyNumberFormat="0" applyProtection="0">
      <alignment horizontal="right" vertical="center"/>
    </xf>
    <xf numFmtId="4" fontId="70" fillId="21" borderId="194" applyNumberFormat="0" applyProtection="0">
      <alignment horizontal="right" vertical="center"/>
    </xf>
    <xf numFmtId="4" fontId="49" fillId="67" borderId="195" applyNumberFormat="0" applyProtection="0">
      <alignment horizontal="right" vertical="center"/>
    </xf>
    <xf numFmtId="4" fontId="70" fillId="44" borderId="194" applyNumberFormat="0" applyProtection="0">
      <alignment horizontal="right" vertical="center"/>
    </xf>
    <xf numFmtId="4" fontId="70" fillId="44" borderId="194" applyNumberFormat="0" applyProtection="0">
      <alignment horizontal="right" vertical="center"/>
    </xf>
    <xf numFmtId="4" fontId="70" fillId="44" borderId="194" applyNumberFormat="0" applyProtection="0">
      <alignment horizontal="right" vertical="center"/>
    </xf>
    <xf numFmtId="4" fontId="70" fillId="44" borderId="194" applyNumberFormat="0" applyProtection="0">
      <alignment horizontal="right" vertical="center"/>
    </xf>
    <xf numFmtId="4" fontId="70" fillId="44" borderId="194" applyNumberFormat="0" applyProtection="0">
      <alignment horizontal="right" vertical="center"/>
    </xf>
    <xf numFmtId="4" fontId="49" fillId="68" borderId="195" applyNumberFormat="0" applyProtection="0">
      <alignment horizontal="right" vertical="center"/>
    </xf>
    <xf numFmtId="4" fontId="70" fillId="37" borderId="194" applyNumberFormat="0" applyProtection="0">
      <alignment horizontal="right" vertical="center"/>
    </xf>
    <xf numFmtId="4" fontId="70" fillId="37" borderId="194" applyNumberFormat="0" applyProtection="0">
      <alignment horizontal="right" vertical="center"/>
    </xf>
    <xf numFmtId="4" fontId="70" fillId="37" borderId="194" applyNumberFormat="0" applyProtection="0">
      <alignment horizontal="right" vertical="center"/>
    </xf>
    <xf numFmtId="4" fontId="70" fillId="37" borderId="194" applyNumberFormat="0" applyProtection="0">
      <alignment horizontal="right" vertical="center"/>
    </xf>
    <xf numFmtId="4" fontId="70" fillId="37" borderId="194" applyNumberFormat="0" applyProtection="0">
      <alignment horizontal="right" vertical="center"/>
    </xf>
    <xf numFmtId="4" fontId="49" fillId="69" borderId="195" applyNumberFormat="0" applyProtection="0">
      <alignment horizontal="right" vertical="center"/>
    </xf>
    <xf numFmtId="4" fontId="70" fillId="70" borderId="194" applyNumberFormat="0" applyProtection="0">
      <alignment horizontal="right" vertical="center"/>
    </xf>
    <xf numFmtId="4" fontId="70" fillId="70" borderId="194" applyNumberFormat="0" applyProtection="0">
      <alignment horizontal="right" vertical="center"/>
    </xf>
    <xf numFmtId="4" fontId="70" fillId="70" borderId="194" applyNumberFormat="0" applyProtection="0">
      <alignment horizontal="right" vertical="center"/>
    </xf>
    <xf numFmtId="4" fontId="70" fillId="70" borderId="194" applyNumberFormat="0" applyProtection="0">
      <alignment horizontal="right" vertical="center"/>
    </xf>
    <xf numFmtId="4" fontId="70" fillId="70" borderId="194" applyNumberFormat="0" applyProtection="0">
      <alignment horizontal="right" vertical="center"/>
    </xf>
    <xf numFmtId="4" fontId="49" fillId="71" borderId="195" applyNumberFormat="0" applyProtection="0">
      <alignment horizontal="right" vertical="center"/>
    </xf>
    <xf numFmtId="4" fontId="70" fillId="16" borderId="194" applyNumberFormat="0" applyProtection="0">
      <alignment horizontal="right" vertical="center"/>
    </xf>
    <xf numFmtId="4" fontId="70" fillId="16" borderId="194" applyNumberFormat="0" applyProtection="0">
      <alignment horizontal="right" vertical="center"/>
    </xf>
    <xf numFmtId="4" fontId="70" fillId="16" borderId="194" applyNumberFormat="0" applyProtection="0">
      <alignment horizontal="right" vertical="center"/>
    </xf>
    <xf numFmtId="4" fontId="70" fillId="16" borderId="194" applyNumberFormat="0" applyProtection="0">
      <alignment horizontal="right" vertical="center"/>
    </xf>
    <xf numFmtId="4" fontId="70" fillId="16" borderId="194" applyNumberFormat="0" applyProtection="0">
      <alignment horizontal="right" vertical="center"/>
    </xf>
    <xf numFmtId="4" fontId="73" fillId="72" borderId="195" applyNumberFormat="0" applyProtection="0">
      <alignment horizontal="left" vertical="center" indent="1"/>
    </xf>
    <xf numFmtId="4" fontId="70" fillId="73" borderId="192" applyNumberFormat="0" applyProtection="0">
      <alignment horizontal="left" vertical="center" indent="1"/>
    </xf>
    <xf numFmtId="4" fontId="70" fillId="73" borderId="192" applyNumberFormat="0" applyProtection="0">
      <alignment horizontal="left" vertical="center" indent="1"/>
    </xf>
    <xf numFmtId="4" fontId="70" fillId="73" borderId="192" applyNumberFormat="0" applyProtection="0">
      <alignment horizontal="left" vertical="center" indent="1"/>
    </xf>
    <xf numFmtId="4" fontId="70" fillId="73" borderId="192" applyNumberFormat="0" applyProtection="0">
      <alignment horizontal="left" vertical="center" indent="1"/>
    </xf>
    <xf numFmtId="4" fontId="70" fillId="73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70" fillId="77" borderId="194" applyNumberFormat="0" applyProtection="0">
      <alignment horizontal="right" vertical="center"/>
    </xf>
    <xf numFmtId="4" fontId="70" fillId="77" borderId="194" applyNumberFormat="0" applyProtection="0">
      <alignment horizontal="right" vertical="center"/>
    </xf>
    <xf numFmtId="4" fontId="70" fillId="77" borderId="194" applyNumberFormat="0" applyProtection="0">
      <alignment horizontal="right" vertical="center"/>
    </xf>
    <xf numFmtId="4" fontId="70" fillId="77" borderId="194" applyNumberFormat="0" applyProtection="0">
      <alignment horizontal="right" vertical="center"/>
    </xf>
    <xf numFmtId="4" fontId="70" fillId="77" borderId="194" applyNumberFormat="0" applyProtection="0">
      <alignment horizontal="right" vertical="center"/>
    </xf>
    <xf numFmtId="4" fontId="70" fillId="78" borderId="192" applyNumberFormat="0" applyProtection="0">
      <alignment horizontal="left" vertical="center" indent="1"/>
    </xf>
    <xf numFmtId="4" fontId="70" fillId="78" borderId="192" applyNumberFormat="0" applyProtection="0">
      <alignment horizontal="left" vertical="center" indent="1"/>
    </xf>
    <xf numFmtId="4" fontId="70" fillId="78" borderId="192" applyNumberFormat="0" applyProtection="0">
      <alignment horizontal="left" vertical="center" indent="1"/>
    </xf>
    <xf numFmtId="4" fontId="70" fillId="78" borderId="192" applyNumberFormat="0" applyProtection="0">
      <alignment horizontal="left" vertical="center" indent="1"/>
    </xf>
    <xf numFmtId="4" fontId="70" fillId="78" borderId="192" applyNumberFormat="0" applyProtection="0">
      <alignment horizontal="left" vertical="center" indent="1"/>
    </xf>
    <xf numFmtId="4" fontId="70" fillId="77" borderId="192" applyNumberFormat="0" applyProtection="0">
      <alignment horizontal="left" vertical="center" indent="1"/>
    </xf>
    <xf numFmtId="4" fontId="70" fillId="77" borderId="192" applyNumberFormat="0" applyProtection="0">
      <alignment horizontal="left" vertical="center" indent="1"/>
    </xf>
    <xf numFmtId="4" fontId="70" fillId="77" borderId="192" applyNumberFormat="0" applyProtection="0">
      <alignment horizontal="left" vertical="center" indent="1"/>
    </xf>
    <xf numFmtId="4" fontId="70" fillId="77" borderId="192" applyNumberFormat="0" applyProtection="0">
      <alignment horizontal="left" vertical="center" indent="1"/>
    </xf>
    <xf numFmtId="4" fontId="70" fillId="77" borderId="192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70" fillId="82" borderId="194" applyNumberFormat="0" applyProtection="0">
      <alignment horizontal="left" vertical="center" indent="1"/>
    </xf>
    <xf numFmtId="0" fontId="70" fillId="82" borderId="194" applyNumberFormat="0" applyProtection="0">
      <alignment horizontal="left" vertical="center" indent="1"/>
    </xf>
    <xf numFmtId="0" fontId="70" fillId="82" borderId="194" applyNumberFormat="0" applyProtection="0">
      <alignment horizontal="left" vertical="center" indent="1"/>
    </xf>
    <xf numFmtId="0" fontId="70" fillId="82" borderId="194" applyNumberFormat="0" applyProtection="0">
      <alignment horizontal="left" vertical="center" indent="1"/>
    </xf>
    <xf numFmtId="0" fontId="70" fillId="82" borderId="194" applyNumberFormat="0" applyProtection="0">
      <alignment horizontal="left" vertical="center" indent="1"/>
    </xf>
    <xf numFmtId="0" fontId="70" fillId="82" borderId="194" applyNumberFormat="0" applyProtection="0">
      <alignment horizontal="left" vertical="center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70" fillId="14" borderId="194" applyNumberFormat="0" applyProtection="0">
      <alignment horizontal="left" vertical="center" indent="1"/>
    </xf>
    <xf numFmtId="0" fontId="70" fillId="14" borderId="194" applyNumberFormat="0" applyProtection="0">
      <alignment horizontal="left" vertical="center" indent="1"/>
    </xf>
    <xf numFmtId="0" fontId="70" fillId="14" borderId="194" applyNumberFormat="0" applyProtection="0">
      <alignment horizontal="left" vertical="center" indent="1"/>
    </xf>
    <xf numFmtId="0" fontId="70" fillId="14" borderId="194" applyNumberFormat="0" applyProtection="0">
      <alignment horizontal="left" vertical="center" indent="1"/>
    </xf>
    <xf numFmtId="0" fontId="70" fillId="14" borderId="194" applyNumberFormat="0" applyProtection="0">
      <alignment horizontal="left" vertical="center" indent="1"/>
    </xf>
    <xf numFmtId="0" fontId="33" fillId="85" borderId="195" applyNumberFormat="0" applyProtection="0">
      <alignment horizontal="left" vertical="center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70" fillId="78" borderId="194" applyNumberFormat="0" applyProtection="0">
      <alignment horizontal="left" vertical="center" indent="1"/>
    </xf>
    <xf numFmtId="0" fontId="70" fillId="78" borderId="194" applyNumberFormat="0" applyProtection="0">
      <alignment horizontal="left" vertical="center" indent="1"/>
    </xf>
    <xf numFmtId="0" fontId="70" fillId="78" borderId="194" applyNumberFormat="0" applyProtection="0">
      <alignment horizontal="left" vertical="center" indent="1"/>
    </xf>
    <xf numFmtId="0" fontId="70" fillId="78" borderId="194" applyNumberFormat="0" applyProtection="0">
      <alignment horizontal="left" vertical="center" indent="1"/>
    </xf>
    <xf numFmtId="0" fontId="70" fillId="78" borderId="194" applyNumberFormat="0" applyProtection="0">
      <alignment horizontal="left" vertical="center" indent="1"/>
    </xf>
    <xf numFmtId="0" fontId="33" fillId="6" borderId="195" applyNumberFormat="0" applyProtection="0">
      <alignment horizontal="left" vertical="center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77" fillId="75" borderId="197" applyBorder="0"/>
    <xf numFmtId="4" fontId="49" fillId="87" borderId="195" applyNumberFormat="0" applyProtection="0">
      <alignment vertical="center"/>
    </xf>
    <xf numFmtId="4" fontId="78" fillId="59" borderId="196" applyNumberFormat="0" applyProtection="0">
      <alignment vertical="center"/>
    </xf>
    <xf numFmtId="4" fontId="78" fillId="59" borderId="196" applyNumberFormat="0" applyProtection="0">
      <alignment vertical="center"/>
    </xf>
    <xf numFmtId="4" fontId="78" fillId="59" borderId="196" applyNumberFormat="0" applyProtection="0">
      <alignment vertical="center"/>
    </xf>
    <xf numFmtId="4" fontId="78" fillId="59" borderId="196" applyNumberFormat="0" applyProtection="0">
      <alignment vertical="center"/>
    </xf>
    <xf numFmtId="4" fontId="78" fillId="59" borderId="196" applyNumberFormat="0" applyProtection="0">
      <alignment vertical="center"/>
    </xf>
    <xf numFmtId="4" fontId="71" fillId="87" borderId="195" applyNumberFormat="0" applyProtection="0">
      <alignment vertical="center"/>
    </xf>
    <xf numFmtId="4" fontId="49" fillId="87" borderId="195" applyNumberFormat="0" applyProtection="0">
      <alignment horizontal="left" vertical="center" indent="1"/>
    </xf>
    <xf numFmtId="4" fontId="78" fillId="50" borderId="196" applyNumberFormat="0" applyProtection="0">
      <alignment horizontal="left" vertical="center" indent="1"/>
    </xf>
    <xf numFmtId="4" fontId="78" fillId="50" borderId="196" applyNumberFormat="0" applyProtection="0">
      <alignment horizontal="left" vertical="center" indent="1"/>
    </xf>
    <xf numFmtId="4" fontId="78" fillId="50" borderId="196" applyNumberFormat="0" applyProtection="0">
      <alignment horizontal="left" vertical="center" indent="1"/>
    </xf>
    <xf numFmtId="4" fontId="78" fillId="50" borderId="196" applyNumberFormat="0" applyProtection="0">
      <alignment horizontal="left" vertical="center" indent="1"/>
    </xf>
    <xf numFmtId="4" fontId="78" fillId="50" borderId="196" applyNumberFormat="0" applyProtection="0">
      <alignment horizontal="left" vertical="center" indent="1"/>
    </xf>
    <xf numFmtId="4" fontId="49" fillId="87" borderId="195" applyNumberFormat="0" applyProtection="0">
      <alignment horizontal="left" vertical="center" indent="1"/>
    </xf>
    <xf numFmtId="0" fontId="78" fillId="59" borderId="196" applyNumberFormat="0" applyProtection="0">
      <alignment horizontal="left" vertical="top" indent="1"/>
    </xf>
    <xf numFmtId="0" fontId="78" fillId="59" borderId="196" applyNumberFormat="0" applyProtection="0">
      <alignment horizontal="left" vertical="top" indent="1"/>
    </xf>
    <xf numFmtId="0" fontId="78" fillId="59" borderId="196" applyNumberFormat="0" applyProtection="0">
      <alignment horizontal="left" vertical="top" indent="1"/>
    </xf>
    <xf numFmtId="0" fontId="78" fillId="59" borderId="196" applyNumberFormat="0" applyProtection="0">
      <alignment horizontal="left" vertical="top" indent="1"/>
    </xf>
    <xf numFmtId="0" fontId="78" fillId="59" borderId="196" applyNumberFormat="0" applyProtection="0">
      <alignment horizontal="left" vertical="top" indent="1"/>
    </xf>
    <xf numFmtId="4" fontId="49" fillId="74" borderId="195" applyNumberFormat="0" applyProtection="0">
      <alignment horizontal="right" vertical="center"/>
    </xf>
    <xf numFmtId="4" fontId="70" fillId="0" borderId="194" applyNumberFormat="0" applyProtection="0">
      <alignment horizontal="right" vertical="center"/>
    </xf>
    <xf numFmtId="4" fontId="70" fillId="0" borderId="194" applyNumberFormat="0" applyProtection="0">
      <alignment horizontal="right" vertical="center"/>
    </xf>
    <xf numFmtId="4" fontId="70" fillId="0" borderId="194" applyNumberFormat="0" applyProtection="0">
      <alignment horizontal="right" vertical="center"/>
    </xf>
    <xf numFmtId="4" fontId="70" fillId="0" borderId="194" applyNumberFormat="0" applyProtection="0">
      <alignment horizontal="right" vertical="center"/>
    </xf>
    <xf numFmtId="4" fontId="70" fillId="0" borderId="194" applyNumberFormat="0" applyProtection="0">
      <alignment horizontal="right" vertical="center"/>
    </xf>
    <xf numFmtId="4" fontId="71" fillId="74" borderId="195" applyNumberFormat="0" applyProtection="0">
      <alignment horizontal="right" vertical="center"/>
    </xf>
    <xf numFmtId="4" fontId="41" fillId="88" borderId="194" applyNumberFormat="0" applyProtection="0">
      <alignment horizontal="right" vertical="center"/>
    </xf>
    <xf numFmtId="4" fontId="41" fillId="88" borderId="194" applyNumberFormat="0" applyProtection="0">
      <alignment horizontal="right" vertical="center"/>
    </xf>
    <xf numFmtId="4" fontId="41" fillId="88" borderId="194" applyNumberFormat="0" applyProtection="0">
      <alignment horizontal="right" vertical="center"/>
    </xf>
    <xf numFmtId="4" fontId="41" fillId="88" borderId="194" applyNumberFormat="0" applyProtection="0">
      <alignment horizontal="right" vertical="center"/>
    </xf>
    <xf numFmtId="4" fontId="41" fillId="88" borderId="194" applyNumberFormat="0" applyProtection="0">
      <alignment horizontal="right" vertical="center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0" fontId="78" fillId="77" borderId="196" applyNumberFormat="0" applyProtection="0">
      <alignment horizontal="left" vertical="top" indent="1"/>
    </xf>
    <xf numFmtId="0" fontId="78" fillId="77" borderId="196" applyNumberFormat="0" applyProtection="0">
      <alignment horizontal="left" vertical="top" indent="1"/>
    </xf>
    <xf numFmtId="0" fontId="78" fillId="77" borderId="196" applyNumberFormat="0" applyProtection="0">
      <alignment horizontal="left" vertical="top" indent="1"/>
    </xf>
    <xf numFmtId="0" fontId="78" fillId="77" borderId="196" applyNumberFormat="0" applyProtection="0">
      <alignment horizontal="left" vertical="top" indent="1"/>
    </xf>
    <xf numFmtId="0" fontId="78" fillId="77" borderId="196" applyNumberFormat="0" applyProtection="0">
      <alignment horizontal="left" vertical="top" indent="1"/>
    </xf>
    <xf numFmtId="4" fontId="41" fillId="89" borderId="192" applyNumberFormat="0" applyProtection="0">
      <alignment horizontal="left" vertical="center" indent="1"/>
    </xf>
    <xf numFmtId="4" fontId="41" fillId="89" borderId="192" applyNumberFormat="0" applyProtection="0">
      <alignment horizontal="left" vertical="center" indent="1"/>
    </xf>
    <xf numFmtId="4" fontId="41" fillId="89" borderId="192" applyNumberFormat="0" applyProtection="0">
      <alignment horizontal="left" vertical="center" indent="1"/>
    </xf>
    <xf numFmtId="4" fontId="41" fillId="89" borderId="192" applyNumberFormat="0" applyProtection="0">
      <alignment horizontal="left" vertical="center" indent="1"/>
    </xf>
    <xf numFmtId="4" fontId="41" fillId="89" borderId="192" applyNumberFormat="0" applyProtection="0">
      <alignment horizontal="left" vertical="center" indent="1"/>
    </xf>
    <xf numFmtId="4" fontId="69" fillId="74" borderId="195" applyNumberFormat="0" applyProtection="0">
      <alignment horizontal="right" vertical="center"/>
    </xf>
    <xf numFmtId="4" fontId="41" fillId="86" borderId="194" applyNumberFormat="0" applyProtection="0">
      <alignment horizontal="right" vertical="center"/>
    </xf>
    <xf numFmtId="4" fontId="41" fillId="86" borderId="194" applyNumberFormat="0" applyProtection="0">
      <alignment horizontal="right" vertical="center"/>
    </xf>
    <xf numFmtId="4" fontId="41" fillId="86" borderId="194" applyNumberFormat="0" applyProtection="0">
      <alignment horizontal="right" vertical="center"/>
    </xf>
    <xf numFmtId="4" fontId="41" fillId="86" borderId="194" applyNumberFormat="0" applyProtection="0">
      <alignment horizontal="right" vertical="center"/>
    </xf>
    <xf numFmtId="4" fontId="41" fillId="86" borderId="194" applyNumberFormat="0" applyProtection="0">
      <alignment horizontal="right" vertical="center"/>
    </xf>
    <xf numFmtId="2" fontId="80" fillId="91" borderId="190" applyProtection="0"/>
    <xf numFmtId="2" fontId="80" fillId="91" borderId="190" applyProtection="0"/>
    <xf numFmtId="2" fontId="40" fillId="92" borderId="190" applyProtection="0"/>
    <xf numFmtId="2" fontId="40" fillId="93" borderId="190" applyProtection="0"/>
    <xf numFmtId="2" fontId="40" fillId="94" borderId="190" applyProtection="0"/>
    <xf numFmtId="2" fontId="40" fillId="94" borderId="190" applyProtection="0">
      <alignment horizontal="center"/>
    </xf>
    <xf numFmtId="2" fontId="40" fillId="93" borderId="190" applyProtection="0">
      <alignment horizontal="center"/>
    </xf>
    <xf numFmtId="0" fontId="41" fillId="0" borderId="192">
      <alignment horizontal="left" vertical="top" wrapText="1"/>
    </xf>
    <xf numFmtId="0" fontId="83" fillId="0" borderId="198" applyNumberFormat="0" applyFill="0" applyAlignment="0" applyProtection="0"/>
    <xf numFmtId="0" fontId="89" fillId="0" borderId="199"/>
    <xf numFmtId="0" fontId="40" fillId="6" borderId="202" applyNumberFormat="0">
      <alignment readingOrder="1"/>
      <protection locked="0"/>
    </xf>
    <xf numFmtId="0" fontId="46" fillId="0" borderId="203">
      <alignment horizontal="left" vertical="top" wrapText="1"/>
    </xf>
    <xf numFmtId="49" fontId="32" fillId="0" borderId="200">
      <alignment horizontal="center" vertical="top" wrapText="1"/>
      <protection locked="0"/>
    </xf>
    <xf numFmtId="49" fontId="32" fillId="0" borderId="200">
      <alignment horizontal="center" vertical="top" wrapText="1"/>
      <protection locked="0"/>
    </xf>
    <xf numFmtId="49" fontId="41" fillId="10" borderId="200">
      <alignment horizontal="right" vertical="top"/>
      <protection locked="0"/>
    </xf>
    <xf numFmtId="49" fontId="41" fillId="10" borderId="200">
      <alignment horizontal="right" vertical="top"/>
      <protection locked="0"/>
    </xf>
    <xf numFmtId="0" fontId="41" fillId="10" borderId="200">
      <alignment horizontal="right" vertical="top"/>
      <protection locked="0"/>
    </xf>
    <xf numFmtId="0" fontId="41" fillId="10" borderId="200">
      <alignment horizontal="right" vertical="top"/>
      <protection locked="0"/>
    </xf>
    <xf numFmtId="49" fontId="41" fillId="0" borderId="200">
      <alignment horizontal="right" vertical="top"/>
      <protection locked="0"/>
    </xf>
    <xf numFmtId="49" fontId="41" fillId="0" borderId="200">
      <alignment horizontal="right" vertical="top"/>
      <protection locked="0"/>
    </xf>
    <xf numFmtId="0" fontId="41" fillId="0" borderId="200">
      <alignment horizontal="right" vertical="top"/>
      <protection locked="0"/>
    </xf>
    <xf numFmtId="0" fontId="41" fillId="0" borderId="200">
      <alignment horizontal="right" vertical="top"/>
      <protection locked="0"/>
    </xf>
    <xf numFmtId="49" fontId="41" fillId="49" borderId="200">
      <alignment horizontal="right" vertical="top"/>
      <protection locked="0"/>
    </xf>
    <xf numFmtId="49" fontId="41" fillId="49" borderId="200">
      <alignment horizontal="right" vertical="top"/>
      <protection locked="0"/>
    </xf>
    <xf numFmtId="0" fontId="41" fillId="49" borderId="200">
      <alignment horizontal="right" vertical="top"/>
      <protection locked="0"/>
    </xf>
    <xf numFmtId="0" fontId="41" fillId="49" borderId="200">
      <alignment horizontal="right" vertical="top"/>
      <protection locked="0"/>
    </xf>
    <xf numFmtId="0" fontId="46" fillId="0" borderId="203">
      <alignment horizontal="center" vertical="top" wrapText="1"/>
    </xf>
    <xf numFmtId="0" fontId="50" fillId="50" borderId="202" applyNumberFormat="0" applyAlignment="0" applyProtection="0"/>
    <xf numFmtId="0" fontId="63" fillId="13" borderId="202" applyNumberFormat="0" applyAlignment="0" applyProtection="0"/>
    <xf numFmtId="0" fontId="32" fillId="59" borderId="204" applyNumberFormat="0" applyFont="0" applyAlignment="0" applyProtection="0"/>
    <xf numFmtId="0" fontId="34" fillId="45" borderId="205" applyNumberFormat="0" applyFont="0" applyAlignment="0" applyProtection="0"/>
    <xf numFmtId="0" fontId="34" fillId="45" borderId="205" applyNumberFormat="0" applyFont="0" applyAlignment="0" applyProtection="0"/>
    <xf numFmtId="0" fontId="34" fillId="45" borderId="205" applyNumberFormat="0" applyFont="0" applyAlignment="0" applyProtection="0"/>
    <xf numFmtId="0" fontId="68" fillId="50" borderId="206" applyNumberFormat="0" applyAlignment="0" applyProtection="0"/>
    <xf numFmtId="4" fontId="49" fillId="60" borderId="206" applyNumberFormat="0" applyProtection="0">
      <alignment vertical="center"/>
    </xf>
    <xf numFmtId="4" fontId="70" fillId="57" borderId="205" applyNumberFormat="0" applyProtection="0">
      <alignment vertical="center"/>
    </xf>
    <xf numFmtId="4" fontId="70" fillId="57" borderId="205" applyNumberFormat="0" applyProtection="0">
      <alignment vertical="center"/>
    </xf>
    <xf numFmtId="4" fontId="70" fillId="57" borderId="205" applyNumberFormat="0" applyProtection="0">
      <alignment vertical="center"/>
    </xf>
    <xf numFmtId="4" fontId="70" fillId="57" borderId="205" applyNumberFormat="0" applyProtection="0">
      <alignment vertical="center"/>
    </xf>
    <xf numFmtId="4" fontId="70" fillId="57" borderId="205" applyNumberFormat="0" applyProtection="0">
      <alignment vertical="center"/>
    </xf>
    <xf numFmtId="4" fontId="71" fillId="60" borderId="206" applyNumberFormat="0" applyProtection="0">
      <alignment vertical="center"/>
    </xf>
    <xf numFmtId="4" fontId="41" fillId="60" borderId="205" applyNumberFormat="0" applyProtection="0">
      <alignment vertical="center"/>
    </xf>
    <xf numFmtId="4" fontId="41" fillId="60" borderId="205" applyNumberFormat="0" applyProtection="0">
      <alignment vertical="center"/>
    </xf>
    <xf numFmtId="4" fontId="41" fillId="60" borderId="205" applyNumberFormat="0" applyProtection="0">
      <alignment vertical="center"/>
    </xf>
    <xf numFmtId="4" fontId="41" fillId="60" borderId="205" applyNumberFormat="0" applyProtection="0">
      <alignment vertical="center"/>
    </xf>
    <xf numFmtId="4" fontId="41" fillId="60" borderId="205" applyNumberFormat="0" applyProtection="0">
      <alignment vertical="center"/>
    </xf>
    <xf numFmtId="4" fontId="49" fillId="60" borderId="206" applyNumberFormat="0" applyProtection="0">
      <alignment horizontal="left" vertical="center" indent="1"/>
    </xf>
    <xf numFmtId="4" fontId="70" fillId="60" borderId="205" applyNumberFormat="0" applyProtection="0">
      <alignment horizontal="left" vertical="center" indent="1"/>
    </xf>
    <xf numFmtId="4" fontId="70" fillId="60" borderId="205" applyNumberFormat="0" applyProtection="0">
      <alignment horizontal="left" vertical="center" indent="1"/>
    </xf>
    <xf numFmtId="4" fontId="70" fillId="60" borderId="205" applyNumberFormat="0" applyProtection="0">
      <alignment horizontal="left" vertical="center" indent="1"/>
    </xf>
    <xf numFmtId="4" fontId="70" fillId="60" borderId="205" applyNumberFormat="0" applyProtection="0">
      <alignment horizontal="left" vertical="center" indent="1"/>
    </xf>
    <xf numFmtId="4" fontId="70" fillId="60" borderId="205" applyNumberFormat="0" applyProtection="0">
      <alignment horizontal="left" vertical="center" indent="1"/>
    </xf>
    <xf numFmtId="4" fontId="49" fillId="60" borderId="206" applyNumberFormat="0" applyProtection="0">
      <alignment horizontal="left" vertical="center" indent="1"/>
    </xf>
    <xf numFmtId="0" fontId="41" fillId="57" borderId="207" applyNumberFormat="0" applyProtection="0">
      <alignment horizontal="left" vertical="top" indent="1"/>
    </xf>
    <xf numFmtId="0" fontId="41" fillId="57" borderId="207" applyNumberFormat="0" applyProtection="0">
      <alignment horizontal="left" vertical="top" indent="1"/>
    </xf>
    <xf numFmtId="0" fontId="41" fillId="57" borderId="207" applyNumberFormat="0" applyProtection="0">
      <alignment horizontal="left" vertical="top" indent="1"/>
    </xf>
    <xf numFmtId="0" fontId="41" fillId="57" borderId="207" applyNumberFormat="0" applyProtection="0">
      <alignment horizontal="left" vertical="top" indent="1"/>
    </xf>
    <xf numFmtId="0" fontId="41" fillId="57" borderId="207" applyNumberFormat="0" applyProtection="0">
      <alignment horizontal="left" vertical="top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49" fillId="61" borderId="206" applyNumberFormat="0" applyProtection="0">
      <alignment horizontal="right" vertical="center"/>
    </xf>
    <xf numFmtId="4" fontId="70" fillId="9" borderId="205" applyNumberFormat="0" applyProtection="0">
      <alignment horizontal="right" vertical="center"/>
    </xf>
    <xf numFmtId="4" fontId="70" fillId="9" borderId="205" applyNumberFormat="0" applyProtection="0">
      <alignment horizontal="right" vertical="center"/>
    </xf>
    <xf numFmtId="4" fontId="70" fillId="9" borderId="205" applyNumberFormat="0" applyProtection="0">
      <alignment horizontal="right" vertical="center"/>
    </xf>
    <xf numFmtId="4" fontId="70" fillId="9" borderId="205" applyNumberFormat="0" applyProtection="0">
      <alignment horizontal="right" vertical="center"/>
    </xf>
    <xf numFmtId="4" fontId="70" fillId="9" borderId="205" applyNumberFormat="0" applyProtection="0">
      <alignment horizontal="right" vertical="center"/>
    </xf>
    <xf numFmtId="4" fontId="49" fillId="62" borderId="206" applyNumberFormat="0" applyProtection="0">
      <alignment horizontal="right" vertical="center"/>
    </xf>
    <xf numFmtId="4" fontId="70" fillId="63" borderId="205" applyNumberFormat="0" applyProtection="0">
      <alignment horizontal="right" vertical="center"/>
    </xf>
    <xf numFmtId="4" fontId="70" fillId="63" borderId="205" applyNumberFormat="0" applyProtection="0">
      <alignment horizontal="right" vertical="center"/>
    </xf>
    <xf numFmtId="4" fontId="70" fillId="63" borderId="205" applyNumberFormat="0" applyProtection="0">
      <alignment horizontal="right" vertical="center"/>
    </xf>
    <xf numFmtId="4" fontId="70" fillId="63" borderId="205" applyNumberFormat="0" applyProtection="0">
      <alignment horizontal="right" vertical="center"/>
    </xf>
    <xf numFmtId="4" fontId="70" fillId="63" borderId="205" applyNumberFormat="0" applyProtection="0">
      <alignment horizontal="right" vertical="center"/>
    </xf>
    <xf numFmtId="4" fontId="49" fillId="64" borderId="206" applyNumberFormat="0" applyProtection="0">
      <alignment horizontal="right" vertical="center"/>
    </xf>
    <xf numFmtId="4" fontId="70" fillId="30" borderId="203" applyNumberFormat="0" applyProtection="0">
      <alignment horizontal="right" vertical="center"/>
    </xf>
    <xf numFmtId="4" fontId="70" fillId="30" borderId="203" applyNumberFormat="0" applyProtection="0">
      <alignment horizontal="right" vertical="center"/>
    </xf>
    <xf numFmtId="4" fontId="70" fillId="30" borderId="203" applyNumberFormat="0" applyProtection="0">
      <alignment horizontal="right" vertical="center"/>
    </xf>
    <xf numFmtId="4" fontId="70" fillId="30" borderId="203" applyNumberFormat="0" applyProtection="0">
      <alignment horizontal="right" vertical="center"/>
    </xf>
    <xf numFmtId="4" fontId="70" fillId="30" borderId="203" applyNumberFormat="0" applyProtection="0">
      <alignment horizontal="right" vertical="center"/>
    </xf>
    <xf numFmtId="4" fontId="49" fillId="65" borderId="206" applyNumberFormat="0" applyProtection="0">
      <alignment horizontal="right" vertical="center"/>
    </xf>
    <xf numFmtId="4" fontId="70" fillId="17" borderId="205" applyNumberFormat="0" applyProtection="0">
      <alignment horizontal="right" vertical="center"/>
    </xf>
    <xf numFmtId="4" fontId="70" fillId="17" borderId="205" applyNumberFormat="0" applyProtection="0">
      <alignment horizontal="right" vertical="center"/>
    </xf>
    <xf numFmtId="4" fontId="70" fillId="17" borderId="205" applyNumberFormat="0" applyProtection="0">
      <alignment horizontal="right" vertical="center"/>
    </xf>
    <xf numFmtId="4" fontId="70" fillId="17" borderId="205" applyNumberFormat="0" applyProtection="0">
      <alignment horizontal="right" vertical="center"/>
    </xf>
    <xf numFmtId="4" fontId="70" fillId="17" borderId="205" applyNumberFormat="0" applyProtection="0">
      <alignment horizontal="right" vertical="center"/>
    </xf>
    <xf numFmtId="4" fontId="49" fillId="66" borderId="206" applyNumberFormat="0" applyProtection="0">
      <alignment horizontal="right" vertical="center"/>
    </xf>
    <xf numFmtId="4" fontId="70" fillId="21" borderId="205" applyNumberFormat="0" applyProtection="0">
      <alignment horizontal="right" vertical="center"/>
    </xf>
    <xf numFmtId="4" fontId="70" fillId="21" borderId="205" applyNumberFormat="0" applyProtection="0">
      <alignment horizontal="right" vertical="center"/>
    </xf>
    <xf numFmtId="4" fontId="70" fillId="21" borderId="205" applyNumberFormat="0" applyProtection="0">
      <alignment horizontal="right" vertical="center"/>
    </xf>
    <xf numFmtId="4" fontId="70" fillId="21" borderId="205" applyNumberFormat="0" applyProtection="0">
      <alignment horizontal="right" vertical="center"/>
    </xf>
    <xf numFmtId="4" fontId="70" fillId="21" borderId="205" applyNumberFormat="0" applyProtection="0">
      <alignment horizontal="right" vertical="center"/>
    </xf>
    <xf numFmtId="4" fontId="49" fillId="67" borderId="206" applyNumberFormat="0" applyProtection="0">
      <alignment horizontal="right" vertical="center"/>
    </xf>
    <xf numFmtId="4" fontId="70" fillId="44" borderId="205" applyNumberFormat="0" applyProtection="0">
      <alignment horizontal="right" vertical="center"/>
    </xf>
    <xf numFmtId="4" fontId="70" fillId="44" borderId="205" applyNumberFormat="0" applyProtection="0">
      <alignment horizontal="right" vertical="center"/>
    </xf>
    <xf numFmtId="4" fontId="70" fillId="44" borderId="205" applyNumberFormat="0" applyProtection="0">
      <alignment horizontal="right" vertical="center"/>
    </xf>
    <xf numFmtId="4" fontId="70" fillId="44" borderId="205" applyNumberFormat="0" applyProtection="0">
      <alignment horizontal="right" vertical="center"/>
    </xf>
    <xf numFmtId="4" fontId="70" fillId="44" borderId="205" applyNumberFormat="0" applyProtection="0">
      <alignment horizontal="right" vertical="center"/>
    </xf>
    <xf numFmtId="4" fontId="49" fillId="68" borderId="206" applyNumberFormat="0" applyProtection="0">
      <alignment horizontal="right" vertical="center"/>
    </xf>
    <xf numFmtId="4" fontId="70" fillId="37" borderId="205" applyNumberFormat="0" applyProtection="0">
      <alignment horizontal="right" vertical="center"/>
    </xf>
    <xf numFmtId="4" fontId="70" fillId="37" borderId="205" applyNumberFormat="0" applyProtection="0">
      <alignment horizontal="right" vertical="center"/>
    </xf>
    <xf numFmtId="4" fontId="70" fillId="37" borderId="205" applyNumberFormat="0" applyProtection="0">
      <alignment horizontal="right" vertical="center"/>
    </xf>
    <xf numFmtId="4" fontId="70" fillId="37" borderId="205" applyNumberFormat="0" applyProtection="0">
      <alignment horizontal="right" vertical="center"/>
    </xf>
    <xf numFmtId="4" fontId="70" fillId="37" borderId="205" applyNumberFormat="0" applyProtection="0">
      <alignment horizontal="right" vertical="center"/>
    </xf>
    <xf numFmtId="4" fontId="49" fillId="69" borderId="206" applyNumberFormat="0" applyProtection="0">
      <alignment horizontal="right" vertical="center"/>
    </xf>
    <xf numFmtId="4" fontId="70" fillId="70" borderId="205" applyNumberFormat="0" applyProtection="0">
      <alignment horizontal="right" vertical="center"/>
    </xf>
    <xf numFmtId="4" fontId="70" fillId="70" borderId="205" applyNumberFormat="0" applyProtection="0">
      <alignment horizontal="right" vertical="center"/>
    </xf>
    <xf numFmtId="4" fontId="70" fillId="70" borderId="205" applyNumberFormat="0" applyProtection="0">
      <alignment horizontal="right" vertical="center"/>
    </xf>
    <xf numFmtId="4" fontId="70" fillId="70" borderId="205" applyNumberFormat="0" applyProtection="0">
      <alignment horizontal="right" vertical="center"/>
    </xf>
    <xf numFmtId="4" fontId="70" fillId="70" borderId="205" applyNumberFormat="0" applyProtection="0">
      <alignment horizontal="right" vertical="center"/>
    </xf>
    <xf numFmtId="4" fontId="49" fillId="71" borderId="206" applyNumberFormat="0" applyProtection="0">
      <alignment horizontal="right" vertical="center"/>
    </xf>
    <xf numFmtId="4" fontId="70" fillId="16" borderId="205" applyNumberFormat="0" applyProtection="0">
      <alignment horizontal="right" vertical="center"/>
    </xf>
    <xf numFmtId="4" fontId="70" fillId="16" borderId="205" applyNumberFormat="0" applyProtection="0">
      <alignment horizontal="right" vertical="center"/>
    </xf>
    <xf numFmtId="4" fontId="70" fillId="16" borderId="205" applyNumberFormat="0" applyProtection="0">
      <alignment horizontal="right" vertical="center"/>
    </xf>
    <xf numFmtId="4" fontId="70" fillId="16" borderId="205" applyNumberFormat="0" applyProtection="0">
      <alignment horizontal="right" vertical="center"/>
    </xf>
    <xf numFmtId="4" fontId="70" fillId="16" borderId="205" applyNumberFormat="0" applyProtection="0">
      <alignment horizontal="right" vertical="center"/>
    </xf>
    <xf numFmtId="4" fontId="73" fillId="72" borderId="206" applyNumberFormat="0" applyProtection="0">
      <alignment horizontal="left" vertical="center" indent="1"/>
    </xf>
    <xf numFmtId="4" fontId="70" fillId="73" borderId="203" applyNumberFormat="0" applyProtection="0">
      <alignment horizontal="left" vertical="center" indent="1"/>
    </xf>
    <xf numFmtId="4" fontId="70" fillId="73" borderId="203" applyNumberFormat="0" applyProtection="0">
      <alignment horizontal="left" vertical="center" indent="1"/>
    </xf>
    <xf numFmtId="4" fontId="70" fillId="73" borderId="203" applyNumberFormat="0" applyProtection="0">
      <alignment horizontal="left" vertical="center" indent="1"/>
    </xf>
    <xf numFmtId="4" fontId="70" fillId="73" borderId="203" applyNumberFormat="0" applyProtection="0">
      <alignment horizontal="left" vertical="center" indent="1"/>
    </xf>
    <xf numFmtId="4" fontId="70" fillId="73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70" fillId="77" borderId="205" applyNumberFormat="0" applyProtection="0">
      <alignment horizontal="right" vertical="center"/>
    </xf>
    <xf numFmtId="4" fontId="70" fillId="77" borderId="205" applyNumberFormat="0" applyProtection="0">
      <alignment horizontal="right" vertical="center"/>
    </xf>
    <xf numFmtId="4" fontId="70" fillId="77" borderId="205" applyNumberFormat="0" applyProtection="0">
      <alignment horizontal="right" vertical="center"/>
    </xf>
    <xf numFmtId="4" fontId="70" fillId="77" borderId="205" applyNumberFormat="0" applyProtection="0">
      <alignment horizontal="right" vertical="center"/>
    </xf>
    <xf numFmtId="4" fontId="70" fillId="77" borderId="205" applyNumberFormat="0" applyProtection="0">
      <alignment horizontal="right" vertical="center"/>
    </xf>
    <xf numFmtId="4" fontId="70" fillId="78" borderId="203" applyNumberFormat="0" applyProtection="0">
      <alignment horizontal="left" vertical="center" indent="1"/>
    </xf>
    <xf numFmtId="4" fontId="70" fillId="78" borderId="203" applyNumberFormat="0" applyProtection="0">
      <alignment horizontal="left" vertical="center" indent="1"/>
    </xf>
    <xf numFmtId="4" fontId="70" fillId="78" borderId="203" applyNumberFormat="0" applyProtection="0">
      <alignment horizontal="left" vertical="center" indent="1"/>
    </xf>
    <xf numFmtId="4" fontId="70" fillId="78" borderId="203" applyNumberFormat="0" applyProtection="0">
      <alignment horizontal="left" vertical="center" indent="1"/>
    </xf>
    <xf numFmtId="4" fontId="70" fillId="78" borderId="203" applyNumberFormat="0" applyProtection="0">
      <alignment horizontal="left" vertical="center" indent="1"/>
    </xf>
    <xf numFmtId="4" fontId="70" fillId="77" borderId="203" applyNumberFormat="0" applyProtection="0">
      <alignment horizontal="left" vertical="center" indent="1"/>
    </xf>
    <xf numFmtId="4" fontId="70" fillId="77" borderId="203" applyNumberFormat="0" applyProtection="0">
      <alignment horizontal="left" vertical="center" indent="1"/>
    </xf>
    <xf numFmtId="4" fontId="70" fillId="77" borderId="203" applyNumberFormat="0" applyProtection="0">
      <alignment horizontal="left" vertical="center" indent="1"/>
    </xf>
    <xf numFmtId="4" fontId="70" fillId="77" borderId="203" applyNumberFormat="0" applyProtection="0">
      <alignment horizontal="left" vertical="center" indent="1"/>
    </xf>
    <xf numFmtId="4" fontId="70" fillId="77" borderId="203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70" fillId="82" borderId="205" applyNumberFormat="0" applyProtection="0">
      <alignment horizontal="left" vertical="center" indent="1"/>
    </xf>
    <xf numFmtId="0" fontId="70" fillId="82" borderId="205" applyNumberFormat="0" applyProtection="0">
      <alignment horizontal="left" vertical="center" indent="1"/>
    </xf>
    <xf numFmtId="0" fontId="70" fillId="82" borderId="205" applyNumberFormat="0" applyProtection="0">
      <alignment horizontal="left" vertical="center" indent="1"/>
    </xf>
    <xf numFmtId="0" fontId="70" fillId="82" borderId="205" applyNumberFormat="0" applyProtection="0">
      <alignment horizontal="left" vertical="center" indent="1"/>
    </xf>
    <xf numFmtId="0" fontId="70" fillId="82" borderId="205" applyNumberFormat="0" applyProtection="0">
      <alignment horizontal="left" vertical="center" indent="1"/>
    </xf>
    <xf numFmtId="0" fontId="70" fillId="82" borderId="205" applyNumberFormat="0" applyProtection="0">
      <alignment horizontal="left" vertical="center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70" fillId="14" borderId="205" applyNumberFormat="0" applyProtection="0">
      <alignment horizontal="left" vertical="center" indent="1"/>
    </xf>
    <xf numFmtId="0" fontId="70" fillId="14" borderId="205" applyNumberFormat="0" applyProtection="0">
      <alignment horizontal="left" vertical="center" indent="1"/>
    </xf>
    <xf numFmtId="0" fontId="70" fillId="14" borderId="205" applyNumberFormat="0" applyProtection="0">
      <alignment horizontal="left" vertical="center" indent="1"/>
    </xf>
    <xf numFmtId="0" fontId="70" fillId="14" borderId="205" applyNumberFormat="0" applyProtection="0">
      <alignment horizontal="left" vertical="center" indent="1"/>
    </xf>
    <xf numFmtId="0" fontId="70" fillId="14" borderId="205" applyNumberFormat="0" applyProtection="0">
      <alignment horizontal="left" vertical="center" indent="1"/>
    </xf>
    <xf numFmtId="0" fontId="33" fillId="85" borderId="206" applyNumberFormat="0" applyProtection="0">
      <alignment horizontal="left" vertical="center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70" fillId="78" borderId="205" applyNumberFormat="0" applyProtection="0">
      <alignment horizontal="left" vertical="center" indent="1"/>
    </xf>
    <xf numFmtId="0" fontId="70" fillId="78" borderId="205" applyNumberFormat="0" applyProtection="0">
      <alignment horizontal="left" vertical="center" indent="1"/>
    </xf>
    <xf numFmtId="0" fontId="70" fillId="78" borderId="205" applyNumberFormat="0" applyProtection="0">
      <alignment horizontal="left" vertical="center" indent="1"/>
    </xf>
    <xf numFmtId="0" fontId="70" fillId="78" borderId="205" applyNumberFormat="0" applyProtection="0">
      <alignment horizontal="left" vertical="center" indent="1"/>
    </xf>
    <xf numFmtId="0" fontId="70" fillId="78" borderId="205" applyNumberFormat="0" applyProtection="0">
      <alignment horizontal="left" vertical="center" indent="1"/>
    </xf>
    <xf numFmtId="0" fontId="33" fillId="6" borderId="206" applyNumberFormat="0" applyProtection="0">
      <alignment horizontal="left" vertical="center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77" fillId="75" borderId="208" applyBorder="0"/>
    <xf numFmtId="4" fontId="49" fillId="87" borderId="206" applyNumberFormat="0" applyProtection="0">
      <alignment vertical="center"/>
    </xf>
    <xf numFmtId="4" fontId="78" fillId="59" borderId="207" applyNumberFormat="0" applyProtection="0">
      <alignment vertical="center"/>
    </xf>
    <xf numFmtId="4" fontId="78" fillId="59" borderId="207" applyNumberFormat="0" applyProtection="0">
      <alignment vertical="center"/>
    </xf>
    <xf numFmtId="4" fontId="78" fillId="59" borderId="207" applyNumberFormat="0" applyProtection="0">
      <alignment vertical="center"/>
    </xf>
    <xf numFmtId="4" fontId="78" fillId="59" borderId="207" applyNumberFormat="0" applyProtection="0">
      <alignment vertical="center"/>
    </xf>
    <xf numFmtId="4" fontId="78" fillId="59" borderId="207" applyNumberFormat="0" applyProtection="0">
      <alignment vertical="center"/>
    </xf>
    <xf numFmtId="4" fontId="71" fillId="87" borderId="206" applyNumberFormat="0" applyProtection="0">
      <alignment vertical="center"/>
    </xf>
    <xf numFmtId="4" fontId="49" fillId="87" borderId="206" applyNumberFormat="0" applyProtection="0">
      <alignment horizontal="left" vertical="center" indent="1"/>
    </xf>
    <xf numFmtId="4" fontId="78" fillId="50" borderId="207" applyNumberFormat="0" applyProtection="0">
      <alignment horizontal="left" vertical="center" indent="1"/>
    </xf>
    <xf numFmtId="4" fontId="78" fillId="50" borderId="207" applyNumberFormat="0" applyProtection="0">
      <alignment horizontal="left" vertical="center" indent="1"/>
    </xf>
    <xf numFmtId="4" fontId="78" fillId="50" borderId="207" applyNumberFormat="0" applyProtection="0">
      <alignment horizontal="left" vertical="center" indent="1"/>
    </xf>
    <xf numFmtId="4" fontId="78" fillId="50" borderId="207" applyNumberFormat="0" applyProtection="0">
      <alignment horizontal="left" vertical="center" indent="1"/>
    </xf>
    <xf numFmtId="4" fontId="78" fillId="50" borderId="207" applyNumberFormat="0" applyProtection="0">
      <alignment horizontal="left" vertical="center" indent="1"/>
    </xf>
    <xf numFmtId="4" fontId="49" fillId="87" borderId="206" applyNumberFormat="0" applyProtection="0">
      <alignment horizontal="left" vertical="center" indent="1"/>
    </xf>
    <xf numFmtId="0" fontId="78" fillId="59" borderId="207" applyNumberFormat="0" applyProtection="0">
      <alignment horizontal="left" vertical="top" indent="1"/>
    </xf>
    <xf numFmtId="0" fontId="78" fillId="59" borderId="207" applyNumberFormat="0" applyProtection="0">
      <alignment horizontal="left" vertical="top" indent="1"/>
    </xf>
    <xf numFmtId="0" fontId="78" fillId="59" borderId="207" applyNumberFormat="0" applyProtection="0">
      <alignment horizontal="left" vertical="top" indent="1"/>
    </xf>
    <xf numFmtId="0" fontId="78" fillId="59" borderId="207" applyNumberFormat="0" applyProtection="0">
      <alignment horizontal="left" vertical="top" indent="1"/>
    </xf>
    <xf numFmtId="0" fontId="78" fillId="59" borderId="207" applyNumberFormat="0" applyProtection="0">
      <alignment horizontal="left" vertical="top" indent="1"/>
    </xf>
    <xf numFmtId="4" fontId="49" fillId="74" borderId="206" applyNumberFormat="0" applyProtection="0">
      <alignment horizontal="right" vertical="center"/>
    </xf>
    <xf numFmtId="4" fontId="70" fillId="0" borderId="205" applyNumberFormat="0" applyProtection="0">
      <alignment horizontal="right" vertical="center"/>
    </xf>
    <xf numFmtId="4" fontId="70" fillId="0" borderId="205" applyNumberFormat="0" applyProtection="0">
      <alignment horizontal="right" vertical="center"/>
    </xf>
    <xf numFmtId="4" fontId="70" fillId="0" borderId="205" applyNumberFormat="0" applyProtection="0">
      <alignment horizontal="right" vertical="center"/>
    </xf>
    <xf numFmtId="4" fontId="70" fillId="0" borderId="205" applyNumberFormat="0" applyProtection="0">
      <alignment horizontal="right" vertical="center"/>
    </xf>
    <xf numFmtId="4" fontId="70" fillId="0" borderId="205" applyNumberFormat="0" applyProtection="0">
      <alignment horizontal="right" vertical="center"/>
    </xf>
    <xf numFmtId="4" fontId="71" fillId="74" borderId="206" applyNumberFormat="0" applyProtection="0">
      <alignment horizontal="right" vertical="center"/>
    </xf>
    <xf numFmtId="4" fontId="41" fillId="88" borderId="205" applyNumberFormat="0" applyProtection="0">
      <alignment horizontal="right" vertical="center"/>
    </xf>
    <xf numFmtId="4" fontId="41" fillId="88" borderId="205" applyNumberFormat="0" applyProtection="0">
      <alignment horizontal="right" vertical="center"/>
    </xf>
    <xf numFmtId="4" fontId="41" fillId="88" borderId="205" applyNumberFormat="0" applyProtection="0">
      <alignment horizontal="right" vertical="center"/>
    </xf>
    <xf numFmtId="4" fontId="41" fillId="88" borderId="205" applyNumberFormat="0" applyProtection="0">
      <alignment horizontal="right" vertical="center"/>
    </xf>
    <xf numFmtId="4" fontId="41" fillId="88" borderId="205" applyNumberFormat="0" applyProtection="0">
      <alignment horizontal="right" vertical="center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0" fontId="78" fillId="77" borderId="207" applyNumberFormat="0" applyProtection="0">
      <alignment horizontal="left" vertical="top" indent="1"/>
    </xf>
    <xf numFmtId="0" fontId="78" fillId="77" borderId="207" applyNumberFormat="0" applyProtection="0">
      <alignment horizontal="left" vertical="top" indent="1"/>
    </xf>
    <xf numFmtId="0" fontId="78" fillId="77" borderId="207" applyNumberFormat="0" applyProtection="0">
      <alignment horizontal="left" vertical="top" indent="1"/>
    </xf>
    <xf numFmtId="0" fontId="78" fillId="77" borderId="207" applyNumberFormat="0" applyProtection="0">
      <alignment horizontal="left" vertical="top" indent="1"/>
    </xf>
    <xf numFmtId="0" fontId="78" fillId="77" borderId="207" applyNumberFormat="0" applyProtection="0">
      <alignment horizontal="left" vertical="top" indent="1"/>
    </xf>
    <xf numFmtId="4" fontId="41" fillId="89" borderId="203" applyNumberFormat="0" applyProtection="0">
      <alignment horizontal="left" vertical="center" indent="1"/>
    </xf>
    <xf numFmtId="4" fontId="41" fillId="89" borderId="203" applyNumberFormat="0" applyProtection="0">
      <alignment horizontal="left" vertical="center" indent="1"/>
    </xf>
    <xf numFmtId="4" fontId="41" fillId="89" borderId="203" applyNumberFormat="0" applyProtection="0">
      <alignment horizontal="left" vertical="center" indent="1"/>
    </xf>
    <xf numFmtId="4" fontId="41" fillId="89" borderId="203" applyNumberFormat="0" applyProtection="0">
      <alignment horizontal="left" vertical="center" indent="1"/>
    </xf>
    <xf numFmtId="4" fontId="41" fillId="89" borderId="203" applyNumberFormat="0" applyProtection="0">
      <alignment horizontal="left" vertical="center" indent="1"/>
    </xf>
    <xf numFmtId="4" fontId="69" fillId="74" borderId="206" applyNumberFormat="0" applyProtection="0">
      <alignment horizontal="right" vertical="center"/>
    </xf>
    <xf numFmtId="4" fontId="41" fillId="86" borderId="205" applyNumberFormat="0" applyProtection="0">
      <alignment horizontal="right" vertical="center"/>
    </xf>
    <xf numFmtId="4" fontId="41" fillId="86" borderId="205" applyNumberFormat="0" applyProtection="0">
      <alignment horizontal="right" vertical="center"/>
    </xf>
    <xf numFmtId="4" fontId="41" fillId="86" borderId="205" applyNumberFormat="0" applyProtection="0">
      <alignment horizontal="right" vertical="center"/>
    </xf>
    <xf numFmtId="4" fontId="41" fillId="86" borderId="205" applyNumberFormat="0" applyProtection="0">
      <alignment horizontal="right" vertical="center"/>
    </xf>
    <xf numFmtId="4" fontId="41" fillId="86" borderId="205" applyNumberFormat="0" applyProtection="0">
      <alignment horizontal="right" vertical="center"/>
    </xf>
    <xf numFmtId="2" fontId="80" fillId="91" borderId="201" applyProtection="0"/>
    <xf numFmtId="2" fontId="80" fillId="91" borderId="201" applyProtection="0"/>
    <xf numFmtId="2" fontId="40" fillId="92" borderId="201" applyProtection="0"/>
    <xf numFmtId="2" fontId="40" fillId="93" borderId="201" applyProtection="0"/>
    <xf numFmtId="2" fontId="40" fillId="94" borderId="201" applyProtection="0"/>
    <xf numFmtId="2" fontId="40" fillId="94" borderId="201" applyProtection="0">
      <alignment horizontal="center"/>
    </xf>
    <xf numFmtId="2" fontId="40" fillId="93" borderId="201" applyProtection="0">
      <alignment horizontal="center"/>
    </xf>
    <xf numFmtId="0" fontId="41" fillId="0" borderId="203">
      <alignment horizontal="left" vertical="top" wrapText="1"/>
    </xf>
    <xf numFmtId="0" fontId="83" fillId="0" borderId="209" applyNumberFormat="0" applyFill="0" applyAlignment="0" applyProtection="0"/>
    <xf numFmtId="0" fontId="89" fillId="0" borderId="210"/>
    <xf numFmtId="0" fontId="40" fillId="6" borderId="213" applyNumberFormat="0">
      <alignment readingOrder="1"/>
      <protection locked="0"/>
    </xf>
    <xf numFmtId="0" fontId="46" fillId="0" borderId="214">
      <alignment horizontal="left" vertical="top" wrapText="1"/>
    </xf>
    <xf numFmtId="49" fontId="32" fillId="0" borderId="211">
      <alignment horizontal="center" vertical="top" wrapText="1"/>
      <protection locked="0"/>
    </xf>
    <xf numFmtId="49" fontId="32" fillId="0" borderId="211">
      <alignment horizontal="center" vertical="top" wrapText="1"/>
      <protection locked="0"/>
    </xf>
    <xf numFmtId="49" fontId="41" fillId="10" borderId="211">
      <alignment horizontal="right" vertical="top"/>
      <protection locked="0"/>
    </xf>
    <xf numFmtId="49" fontId="41" fillId="10" borderId="211">
      <alignment horizontal="right" vertical="top"/>
      <protection locked="0"/>
    </xf>
    <xf numFmtId="0" fontId="41" fillId="10" borderId="211">
      <alignment horizontal="right" vertical="top"/>
      <protection locked="0"/>
    </xf>
    <xf numFmtId="0" fontId="41" fillId="10" borderId="211">
      <alignment horizontal="right" vertical="top"/>
      <protection locked="0"/>
    </xf>
    <xf numFmtId="49" fontId="41" fillId="0" borderId="211">
      <alignment horizontal="right" vertical="top"/>
      <protection locked="0"/>
    </xf>
    <xf numFmtId="49" fontId="41" fillId="0" borderId="211">
      <alignment horizontal="right" vertical="top"/>
      <protection locked="0"/>
    </xf>
    <xf numFmtId="0" fontId="41" fillId="0" borderId="211">
      <alignment horizontal="right" vertical="top"/>
      <protection locked="0"/>
    </xf>
    <xf numFmtId="0" fontId="41" fillId="0" borderId="211">
      <alignment horizontal="right" vertical="top"/>
      <protection locked="0"/>
    </xf>
    <xf numFmtId="49" fontId="41" fillId="49" borderId="211">
      <alignment horizontal="right" vertical="top"/>
      <protection locked="0"/>
    </xf>
    <xf numFmtId="49" fontId="41" fillId="49" borderId="211">
      <alignment horizontal="right" vertical="top"/>
      <protection locked="0"/>
    </xf>
    <xf numFmtId="0" fontId="41" fillId="49" borderId="211">
      <alignment horizontal="right" vertical="top"/>
      <protection locked="0"/>
    </xf>
    <xf numFmtId="0" fontId="41" fillId="49" borderId="211">
      <alignment horizontal="right" vertical="top"/>
      <protection locked="0"/>
    </xf>
    <xf numFmtId="0" fontId="46" fillId="0" borderId="214">
      <alignment horizontal="center" vertical="top" wrapText="1"/>
    </xf>
    <xf numFmtId="0" fontId="50" fillId="50" borderId="213" applyNumberFormat="0" applyAlignment="0" applyProtection="0"/>
    <xf numFmtId="0" fontId="63" fillId="13" borderId="213" applyNumberFormat="0" applyAlignment="0" applyProtection="0"/>
    <xf numFmtId="0" fontId="32" fillId="59" borderId="215" applyNumberFormat="0" applyFont="0" applyAlignment="0" applyProtection="0"/>
    <xf numFmtId="0" fontId="34" fillId="45" borderId="216" applyNumberFormat="0" applyFont="0" applyAlignment="0" applyProtection="0"/>
    <xf numFmtId="0" fontId="34" fillId="45" borderId="216" applyNumberFormat="0" applyFont="0" applyAlignment="0" applyProtection="0"/>
    <xf numFmtId="0" fontId="34" fillId="45" borderId="216" applyNumberFormat="0" applyFont="0" applyAlignment="0" applyProtection="0"/>
    <xf numFmtId="0" fontId="68" fillId="50" borderId="217" applyNumberFormat="0" applyAlignment="0" applyProtection="0"/>
    <xf numFmtId="4" fontId="49" fillId="60" borderId="217" applyNumberFormat="0" applyProtection="0">
      <alignment vertical="center"/>
    </xf>
    <xf numFmtId="4" fontId="70" fillId="57" borderId="216" applyNumberFormat="0" applyProtection="0">
      <alignment vertical="center"/>
    </xf>
    <xf numFmtId="4" fontId="70" fillId="57" borderId="216" applyNumberFormat="0" applyProtection="0">
      <alignment vertical="center"/>
    </xf>
    <xf numFmtId="4" fontId="70" fillId="57" borderId="216" applyNumberFormat="0" applyProtection="0">
      <alignment vertical="center"/>
    </xf>
    <xf numFmtId="4" fontId="70" fillId="57" borderId="216" applyNumberFormat="0" applyProtection="0">
      <alignment vertical="center"/>
    </xf>
    <xf numFmtId="4" fontId="70" fillId="57" borderId="216" applyNumberFormat="0" applyProtection="0">
      <alignment vertical="center"/>
    </xf>
    <xf numFmtId="4" fontId="71" fillId="60" borderId="217" applyNumberFormat="0" applyProtection="0">
      <alignment vertical="center"/>
    </xf>
    <xf numFmtId="4" fontId="41" fillId="60" borderId="216" applyNumberFormat="0" applyProtection="0">
      <alignment vertical="center"/>
    </xf>
    <xf numFmtId="4" fontId="41" fillId="60" borderId="216" applyNumberFormat="0" applyProtection="0">
      <alignment vertical="center"/>
    </xf>
    <xf numFmtId="4" fontId="41" fillId="60" borderId="216" applyNumberFormat="0" applyProtection="0">
      <alignment vertical="center"/>
    </xf>
    <xf numFmtId="4" fontId="41" fillId="60" borderId="216" applyNumberFormat="0" applyProtection="0">
      <alignment vertical="center"/>
    </xf>
    <xf numFmtId="4" fontId="41" fillId="60" borderId="216" applyNumberFormat="0" applyProtection="0">
      <alignment vertical="center"/>
    </xf>
    <xf numFmtId="4" fontId="49" fillId="60" borderId="217" applyNumberFormat="0" applyProtection="0">
      <alignment horizontal="left" vertical="center" indent="1"/>
    </xf>
    <xf numFmtId="4" fontId="70" fillId="60" borderId="216" applyNumberFormat="0" applyProtection="0">
      <alignment horizontal="left" vertical="center" indent="1"/>
    </xf>
    <xf numFmtId="4" fontId="70" fillId="60" borderId="216" applyNumberFormat="0" applyProtection="0">
      <alignment horizontal="left" vertical="center" indent="1"/>
    </xf>
    <xf numFmtId="4" fontId="70" fillId="60" borderId="216" applyNumberFormat="0" applyProtection="0">
      <alignment horizontal="left" vertical="center" indent="1"/>
    </xf>
    <xf numFmtId="4" fontId="70" fillId="60" borderId="216" applyNumberFormat="0" applyProtection="0">
      <alignment horizontal="left" vertical="center" indent="1"/>
    </xf>
    <xf numFmtId="4" fontId="70" fillId="60" borderId="216" applyNumberFormat="0" applyProtection="0">
      <alignment horizontal="left" vertical="center" indent="1"/>
    </xf>
    <xf numFmtId="4" fontId="49" fillId="60" borderId="217" applyNumberFormat="0" applyProtection="0">
      <alignment horizontal="left" vertical="center" indent="1"/>
    </xf>
    <xf numFmtId="0" fontId="41" fillId="57" borderId="218" applyNumberFormat="0" applyProtection="0">
      <alignment horizontal="left" vertical="top" indent="1"/>
    </xf>
    <xf numFmtId="0" fontId="41" fillId="57" borderId="218" applyNumberFormat="0" applyProtection="0">
      <alignment horizontal="left" vertical="top" indent="1"/>
    </xf>
    <xf numFmtId="0" fontId="41" fillId="57" borderId="218" applyNumberFormat="0" applyProtection="0">
      <alignment horizontal="left" vertical="top" indent="1"/>
    </xf>
    <xf numFmtId="0" fontId="41" fillId="57" borderId="218" applyNumberFormat="0" applyProtection="0">
      <alignment horizontal="left" vertical="top" indent="1"/>
    </xf>
    <xf numFmtId="0" fontId="41" fillId="57" borderId="218" applyNumberFormat="0" applyProtection="0">
      <alignment horizontal="left" vertical="top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49" fillId="61" borderId="217" applyNumberFormat="0" applyProtection="0">
      <alignment horizontal="right" vertical="center"/>
    </xf>
    <xf numFmtId="4" fontId="70" fillId="9" borderId="216" applyNumberFormat="0" applyProtection="0">
      <alignment horizontal="right" vertical="center"/>
    </xf>
    <xf numFmtId="4" fontId="70" fillId="9" borderId="216" applyNumberFormat="0" applyProtection="0">
      <alignment horizontal="right" vertical="center"/>
    </xf>
    <xf numFmtId="4" fontId="70" fillId="9" borderId="216" applyNumberFormat="0" applyProtection="0">
      <alignment horizontal="right" vertical="center"/>
    </xf>
    <xf numFmtId="4" fontId="70" fillId="9" borderId="216" applyNumberFormat="0" applyProtection="0">
      <alignment horizontal="right" vertical="center"/>
    </xf>
    <xf numFmtId="4" fontId="70" fillId="9" borderId="216" applyNumberFormat="0" applyProtection="0">
      <alignment horizontal="right" vertical="center"/>
    </xf>
    <xf numFmtId="4" fontId="49" fillId="62" borderId="217" applyNumberFormat="0" applyProtection="0">
      <alignment horizontal="right" vertical="center"/>
    </xf>
    <xf numFmtId="4" fontId="70" fillId="63" borderId="216" applyNumberFormat="0" applyProtection="0">
      <alignment horizontal="right" vertical="center"/>
    </xf>
    <xf numFmtId="4" fontId="70" fillId="63" borderId="216" applyNumberFormat="0" applyProtection="0">
      <alignment horizontal="right" vertical="center"/>
    </xf>
    <xf numFmtId="4" fontId="70" fillId="63" borderId="216" applyNumberFormat="0" applyProtection="0">
      <alignment horizontal="right" vertical="center"/>
    </xf>
    <xf numFmtId="4" fontId="70" fillId="63" borderId="216" applyNumberFormat="0" applyProtection="0">
      <alignment horizontal="right" vertical="center"/>
    </xf>
    <xf numFmtId="4" fontId="70" fillId="63" borderId="216" applyNumberFormat="0" applyProtection="0">
      <alignment horizontal="right" vertical="center"/>
    </xf>
    <xf numFmtId="4" fontId="49" fillId="64" borderId="217" applyNumberFormat="0" applyProtection="0">
      <alignment horizontal="right" vertical="center"/>
    </xf>
    <xf numFmtId="4" fontId="70" fillId="30" borderId="214" applyNumberFormat="0" applyProtection="0">
      <alignment horizontal="right" vertical="center"/>
    </xf>
    <xf numFmtId="4" fontId="70" fillId="30" borderId="214" applyNumberFormat="0" applyProtection="0">
      <alignment horizontal="right" vertical="center"/>
    </xf>
    <xf numFmtId="4" fontId="70" fillId="30" borderId="214" applyNumberFormat="0" applyProtection="0">
      <alignment horizontal="right" vertical="center"/>
    </xf>
    <xf numFmtId="4" fontId="70" fillId="30" borderId="214" applyNumberFormat="0" applyProtection="0">
      <alignment horizontal="right" vertical="center"/>
    </xf>
    <xf numFmtId="4" fontId="70" fillId="30" borderId="214" applyNumberFormat="0" applyProtection="0">
      <alignment horizontal="right" vertical="center"/>
    </xf>
    <xf numFmtId="4" fontId="49" fillId="65" borderId="217" applyNumberFormat="0" applyProtection="0">
      <alignment horizontal="right" vertical="center"/>
    </xf>
    <xf numFmtId="4" fontId="70" fillId="17" borderId="216" applyNumberFormat="0" applyProtection="0">
      <alignment horizontal="right" vertical="center"/>
    </xf>
    <xf numFmtId="4" fontId="70" fillId="17" borderId="216" applyNumberFormat="0" applyProtection="0">
      <alignment horizontal="right" vertical="center"/>
    </xf>
    <xf numFmtId="4" fontId="70" fillId="17" borderId="216" applyNumberFormat="0" applyProtection="0">
      <alignment horizontal="right" vertical="center"/>
    </xf>
    <xf numFmtId="4" fontId="70" fillId="17" borderId="216" applyNumberFormat="0" applyProtection="0">
      <alignment horizontal="right" vertical="center"/>
    </xf>
    <xf numFmtId="4" fontId="70" fillId="17" borderId="216" applyNumberFormat="0" applyProtection="0">
      <alignment horizontal="right" vertical="center"/>
    </xf>
    <xf numFmtId="4" fontId="49" fillId="66" borderId="217" applyNumberFormat="0" applyProtection="0">
      <alignment horizontal="right" vertical="center"/>
    </xf>
    <xf numFmtId="4" fontId="70" fillId="21" borderId="216" applyNumberFormat="0" applyProtection="0">
      <alignment horizontal="right" vertical="center"/>
    </xf>
    <xf numFmtId="4" fontId="70" fillId="21" borderId="216" applyNumberFormat="0" applyProtection="0">
      <alignment horizontal="right" vertical="center"/>
    </xf>
    <xf numFmtId="4" fontId="70" fillId="21" borderId="216" applyNumberFormat="0" applyProtection="0">
      <alignment horizontal="right" vertical="center"/>
    </xf>
    <xf numFmtId="4" fontId="70" fillId="21" borderId="216" applyNumberFormat="0" applyProtection="0">
      <alignment horizontal="right" vertical="center"/>
    </xf>
    <xf numFmtId="4" fontId="70" fillId="21" borderId="216" applyNumberFormat="0" applyProtection="0">
      <alignment horizontal="right" vertical="center"/>
    </xf>
    <xf numFmtId="4" fontId="49" fillId="67" borderId="217" applyNumberFormat="0" applyProtection="0">
      <alignment horizontal="right" vertical="center"/>
    </xf>
    <xf numFmtId="4" fontId="70" fillId="44" borderId="216" applyNumberFormat="0" applyProtection="0">
      <alignment horizontal="right" vertical="center"/>
    </xf>
    <xf numFmtId="4" fontId="70" fillId="44" borderId="216" applyNumberFormat="0" applyProtection="0">
      <alignment horizontal="right" vertical="center"/>
    </xf>
    <xf numFmtId="4" fontId="70" fillId="44" borderId="216" applyNumberFormat="0" applyProtection="0">
      <alignment horizontal="right" vertical="center"/>
    </xf>
    <xf numFmtId="4" fontId="70" fillId="44" borderId="216" applyNumberFormat="0" applyProtection="0">
      <alignment horizontal="right" vertical="center"/>
    </xf>
    <xf numFmtId="4" fontId="70" fillId="44" borderId="216" applyNumberFormat="0" applyProtection="0">
      <alignment horizontal="right" vertical="center"/>
    </xf>
    <xf numFmtId="4" fontId="49" fillId="68" borderId="217" applyNumberFormat="0" applyProtection="0">
      <alignment horizontal="right" vertical="center"/>
    </xf>
    <xf numFmtId="4" fontId="70" fillId="37" borderId="216" applyNumberFormat="0" applyProtection="0">
      <alignment horizontal="right" vertical="center"/>
    </xf>
    <xf numFmtId="4" fontId="70" fillId="37" borderId="216" applyNumberFormat="0" applyProtection="0">
      <alignment horizontal="right" vertical="center"/>
    </xf>
    <xf numFmtId="4" fontId="70" fillId="37" borderId="216" applyNumberFormat="0" applyProtection="0">
      <alignment horizontal="right" vertical="center"/>
    </xf>
    <xf numFmtId="4" fontId="70" fillId="37" borderId="216" applyNumberFormat="0" applyProtection="0">
      <alignment horizontal="right" vertical="center"/>
    </xf>
    <xf numFmtId="4" fontId="70" fillId="37" borderId="216" applyNumberFormat="0" applyProtection="0">
      <alignment horizontal="right" vertical="center"/>
    </xf>
    <xf numFmtId="4" fontId="49" fillId="69" borderId="217" applyNumberFormat="0" applyProtection="0">
      <alignment horizontal="right" vertical="center"/>
    </xf>
    <xf numFmtId="4" fontId="70" fillId="70" borderId="216" applyNumberFormat="0" applyProtection="0">
      <alignment horizontal="right" vertical="center"/>
    </xf>
    <xf numFmtId="4" fontId="70" fillId="70" borderId="216" applyNumberFormat="0" applyProtection="0">
      <alignment horizontal="right" vertical="center"/>
    </xf>
    <xf numFmtId="4" fontId="70" fillId="70" borderId="216" applyNumberFormat="0" applyProtection="0">
      <alignment horizontal="right" vertical="center"/>
    </xf>
    <xf numFmtId="4" fontId="70" fillId="70" borderId="216" applyNumberFormat="0" applyProtection="0">
      <alignment horizontal="right" vertical="center"/>
    </xf>
    <xf numFmtId="4" fontId="70" fillId="70" borderId="216" applyNumberFormat="0" applyProtection="0">
      <alignment horizontal="right" vertical="center"/>
    </xf>
    <xf numFmtId="4" fontId="49" fillId="71" borderId="217" applyNumberFormat="0" applyProtection="0">
      <alignment horizontal="right" vertical="center"/>
    </xf>
    <xf numFmtId="4" fontId="70" fillId="16" borderId="216" applyNumberFormat="0" applyProtection="0">
      <alignment horizontal="right" vertical="center"/>
    </xf>
    <xf numFmtId="4" fontId="70" fillId="16" borderId="216" applyNumberFormat="0" applyProtection="0">
      <alignment horizontal="right" vertical="center"/>
    </xf>
    <xf numFmtId="4" fontId="70" fillId="16" borderId="216" applyNumberFormat="0" applyProtection="0">
      <alignment horizontal="right" vertical="center"/>
    </xf>
    <xf numFmtId="4" fontId="70" fillId="16" borderId="216" applyNumberFormat="0" applyProtection="0">
      <alignment horizontal="right" vertical="center"/>
    </xf>
    <xf numFmtId="4" fontId="70" fillId="16" borderId="216" applyNumberFormat="0" applyProtection="0">
      <alignment horizontal="right" vertical="center"/>
    </xf>
    <xf numFmtId="4" fontId="73" fillId="72" borderId="217" applyNumberFormat="0" applyProtection="0">
      <alignment horizontal="left" vertical="center" indent="1"/>
    </xf>
    <xf numFmtId="4" fontId="70" fillId="73" borderId="214" applyNumberFormat="0" applyProtection="0">
      <alignment horizontal="left" vertical="center" indent="1"/>
    </xf>
    <xf numFmtId="4" fontId="70" fillId="73" borderId="214" applyNumberFormat="0" applyProtection="0">
      <alignment horizontal="left" vertical="center" indent="1"/>
    </xf>
    <xf numFmtId="4" fontId="70" fillId="73" borderId="214" applyNumberFormat="0" applyProtection="0">
      <alignment horizontal="left" vertical="center" indent="1"/>
    </xf>
    <xf numFmtId="4" fontId="70" fillId="73" borderId="214" applyNumberFormat="0" applyProtection="0">
      <alignment horizontal="left" vertical="center" indent="1"/>
    </xf>
    <xf numFmtId="4" fontId="70" fillId="73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70" fillId="77" borderId="216" applyNumberFormat="0" applyProtection="0">
      <alignment horizontal="right" vertical="center"/>
    </xf>
    <xf numFmtId="4" fontId="70" fillId="77" borderId="216" applyNumberFormat="0" applyProtection="0">
      <alignment horizontal="right" vertical="center"/>
    </xf>
    <xf numFmtId="4" fontId="70" fillId="77" borderId="216" applyNumberFormat="0" applyProtection="0">
      <alignment horizontal="right" vertical="center"/>
    </xf>
    <xf numFmtId="4" fontId="70" fillId="77" borderId="216" applyNumberFormat="0" applyProtection="0">
      <alignment horizontal="right" vertical="center"/>
    </xf>
    <xf numFmtId="4" fontId="70" fillId="77" borderId="216" applyNumberFormat="0" applyProtection="0">
      <alignment horizontal="right" vertical="center"/>
    </xf>
    <xf numFmtId="4" fontId="70" fillId="78" borderId="214" applyNumberFormat="0" applyProtection="0">
      <alignment horizontal="left" vertical="center" indent="1"/>
    </xf>
    <xf numFmtId="4" fontId="70" fillId="78" borderId="214" applyNumberFormat="0" applyProtection="0">
      <alignment horizontal="left" vertical="center" indent="1"/>
    </xf>
    <xf numFmtId="4" fontId="70" fillId="78" borderId="214" applyNumberFormat="0" applyProtection="0">
      <alignment horizontal="left" vertical="center" indent="1"/>
    </xf>
    <xf numFmtId="4" fontId="70" fillId="78" borderId="214" applyNumberFormat="0" applyProtection="0">
      <alignment horizontal="left" vertical="center" indent="1"/>
    </xf>
    <xf numFmtId="4" fontId="70" fillId="78" borderId="214" applyNumberFormat="0" applyProtection="0">
      <alignment horizontal="left" vertical="center" indent="1"/>
    </xf>
    <xf numFmtId="4" fontId="70" fillId="77" borderId="214" applyNumberFormat="0" applyProtection="0">
      <alignment horizontal="left" vertical="center" indent="1"/>
    </xf>
    <xf numFmtId="4" fontId="70" fillId="77" borderId="214" applyNumberFormat="0" applyProtection="0">
      <alignment horizontal="left" vertical="center" indent="1"/>
    </xf>
    <xf numFmtId="4" fontId="70" fillId="77" borderId="214" applyNumberFormat="0" applyProtection="0">
      <alignment horizontal="left" vertical="center" indent="1"/>
    </xf>
    <xf numFmtId="4" fontId="70" fillId="77" borderId="214" applyNumberFormat="0" applyProtection="0">
      <alignment horizontal="left" vertical="center" indent="1"/>
    </xf>
    <xf numFmtId="4" fontId="70" fillId="77" borderId="214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70" fillId="82" borderId="216" applyNumberFormat="0" applyProtection="0">
      <alignment horizontal="left" vertical="center" indent="1"/>
    </xf>
    <xf numFmtId="0" fontId="70" fillId="82" borderId="216" applyNumberFormat="0" applyProtection="0">
      <alignment horizontal="left" vertical="center" indent="1"/>
    </xf>
    <xf numFmtId="0" fontId="70" fillId="82" borderId="216" applyNumberFormat="0" applyProtection="0">
      <alignment horizontal="left" vertical="center" indent="1"/>
    </xf>
    <xf numFmtId="0" fontId="70" fillId="82" borderId="216" applyNumberFormat="0" applyProtection="0">
      <alignment horizontal="left" vertical="center" indent="1"/>
    </xf>
    <xf numFmtId="0" fontId="70" fillId="82" borderId="216" applyNumberFormat="0" applyProtection="0">
      <alignment horizontal="left" vertical="center" indent="1"/>
    </xf>
    <xf numFmtId="0" fontId="70" fillId="82" borderId="216" applyNumberFormat="0" applyProtection="0">
      <alignment horizontal="left" vertical="center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70" fillId="14" borderId="216" applyNumberFormat="0" applyProtection="0">
      <alignment horizontal="left" vertical="center" indent="1"/>
    </xf>
    <xf numFmtId="0" fontId="70" fillId="14" borderId="216" applyNumberFormat="0" applyProtection="0">
      <alignment horizontal="left" vertical="center" indent="1"/>
    </xf>
    <xf numFmtId="0" fontId="70" fillId="14" borderId="216" applyNumberFormat="0" applyProtection="0">
      <alignment horizontal="left" vertical="center" indent="1"/>
    </xf>
    <xf numFmtId="0" fontId="70" fillId="14" borderId="216" applyNumberFormat="0" applyProtection="0">
      <alignment horizontal="left" vertical="center" indent="1"/>
    </xf>
    <xf numFmtId="0" fontId="70" fillId="14" borderId="216" applyNumberFormat="0" applyProtection="0">
      <alignment horizontal="left" vertical="center" indent="1"/>
    </xf>
    <xf numFmtId="0" fontId="33" fillId="85" borderId="217" applyNumberFormat="0" applyProtection="0">
      <alignment horizontal="left" vertical="center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70" fillId="78" borderId="216" applyNumberFormat="0" applyProtection="0">
      <alignment horizontal="left" vertical="center" indent="1"/>
    </xf>
    <xf numFmtId="0" fontId="70" fillId="78" borderId="216" applyNumberFormat="0" applyProtection="0">
      <alignment horizontal="left" vertical="center" indent="1"/>
    </xf>
    <xf numFmtId="0" fontId="70" fillId="78" borderId="216" applyNumberFormat="0" applyProtection="0">
      <alignment horizontal="left" vertical="center" indent="1"/>
    </xf>
    <xf numFmtId="0" fontId="70" fillId="78" borderId="216" applyNumberFormat="0" applyProtection="0">
      <alignment horizontal="left" vertical="center" indent="1"/>
    </xf>
    <xf numFmtId="0" fontId="70" fillId="78" borderId="216" applyNumberFormat="0" applyProtection="0">
      <alignment horizontal="left" vertical="center" indent="1"/>
    </xf>
    <xf numFmtId="0" fontId="33" fillId="6" borderId="217" applyNumberFormat="0" applyProtection="0">
      <alignment horizontal="left" vertical="center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77" fillId="75" borderId="219" applyBorder="0"/>
    <xf numFmtId="4" fontId="49" fillId="87" borderId="217" applyNumberFormat="0" applyProtection="0">
      <alignment vertical="center"/>
    </xf>
    <xf numFmtId="4" fontId="78" fillId="59" borderId="218" applyNumberFormat="0" applyProtection="0">
      <alignment vertical="center"/>
    </xf>
    <xf numFmtId="4" fontId="78" fillId="59" borderId="218" applyNumberFormat="0" applyProtection="0">
      <alignment vertical="center"/>
    </xf>
    <xf numFmtId="4" fontId="78" fillId="59" borderId="218" applyNumberFormat="0" applyProtection="0">
      <alignment vertical="center"/>
    </xf>
    <xf numFmtId="4" fontId="78" fillId="59" borderId="218" applyNumberFormat="0" applyProtection="0">
      <alignment vertical="center"/>
    </xf>
    <xf numFmtId="4" fontId="78" fillId="59" borderId="218" applyNumberFormat="0" applyProtection="0">
      <alignment vertical="center"/>
    </xf>
    <xf numFmtId="4" fontId="71" fillId="87" borderId="217" applyNumberFormat="0" applyProtection="0">
      <alignment vertical="center"/>
    </xf>
    <xf numFmtId="4" fontId="49" fillId="87" borderId="217" applyNumberFormat="0" applyProtection="0">
      <alignment horizontal="left" vertical="center" indent="1"/>
    </xf>
    <xf numFmtId="4" fontId="78" fillId="50" borderId="218" applyNumberFormat="0" applyProtection="0">
      <alignment horizontal="left" vertical="center" indent="1"/>
    </xf>
    <xf numFmtId="4" fontId="78" fillId="50" borderId="218" applyNumberFormat="0" applyProtection="0">
      <alignment horizontal="left" vertical="center" indent="1"/>
    </xf>
    <xf numFmtId="4" fontId="78" fillId="50" borderId="218" applyNumberFormat="0" applyProtection="0">
      <alignment horizontal="left" vertical="center" indent="1"/>
    </xf>
    <xf numFmtId="4" fontId="78" fillId="50" borderId="218" applyNumberFormat="0" applyProtection="0">
      <alignment horizontal="left" vertical="center" indent="1"/>
    </xf>
    <xf numFmtId="4" fontId="78" fillId="50" borderId="218" applyNumberFormat="0" applyProtection="0">
      <alignment horizontal="left" vertical="center" indent="1"/>
    </xf>
    <xf numFmtId="4" fontId="49" fillId="87" borderId="217" applyNumberFormat="0" applyProtection="0">
      <alignment horizontal="left" vertical="center" indent="1"/>
    </xf>
    <xf numFmtId="0" fontId="78" fillId="59" borderId="218" applyNumberFormat="0" applyProtection="0">
      <alignment horizontal="left" vertical="top" indent="1"/>
    </xf>
    <xf numFmtId="0" fontId="78" fillId="59" borderId="218" applyNumberFormat="0" applyProtection="0">
      <alignment horizontal="left" vertical="top" indent="1"/>
    </xf>
    <xf numFmtId="0" fontId="78" fillId="59" borderId="218" applyNumberFormat="0" applyProtection="0">
      <alignment horizontal="left" vertical="top" indent="1"/>
    </xf>
    <xf numFmtId="0" fontId="78" fillId="59" borderId="218" applyNumberFormat="0" applyProtection="0">
      <alignment horizontal="left" vertical="top" indent="1"/>
    </xf>
    <xf numFmtId="0" fontId="78" fillId="59" borderId="218" applyNumberFormat="0" applyProtection="0">
      <alignment horizontal="left" vertical="top" indent="1"/>
    </xf>
    <xf numFmtId="4" fontId="49" fillId="74" borderId="217" applyNumberFormat="0" applyProtection="0">
      <alignment horizontal="right" vertical="center"/>
    </xf>
    <xf numFmtId="4" fontId="70" fillId="0" borderId="216" applyNumberFormat="0" applyProtection="0">
      <alignment horizontal="right" vertical="center"/>
    </xf>
    <xf numFmtId="4" fontId="70" fillId="0" borderId="216" applyNumberFormat="0" applyProtection="0">
      <alignment horizontal="right" vertical="center"/>
    </xf>
    <xf numFmtId="4" fontId="70" fillId="0" borderId="216" applyNumberFormat="0" applyProtection="0">
      <alignment horizontal="right" vertical="center"/>
    </xf>
    <xf numFmtId="4" fontId="70" fillId="0" borderId="216" applyNumberFormat="0" applyProtection="0">
      <alignment horizontal="right" vertical="center"/>
    </xf>
    <xf numFmtId="4" fontId="70" fillId="0" borderId="216" applyNumberFormat="0" applyProtection="0">
      <alignment horizontal="right" vertical="center"/>
    </xf>
    <xf numFmtId="4" fontId="71" fillId="74" borderId="217" applyNumberFormat="0" applyProtection="0">
      <alignment horizontal="right" vertical="center"/>
    </xf>
    <xf numFmtId="4" fontId="41" fillId="88" borderId="216" applyNumberFormat="0" applyProtection="0">
      <alignment horizontal="right" vertical="center"/>
    </xf>
    <xf numFmtId="4" fontId="41" fillId="88" borderId="216" applyNumberFormat="0" applyProtection="0">
      <alignment horizontal="right" vertical="center"/>
    </xf>
    <xf numFmtId="4" fontId="41" fillId="88" borderId="216" applyNumberFormat="0" applyProtection="0">
      <alignment horizontal="right" vertical="center"/>
    </xf>
    <xf numFmtId="4" fontId="41" fillId="88" borderId="216" applyNumberFormat="0" applyProtection="0">
      <alignment horizontal="right" vertical="center"/>
    </xf>
    <xf numFmtId="4" fontId="41" fillId="88" borderId="216" applyNumberFormat="0" applyProtection="0">
      <alignment horizontal="right" vertical="center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0" fontId="78" fillId="77" borderId="218" applyNumberFormat="0" applyProtection="0">
      <alignment horizontal="left" vertical="top" indent="1"/>
    </xf>
    <xf numFmtId="0" fontId="78" fillId="77" borderId="218" applyNumberFormat="0" applyProtection="0">
      <alignment horizontal="left" vertical="top" indent="1"/>
    </xf>
    <xf numFmtId="0" fontId="78" fillId="77" borderId="218" applyNumberFormat="0" applyProtection="0">
      <alignment horizontal="left" vertical="top" indent="1"/>
    </xf>
    <xf numFmtId="0" fontId="78" fillId="77" borderId="218" applyNumberFormat="0" applyProtection="0">
      <alignment horizontal="left" vertical="top" indent="1"/>
    </xf>
    <xf numFmtId="0" fontId="78" fillId="77" borderId="218" applyNumberFormat="0" applyProtection="0">
      <alignment horizontal="left" vertical="top" indent="1"/>
    </xf>
    <xf numFmtId="4" fontId="41" fillId="89" borderId="214" applyNumberFormat="0" applyProtection="0">
      <alignment horizontal="left" vertical="center" indent="1"/>
    </xf>
    <xf numFmtId="4" fontId="41" fillId="89" borderId="214" applyNumberFormat="0" applyProtection="0">
      <alignment horizontal="left" vertical="center" indent="1"/>
    </xf>
    <xf numFmtId="4" fontId="41" fillId="89" borderId="214" applyNumberFormat="0" applyProtection="0">
      <alignment horizontal="left" vertical="center" indent="1"/>
    </xf>
    <xf numFmtId="4" fontId="41" fillId="89" borderId="214" applyNumberFormat="0" applyProtection="0">
      <alignment horizontal="left" vertical="center" indent="1"/>
    </xf>
    <xf numFmtId="4" fontId="41" fillId="89" borderId="214" applyNumberFormat="0" applyProtection="0">
      <alignment horizontal="left" vertical="center" indent="1"/>
    </xf>
    <xf numFmtId="4" fontId="69" fillId="74" borderId="217" applyNumberFormat="0" applyProtection="0">
      <alignment horizontal="right" vertical="center"/>
    </xf>
    <xf numFmtId="4" fontId="41" fillId="86" borderId="216" applyNumberFormat="0" applyProtection="0">
      <alignment horizontal="right" vertical="center"/>
    </xf>
    <xf numFmtId="4" fontId="41" fillId="86" borderId="216" applyNumberFormat="0" applyProtection="0">
      <alignment horizontal="right" vertical="center"/>
    </xf>
    <xf numFmtId="4" fontId="41" fillId="86" borderId="216" applyNumberFormat="0" applyProtection="0">
      <alignment horizontal="right" vertical="center"/>
    </xf>
    <xf numFmtId="4" fontId="41" fillId="86" borderId="216" applyNumberFormat="0" applyProtection="0">
      <alignment horizontal="right" vertical="center"/>
    </xf>
    <xf numFmtId="4" fontId="41" fillId="86" borderId="216" applyNumberFormat="0" applyProtection="0">
      <alignment horizontal="right" vertical="center"/>
    </xf>
    <xf numFmtId="2" fontId="80" fillId="91" borderId="212" applyProtection="0"/>
    <xf numFmtId="2" fontId="80" fillId="91" borderId="212" applyProtection="0"/>
    <xf numFmtId="2" fontId="40" fillId="92" borderId="212" applyProtection="0"/>
    <xf numFmtId="2" fontId="40" fillId="93" borderId="212" applyProtection="0"/>
    <xf numFmtId="2" fontId="40" fillId="94" borderId="212" applyProtection="0"/>
    <xf numFmtId="2" fontId="40" fillId="94" borderId="212" applyProtection="0">
      <alignment horizontal="center"/>
    </xf>
    <xf numFmtId="2" fontId="40" fillId="93" borderId="212" applyProtection="0">
      <alignment horizontal="center"/>
    </xf>
    <xf numFmtId="0" fontId="41" fillId="0" borderId="214">
      <alignment horizontal="left" vertical="top" wrapText="1"/>
    </xf>
    <xf numFmtId="0" fontId="83" fillId="0" borderId="220" applyNumberFormat="0" applyFill="0" applyAlignment="0" applyProtection="0"/>
    <xf numFmtId="0" fontId="89" fillId="0" borderId="221"/>
    <xf numFmtId="0" fontId="40" fillId="6" borderId="224" applyNumberFormat="0">
      <alignment readingOrder="1"/>
      <protection locked="0"/>
    </xf>
    <xf numFmtId="0" fontId="46" fillId="0" borderId="225">
      <alignment horizontal="left" vertical="top" wrapText="1"/>
    </xf>
    <xf numFmtId="49" fontId="32" fillId="0" borderId="222">
      <alignment horizontal="center" vertical="top" wrapText="1"/>
      <protection locked="0"/>
    </xf>
    <xf numFmtId="49" fontId="32" fillId="0" borderId="222">
      <alignment horizontal="center" vertical="top" wrapText="1"/>
      <protection locked="0"/>
    </xf>
    <xf numFmtId="49" fontId="41" fillId="10" borderId="222">
      <alignment horizontal="right" vertical="top"/>
      <protection locked="0"/>
    </xf>
    <xf numFmtId="49" fontId="41" fillId="10" borderId="222">
      <alignment horizontal="right" vertical="top"/>
      <protection locked="0"/>
    </xf>
    <xf numFmtId="0" fontId="41" fillId="10" borderId="222">
      <alignment horizontal="right" vertical="top"/>
      <protection locked="0"/>
    </xf>
    <xf numFmtId="0" fontId="41" fillId="10" borderId="222">
      <alignment horizontal="right" vertical="top"/>
      <protection locked="0"/>
    </xf>
    <xf numFmtId="49" fontId="41" fillId="0" borderId="222">
      <alignment horizontal="right" vertical="top"/>
      <protection locked="0"/>
    </xf>
    <xf numFmtId="49" fontId="41" fillId="0" borderId="222">
      <alignment horizontal="right" vertical="top"/>
      <protection locked="0"/>
    </xf>
    <xf numFmtId="0" fontId="41" fillId="0" borderId="222">
      <alignment horizontal="right" vertical="top"/>
      <protection locked="0"/>
    </xf>
    <xf numFmtId="0" fontId="41" fillId="0" borderId="222">
      <alignment horizontal="right" vertical="top"/>
      <protection locked="0"/>
    </xf>
    <xf numFmtId="49" fontId="41" fillId="49" borderId="222">
      <alignment horizontal="right" vertical="top"/>
      <protection locked="0"/>
    </xf>
    <xf numFmtId="49" fontId="41" fillId="49" borderId="222">
      <alignment horizontal="right" vertical="top"/>
      <protection locked="0"/>
    </xf>
    <xf numFmtId="0" fontId="41" fillId="49" borderId="222">
      <alignment horizontal="right" vertical="top"/>
      <protection locked="0"/>
    </xf>
    <xf numFmtId="0" fontId="41" fillId="49" borderId="222">
      <alignment horizontal="right" vertical="top"/>
      <protection locked="0"/>
    </xf>
    <xf numFmtId="0" fontId="46" fillId="0" borderId="225">
      <alignment horizontal="center" vertical="top" wrapText="1"/>
    </xf>
    <xf numFmtId="0" fontId="50" fillId="50" borderId="224" applyNumberFormat="0" applyAlignment="0" applyProtection="0"/>
    <xf numFmtId="0" fontId="63" fillId="13" borderId="224" applyNumberFormat="0" applyAlignment="0" applyProtection="0"/>
    <xf numFmtId="0" fontId="32" fillId="59" borderId="226" applyNumberFormat="0" applyFont="0" applyAlignment="0" applyProtection="0"/>
    <xf numFmtId="0" fontId="34" fillId="45" borderId="227" applyNumberFormat="0" applyFont="0" applyAlignment="0" applyProtection="0"/>
    <xf numFmtId="0" fontId="34" fillId="45" borderId="227" applyNumberFormat="0" applyFont="0" applyAlignment="0" applyProtection="0"/>
    <xf numFmtId="0" fontId="34" fillId="45" borderId="227" applyNumberFormat="0" applyFont="0" applyAlignment="0" applyProtection="0"/>
    <xf numFmtId="0" fontId="68" fillId="50" borderId="228" applyNumberFormat="0" applyAlignment="0" applyProtection="0"/>
    <xf numFmtId="4" fontId="49" fillId="60" borderId="228" applyNumberFormat="0" applyProtection="0">
      <alignment vertical="center"/>
    </xf>
    <xf numFmtId="4" fontId="70" fillId="57" borderId="227" applyNumberFormat="0" applyProtection="0">
      <alignment vertical="center"/>
    </xf>
    <xf numFmtId="4" fontId="70" fillId="57" borderId="227" applyNumberFormat="0" applyProtection="0">
      <alignment vertical="center"/>
    </xf>
    <xf numFmtId="4" fontId="70" fillId="57" borderId="227" applyNumberFormat="0" applyProtection="0">
      <alignment vertical="center"/>
    </xf>
    <xf numFmtId="4" fontId="70" fillId="57" borderId="227" applyNumberFormat="0" applyProtection="0">
      <alignment vertical="center"/>
    </xf>
    <xf numFmtId="4" fontId="70" fillId="57" borderId="227" applyNumberFormat="0" applyProtection="0">
      <alignment vertical="center"/>
    </xf>
    <xf numFmtId="4" fontId="71" fillId="60" borderId="228" applyNumberFormat="0" applyProtection="0">
      <alignment vertical="center"/>
    </xf>
    <xf numFmtId="4" fontId="41" fillId="60" borderId="227" applyNumberFormat="0" applyProtection="0">
      <alignment vertical="center"/>
    </xf>
    <xf numFmtId="4" fontId="41" fillId="60" borderId="227" applyNumberFormat="0" applyProtection="0">
      <alignment vertical="center"/>
    </xf>
    <xf numFmtId="4" fontId="41" fillId="60" borderId="227" applyNumberFormat="0" applyProtection="0">
      <alignment vertical="center"/>
    </xf>
    <xf numFmtId="4" fontId="41" fillId="60" borderId="227" applyNumberFormat="0" applyProtection="0">
      <alignment vertical="center"/>
    </xf>
    <xf numFmtId="4" fontId="41" fillId="60" borderId="227" applyNumberFormat="0" applyProtection="0">
      <alignment vertical="center"/>
    </xf>
    <xf numFmtId="4" fontId="49" fillId="60" borderId="228" applyNumberFormat="0" applyProtection="0">
      <alignment horizontal="left" vertical="center" indent="1"/>
    </xf>
    <xf numFmtId="4" fontId="70" fillId="60" borderId="227" applyNumberFormat="0" applyProtection="0">
      <alignment horizontal="left" vertical="center" indent="1"/>
    </xf>
    <xf numFmtId="4" fontId="70" fillId="60" borderId="227" applyNumberFormat="0" applyProtection="0">
      <alignment horizontal="left" vertical="center" indent="1"/>
    </xf>
    <xf numFmtId="4" fontId="70" fillId="60" borderId="227" applyNumberFormat="0" applyProtection="0">
      <alignment horizontal="left" vertical="center" indent="1"/>
    </xf>
    <xf numFmtId="4" fontId="70" fillId="60" borderId="227" applyNumberFormat="0" applyProtection="0">
      <alignment horizontal="left" vertical="center" indent="1"/>
    </xf>
    <xf numFmtId="4" fontId="70" fillId="60" borderId="227" applyNumberFormat="0" applyProtection="0">
      <alignment horizontal="left" vertical="center" indent="1"/>
    </xf>
    <xf numFmtId="4" fontId="49" fillId="60" borderId="228" applyNumberFormat="0" applyProtection="0">
      <alignment horizontal="left" vertical="center" indent="1"/>
    </xf>
    <xf numFmtId="0" fontId="41" fillId="57" borderId="229" applyNumberFormat="0" applyProtection="0">
      <alignment horizontal="left" vertical="top" indent="1"/>
    </xf>
    <xf numFmtId="0" fontId="41" fillId="57" borderId="229" applyNumberFormat="0" applyProtection="0">
      <alignment horizontal="left" vertical="top" indent="1"/>
    </xf>
    <xf numFmtId="0" fontId="41" fillId="57" borderId="229" applyNumberFormat="0" applyProtection="0">
      <alignment horizontal="left" vertical="top" indent="1"/>
    </xf>
    <xf numFmtId="0" fontId="41" fillId="57" borderId="229" applyNumberFormat="0" applyProtection="0">
      <alignment horizontal="left" vertical="top" indent="1"/>
    </xf>
    <xf numFmtId="0" fontId="41" fillId="57" borderId="229" applyNumberFormat="0" applyProtection="0">
      <alignment horizontal="left" vertical="top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49" fillId="61" borderId="228" applyNumberFormat="0" applyProtection="0">
      <alignment horizontal="right" vertical="center"/>
    </xf>
    <xf numFmtId="4" fontId="70" fillId="9" borderId="227" applyNumberFormat="0" applyProtection="0">
      <alignment horizontal="right" vertical="center"/>
    </xf>
    <xf numFmtId="4" fontId="70" fillId="9" borderId="227" applyNumberFormat="0" applyProtection="0">
      <alignment horizontal="right" vertical="center"/>
    </xf>
    <xf numFmtId="4" fontId="70" fillId="9" borderId="227" applyNumberFormat="0" applyProtection="0">
      <alignment horizontal="right" vertical="center"/>
    </xf>
    <xf numFmtId="4" fontId="70" fillId="9" borderId="227" applyNumberFormat="0" applyProtection="0">
      <alignment horizontal="right" vertical="center"/>
    </xf>
    <xf numFmtId="4" fontId="70" fillId="9" borderId="227" applyNumberFormat="0" applyProtection="0">
      <alignment horizontal="right" vertical="center"/>
    </xf>
    <xf numFmtId="4" fontId="49" fillId="62" borderId="228" applyNumberFormat="0" applyProtection="0">
      <alignment horizontal="right" vertical="center"/>
    </xf>
    <xf numFmtId="4" fontId="70" fillId="63" borderId="227" applyNumberFormat="0" applyProtection="0">
      <alignment horizontal="right" vertical="center"/>
    </xf>
    <xf numFmtId="4" fontId="70" fillId="63" borderId="227" applyNumberFormat="0" applyProtection="0">
      <alignment horizontal="right" vertical="center"/>
    </xf>
    <xf numFmtId="4" fontId="70" fillId="63" borderId="227" applyNumberFormat="0" applyProtection="0">
      <alignment horizontal="right" vertical="center"/>
    </xf>
    <xf numFmtId="4" fontId="70" fillId="63" borderId="227" applyNumberFormat="0" applyProtection="0">
      <alignment horizontal="right" vertical="center"/>
    </xf>
    <xf numFmtId="4" fontId="70" fillId="63" borderId="227" applyNumberFormat="0" applyProtection="0">
      <alignment horizontal="right" vertical="center"/>
    </xf>
    <xf numFmtId="4" fontId="49" fillId="64" borderId="228" applyNumberFormat="0" applyProtection="0">
      <alignment horizontal="right" vertical="center"/>
    </xf>
    <xf numFmtId="4" fontId="70" fillId="30" borderId="225" applyNumberFormat="0" applyProtection="0">
      <alignment horizontal="right" vertical="center"/>
    </xf>
    <xf numFmtId="4" fontId="70" fillId="30" borderId="225" applyNumberFormat="0" applyProtection="0">
      <alignment horizontal="right" vertical="center"/>
    </xf>
    <xf numFmtId="4" fontId="70" fillId="30" borderId="225" applyNumberFormat="0" applyProtection="0">
      <alignment horizontal="right" vertical="center"/>
    </xf>
    <xf numFmtId="4" fontId="70" fillId="30" borderId="225" applyNumberFormat="0" applyProtection="0">
      <alignment horizontal="right" vertical="center"/>
    </xf>
    <xf numFmtId="4" fontId="70" fillId="30" borderId="225" applyNumberFormat="0" applyProtection="0">
      <alignment horizontal="right" vertical="center"/>
    </xf>
    <xf numFmtId="4" fontId="49" fillId="65" borderId="228" applyNumberFormat="0" applyProtection="0">
      <alignment horizontal="right" vertical="center"/>
    </xf>
    <xf numFmtId="4" fontId="70" fillId="17" borderId="227" applyNumberFormat="0" applyProtection="0">
      <alignment horizontal="right" vertical="center"/>
    </xf>
    <xf numFmtId="4" fontId="70" fillId="17" borderId="227" applyNumberFormat="0" applyProtection="0">
      <alignment horizontal="right" vertical="center"/>
    </xf>
    <xf numFmtId="4" fontId="70" fillId="17" borderId="227" applyNumberFormat="0" applyProtection="0">
      <alignment horizontal="right" vertical="center"/>
    </xf>
    <xf numFmtId="4" fontId="70" fillId="17" borderId="227" applyNumberFormat="0" applyProtection="0">
      <alignment horizontal="right" vertical="center"/>
    </xf>
    <xf numFmtId="4" fontId="70" fillId="17" borderId="227" applyNumberFormat="0" applyProtection="0">
      <alignment horizontal="right" vertical="center"/>
    </xf>
    <xf numFmtId="4" fontId="49" fillId="66" borderId="228" applyNumberFormat="0" applyProtection="0">
      <alignment horizontal="right" vertical="center"/>
    </xf>
    <xf numFmtId="4" fontId="70" fillId="21" borderId="227" applyNumberFormat="0" applyProtection="0">
      <alignment horizontal="right" vertical="center"/>
    </xf>
    <xf numFmtId="4" fontId="70" fillId="21" borderId="227" applyNumberFormat="0" applyProtection="0">
      <alignment horizontal="right" vertical="center"/>
    </xf>
    <xf numFmtId="4" fontId="70" fillId="21" borderId="227" applyNumberFormat="0" applyProtection="0">
      <alignment horizontal="right" vertical="center"/>
    </xf>
    <xf numFmtId="4" fontId="70" fillId="21" borderId="227" applyNumberFormat="0" applyProtection="0">
      <alignment horizontal="right" vertical="center"/>
    </xf>
    <xf numFmtId="4" fontId="70" fillId="21" borderId="227" applyNumberFormat="0" applyProtection="0">
      <alignment horizontal="right" vertical="center"/>
    </xf>
    <xf numFmtId="4" fontId="49" fillId="67" borderId="228" applyNumberFormat="0" applyProtection="0">
      <alignment horizontal="right" vertical="center"/>
    </xf>
    <xf numFmtId="4" fontId="70" fillId="44" borderId="227" applyNumberFormat="0" applyProtection="0">
      <alignment horizontal="right" vertical="center"/>
    </xf>
    <xf numFmtId="4" fontId="70" fillId="44" borderId="227" applyNumberFormat="0" applyProtection="0">
      <alignment horizontal="right" vertical="center"/>
    </xf>
    <xf numFmtId="4" fontId="70" fillId="44" borderId="227" applyNumberFormat="0" applyProtection="0">
      <alignment horizontal="right" vertical="center"/>
    </xf>
    <xf numFmtId="4" fontId="70" fillId="44" borderId="227" applyNumberFormat="0" applyProtection="0">
      <alignment horizontal="right" vertical="center"/>
    </xf>
    <xf numFmtId="4" fontId="70" fillId="44" borderId="227" applyNumberFormat="0" applyProtection="0">
      <alignment horizontal="right" vertical="center"/>
    </xf>
    <xf numFmtId="4" fontId="49" fillId="68" borderId="228" applyNumberFormat="0" applyProtection="0">
      <alignment horizontal="right" vertical="center"/>
    </xf>
    <xf numFmtId="4" fontId="70" fillId="37" borderId="227" applyNumberFormat="0" applyProtection="0">
      <alignment horizontal="right" vertical="center"/>
    </xf>
    <xf numFmtId="4" fontId="70" fillId="37" borderId="227" applyNumberFormat="0" applyProtection="0">
      <alignment horizontal="right" vertical="center"/>
    </xf>
    <xf numFmtId="4" fontId="70" fillId="37" borderId="227" applyNumberFormat="0" applyProtection="0">
      <alignment horizontal="right" vertical="center"/>
    </xf>
    <xf numFmtId="4" fontId="70" fillId="37" borderId="227" applyNumberFormat="0" applyProtection="0">
      <alignment horizontal="right" vertical="center"/>
    </xf>
    <xf numFmtId="4" fontId="70" fillId="37" borderId="227" applyNumberFormat="0" applyProtection="0">
      <alignment horizontal="right" vertical="center"/>
    </xf>
    <xf numFmtId="4" fontId="49" fillId="69" borderId="228" applyNumberFormat="0" applyProtection="0">
      <alignment horizontal="right" vertical="center"/>
    </xf>
    <xf numFmtId="4" fontId="70" fillId="70" borderId="227" applyNumberFormat="0" applyProtection="0">
      <alignment horizontal="right" vertical="center"/>
    </xf>
    <xf numFmtId="4" fontId="70" fillId="70" borderId="227" applyNumberFormat="0" applyProtection="0">
      <alignment horizontal="right" vertical="center"/>
    </xf>
    <xf numFmtId="4" fontId="70" fillId="70" borderId="227" applyNumberFormat="0" applyProtection="0">
      <alignment horizontal="right" vertical="center"/>
    </xf>
    <xf numFmtId="4" fontId="70" fillId="70" borderId="227" applyNumberFormat="0" applyProtection="0">
      <alignment horizontal="right" vertical="center"/>
    </xf>
    <xf numFmtId="4" fontId="70" fillId="70" borderId="227" applyNumberFormat="0" applyProtection="0">
      <alignment horizontal="right" vertical="center"/>
    </xf>
    <xf numFmtId="4" fontId="49" fillId="71" borderId="228" applyNumberFormat="0" applyProtection="0">
      <alignment horizontal="right" vertical="center"/>
    </xf>
    <xf numFmtId="4" fontId="70" fillId="16" borderId="227" applyNumberFormat="0" applyProtection="0">
      <alignment horizontal="right" vertical="center"/>
    </xf>
    <xf numFmtId="4" fontId="70" fillId="16" borderId="227" applyNumberFormat="0" applyProtection="0">
      <alignment horizontal="right" vertical="center"/>
    </xf>
    <xf numFmtId="4" fontId="70" fillId="16" borderId="227" applyNumberFormat="0" applyProtection="0">
      <alignment horizontal="right" vertical="center"/>
    </xf>
    <xf numFmtId="4" fontId="70" fillId="16" borderId="227" applyNumberFormat="0" applyProtection="0">
      <alignment horizontal="right" vertical="center"/>
    </xf>
    <xf numFmtId="4" fontId="70" fillId="16" borderId="227" applyNumberFormat="0" applyProtection="0">
      <alignment horizontal="right" vertical="center"/>
    </xf>
    <xf numFmtId="4" fontId="73" fillId="72" borderId="228" applyNumberFormat="0" applyProtection="0">
      <alignment horizontal="left" vertical="center" indent="1"/>
    </xf>
    <xf numFmtId="4" fontId="70" fillId="73" borderId="225" applyNumberFormat="0" applyProtection="0">
      <alignment horizontal="left" vertical="center" indent="1"/>
    </xf>
    <xf numFmtId="4" fontId="70" fillId="73" borderId="225" applyNumberFormat="0" applyProtection="0">
      <alignment horizontal="left" vertical="center" indent="1"/>
    </xf>
    <xf numFmtId="4" fontId="70" fillId="73" borderId="225" applyNumberFormat="0" applyProtection="0">
      <alignment horizontal="left" vertical="center" indent="1"/>
    </xf>
    <xf numFmtId="4" fontId="70" fillId="73" borderId="225" applyNumberFormat="0" applyProtection="0">
      <alignment horizontal="left" vertical="center" indent="1"/>
    </xf>
    <xf numFmtId="4" fontId="70" fillId="73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70" fillId="77" borderId="227" applyNumberFormat="0" applyProtection="0">
      <alignment horizontal="right" vertical="center"/>
    </xf>
    <xf numFmtId="4" fontId="70" fillId="77" borderId="227" applyNumberFormat="0" applyProtection="0">
      <alignment horizontal="right" vertical="center"/>
    </xf>
    <xf numFmtId="4" fontId="70" fillId="77" borderId="227" applyNumberFormat="0" applyProtection="0">
      <alignment horizontal="right" vertical="center"/>
    </xf>
    <xf numFmtId="4" fontId="70" fillId="77" borderId="227" applyNumberFormat="0" applyProtection="0">
      <alignment horizontal="right" vertical="center"/>
    </xf>
    <xf numFmtId="4" fontId="70" fillId="77" borderId="227" applyNumberFormat="0" applyProtection="0">
      <alignment horizontal="right" vertical="center"/>
    </xf>
    <xf numFmtId="4" fontId="70" fillId="78" borderId="225" applyNumberFormat="0" applyProtection="0">
      <alignment horizontal="left" vertical="center" indent="1"/>
    </xf>
    <xf numFmtId="4" fontId="70" fillId="78" borderId="225" applyNumberFormat="0" applyProtection="0">
      <alignment horizontal="left" vertical="center" indent="1"/>
    </xf>
    <xf numFmtId="4" fontId="70" fillId="78" borderId="225" applyNumberFormat="0" applyProtection="0">
      <alignment horizontal="left" vertical="center" indent="1"/>
    </xf>
    <xf numFmtId="4" fontId="70" fillId="78" borderId="225" applyNumberFormat="0" applyProtection="0">
      <alignment horizontal="left" vertical="center" indent="1"/>
    </xf>
    <xf numFmtId="4" fontId="70" fillId="78" borderId="225" applyNumberFormat="0" applyProtection="0">
      <alignment horizontal="left" vertical="center" indent="1"/>
    </xf>
    <xf numFmtId="4" fontId="70" fillId="77" borderId="225" applyNumberFormat="0" applyProtection="0">
      <alignment horizontal="left" vertical="center" indent="1"/>
    </xf>
    <xf numFmtId="4" fontId="70" fillId="77" borderId="225" applyNumberFormat="0" applyProtection="0">
      <alignment horizontal="left" vertical="center" indent="1"/>
    </xf>
    <xf numFmtId="4" fontId="70" fillId="77" borderId="225" applyNumberFormat="0" applyProtection="0">
      <alignment horizontal="left" vertical="center" indent="1"/>
    </xf>
    <xf numFmtId="4" fontId="70" fillId="77" borderId="225" applyNumberFormat="0" applyProtection="0">
      <alignment horizontal="left" vertical="center" indent="1"/>
    </xf>
    <xf numFmtId="4" fontId="70" fillId="77" borderId="225" applyNumberFormat="0" applyProtection="0">
      <alignment horizontal="left" vertical="center" indent="1"/>
    </xf>
    <xf numFmtId="0" fontId="70" fillId="50" borderId="227" applyNumberFormat="0" applyProtection="0">
      <alignment horizontal="left" vertical="center" indent="1"/>
    </xf>
    <xf numFmtId="0" fontId="70" fillId="50" borderId="227" applyNumberFormat="0" applyProtection="0">
      <alignment horizontal="left" vertical="center" indent="1"/>
    </xf>
    <xf numFmtId="0" fontId="70" fillId="50" borderId="227" applyNumberFormat="0" applyProtection="0">
      <alignment horizontal="left" vertical="center" indent="1"/>
    </xf>
    <xf numFmtId="0" fontId="70" fillId="50" borderId="227" applyNumberFormat="0" applyProtection="0">
      <alignment horizontal="left" vertical="center" indent="1"/>
    </xf>
    <xf numFmtId="0" fontId="70" fillId="50" borderId="227" applyNumberFormat="0" applyProtection="0">
      <alignment horizontal="left" vertical="center" indent="1"/>
    </xf>
    <xf numFmtId="0" fontId="70" fillId="50" borderId="227" applyNumberFormat="0" applyProtection="0">
      <alignment horizontal="left" vertical="center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70" fillId="82" borderId="227" applyNumberFormat="0" applyProtection="0">
      <alignment horizontal="left" vertical="center" indent="1"/>
    </xf>
    <xf numFmtId="0" fontId="70" fillId="82" borderId="227" applyNumberFormat="0" applyProtection="0">
      <alignment horizontal="left" vertical="center" indent="1"/>
    </xf>
    <xf numFmtId="0" fontId="70" fillId="82" borderId="227" applyNumberFormat="0" applyProtection="0">
      <alignment horizontal="left" vertical="center" indent="1"/>
    </xf>
    <xf numFmtId="0" fontId="70" fillId="82" borderId="227" applyNumberFormat="0" applyProtection="0">
      <alignment horizontal="left" vertical="center" indent="1"/>
    </xf>
    <xf numFmtId="0" fontId="70" fillId="82" borderId="227" applyNumberFormat="0" applyProtection="0">
      <alignment horizontal="left" vertical="center" indent="1"/>
    </xf>
    <xf numFmtId="0" fontId="70" fillId="82" borderId="227" applyNumberFormat="0" applyProtection="0">
      <alignment horizontal="left" vertical="center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70" fillId="14" borderId="227" applyNumberFormat="0" applyProtection="0">
      <alignment horizontal="left" vertical="center" indent="1"/>
    </xf>
    <xf numFmtId="0" fontId="70" fillId="14" borderId="227" applyNumberFormat="0" applyProtection="0">
      <alignment horizontal="left" vertical="center" indent="1"/>
    </xf>
    <xf numFmtId="0" fontId="70" fillId="14" borderId="227" applyNumberFormat="0" applyProtection="0">
      <alignment horizontal="left" vertical="center" indent="1"/>
    </xf>
    <xf numFmtId="0" fontId="70" fillId="14" borderId="227" applyNumberFormat="0" applyProtection="0">
      <alignment horizontal="left" vertical="center" indent="1"/>
    </xf>
    <xf numFmtId="0" fontId="70" fillId="14" borderId="227" applyNumberFormat="0" applyProtection="0">
      <alignment horizontal="left" vertical="center" indent="1"/>
    </xf>
    <xf numFmtId="0" fontId="33" fillId="85" borderId="228" applyNumberFormat="0" applyProtection="0">
      <alignment horizontal="left" vertical="center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70" fillId="78" borderId="227" applyNumberFormat="0" applyProtection="0">
      <alignment horizontal="left" vertical="center" indent="1"/>
    </xf>
    <xf numFmtId="0" fontId="70" fillId="78" borderId="227" applyNumberFormat="0" applyProtection="0">
      <alignment horizontal="left" vertical="center" indent="1"/>
    </xf>
    <xf numFmtId="0" fontId="70" fillId="78" borderId="227" applyNumberFormat="0" applyProtection="0">
      <alignment horizontal="left" vertical="center" indent="1"/>
    </xf>
    <xf numFmtId="0" fontId="70" fillId="78" borderId="227" applyNumberFormat="0" applyProtection="0">
      <alignment horizontal="left" vertical="center" indent="1"/>
    </xf>
    <xf numFmtId="0" fontId="70" fillId="78" borderId="227" applyNumberFormat="0" applyProtection="0">
      <alignment horizontal="left" vertical="center" indent="1"/>
    </xf>
    <xf numFmtId="0" fontId="33" fillId="6" borderId="228" applyNumberFormat="0" applyProtection="0">
      <alignment horizontal="left" vertical="center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77" fillId="75" borderId="230" applyBorder="0"/>
    <xf numFmtId="4" fontId="49" fillId="87" borderId="228" applyNumberFormat="0" applyProtection="0">
      <alignment vertical="center"/>
    </xf>
    <xf numFmtId="4" fontId="78" fillId="59" borderId="229" applyNumberFormat="0" applyProtection="0">
      <alignment vertical="center"/>
    </xf>
    <xf numFmtId="4" fontId="78" fillId="59" borderId="229" applyNumberFormat="0" applyProtection="0">
      <alignment vertical="center"/>
    </xf>
    <xf numFmtId="4" fontId="78" fillId="59" borderId="229" applyNumberFormat="0" applyProtection="0">
      <alignment vertical="center"/>
    </xf>
    <xf numFmtId="4" fontId="78" fillId="59" borderId="229" applyNumberFormat="0" applyProtection="0">
      <alignment vertical="center"/>
    </xf>
    <xf numFmtId="4" fontId="78" fillId="59" borderId="229" applyNumberFormat="0" applyProtection="0">
      <alignment vertical="center"/>
    </xf>
    <xf numFmtId="4" fontId="71" fillId="87" borderId="228" applyNumberFormat="0" applyProtection="0">
      <alignment vertical="center"/>
    </xf>
    <xf numFmtId="4" fontId="49" fillId="87" borderId="228" applyNumberFormat="0" applyProtection="0">
      <alignment horizontal="left" vertical="center" indent="1"/>
    </xf>
    <xf numFmtId="4" fontId="78" fillId="50" borderId="229" applyNumberFormat="0" applyProtection="0">
      <alignment horizontal="left" vertical="center" indent="1"/>
    </xf>
    <xf numFmtId="4" fontId="78" fillId="50" borderId="229" applyNumberFormat="0" applyProtection="0">
      <alignment horizontal="left" vertical="center" indent="1"/>
    </xf>
    <xf numFmtId="4" fontId="78" fillId="50" borderId="229" applyNumberFormat="0" applyProtection="0">
      <alignment horizontal="left" vertical="center" indent="1"/>
    </xf>
    <xf numFmtId="4" fontId="78" fillId="50" borderId="229" applyNumberFormat="0" applyProtection="0">
      <alignment horizontal="left" vertical="center" indent="1"/>
    </xf>
    <xf numFmtId="4" fontId="78" fillId="50" borderId="229" applyNumberFormat="0" applyProtection="0">
      <alignment horizontal="left" vertical="center" indent="1"/>
    </xf>
    <xf numFmtId="4" fontId="49" fillId="87" borderId="228" applyNumberFormat="0" applyProtection="0">
      <alignment horizontal="left" vertical="center" indent="1"/>
    </xf>
    <xf numFmtId="0" fontId="78" fillId="59" borderId="229" applyNumberFormat="0" applyProtection="0">
      <alignment horizontal="left" vertical="top" indent="1"/>
    </xf>
    <xf numFmtId="0" fontId="78" fillId="59" borderId="229" applyNumberFormat="0" applyProtection="0">
      <alignment horizontal="left" vertical="top" indent="1"/>
    </xf>
    <xf numFmtId="0" fontId="78" fillId="59" borderId="229" applyNumberFormat="0" applyProtection="0">
      <alignment horizontal="left" vertical="top" indent="1"/>
    </xf>
    <xf numFmtId="0" fontId="78" fillId="59" borderId="229" applyNumberFormat="0" applyProtection="0">
      <alignment horizontal="left" vertical="top" indent="1"/>
    </xf>
    <xf numFmtId="0" fontId="78" fillId="59" borderId="229" applyNumberFormat="0" applyProtection="0">
      <alignment horizontal="left" vertical="top" indent="1"/>
    </xf>
    <xf numFmtId="4" fontId="49" fillId="74" borderId="228" applyNumberFormat="0" applyProtection="0">
      <alignment horizontal="right" vertical="center"/>
    </xf>
    <xf numFmtId="4" fontId="70" fillId="0" borderId="227" applyNumberFormat="0" applyProtection="0">
      <alignment horizontal="right" vertical="center"/>
    </xf>
    <xf numFmtId="4" fontId="70" fillId="0" borderId="227" applyNumberFormat="0" applyProtection="0">
      <alignment horizontal="right" vertical="center"/>
    </xf>
    <xf numFmtId="4" fontId="70" fillId="0" borderId="227" applyNumberFormat="0" applyProtection="0">
      <alignment horizontal="right" vertical="center"/>
    </xf>
    <xf numFmtId="4" fontId="70" fillId="0" borderId="227" applyNumberFormat="0" applyProtection="0">
      <alignment horizontal="right" vertical="center"/>
    </xf>
    <xf numFmtId="4" fontId="70" fillId="0" borderId="227" applyNumberFormat="0" applyProtection="0">
      <alignment horizontal="right" vertical="center"/>
    </xf>
    <xf numFmtId="4" fontId="71" fillId="74" borderId="228" applyNumberFormat="0" applyProtection="0">
      <alignment horizontal="right" vertical="center"/>
    </xf>
    <xf numFmtId="4" fontId="41" fillId="88" borderId="227" applyNumberFormat="0" applyProtection="0">
      <alignment horizontal="right" vertical="center"/>
    </xf>
    <xf numFmtId="4" fontId="41" fillId="88" borderId="227" applyNumberFormat="0" applyProtection="0">
      <alignment horizontal="right" vertical="center"/>
    </xf>
    <xf numFmtId="4" fontId="41" fillId="88" borderId="227" applyNumberFormat="0" applyProtection="0">
      <alignment horizontal="right" vertical="center"/>
    </xf>
    <xf numFmtId="4" fontId="41" fillId="88" borderId="227" applyNumberFormat="0" applyProtection="0">
      <alignment horizontal="right" vertical="center"/>
    </xf>
    <xf numFmtId="4" fontId="41" fillId="88" borderId="227" applyNumberFormat="0" applyProtection="0">
      <alignment horizontal="right" vertical="center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0" fontId="78" fillId="77" borderId="229" applyNumberFormat="0" applyProtection="0">
      <alignment horizontal="left" vertical="top" indent="1"/>
    </xf>
    <xf numFmtId="0" fontId="78" fillId="77" borderId="229" applyNumberFormat="0" applyProtection="0">
      <alignment horizontal="left" vertical="top" indent="1"/>
    </xf>
    <xf numFmtId="0" fontId="78" fillId="77" borderId="229" applyNumberFormat="0" applyProtection="0">
      <alignment horizontal="left" vertical="top" indent="1"/>
    </xf>
    <xf numFmtId="0" fontId="78" fillId="77" borderId="229" applyNumberFormat="0" applyProtection="0">
      <alignment horizontal="left" vertical="top" indent="1"/>
    </xf>
    <xf numFmtId="0" fontId="78" fillId="77" borderId="229" applyNumberFormat="0" applyProtection="0">
      <alignment horizontal="left" vertical="top" indent="1"/>
    </xf>
    <xf numFmtId="4" fontId="41" fillId="89" borderId="225" applyNumberFormat="0" applyProtection="0">
      <alignment horizontal="left" vertical="center" indent="1"/>
    </xf>
    <xf numFmtId="4" fontId="41" fillId="89" borderId="225" applyNumberFormat="0" applyProtection="0">
      <alignment horizontal="left" vertical="center" indent="1"/>
    </xf>
    <xf numFmtId="4" fontId="41" fillId="89" borderId="225" applyNumberFormat="0" applyProtection="0">
      <alignment horizontal="left" vertical="center" indent="1"/>
    </xf>
    <xf numFmtId="4" fontId="41" fillId="89" borderId="225" applyNumberFormat="0" applyProtection="0">
      <alignment horizontal="left" vertical="center" indent="1"/>
    </xf>
    <xf numFmtId="4" fontId="41" fillId="89" borderId="225" applyNumberFormat="0" applyProtection="0">
      <alignment horizontal="left" vertical="center" indent="1"/>
    </xf>
    <xf numFmtId="4" fontId="69" fillId="74" borderId="228" applyNumberFormat="0" applyProtection="0">
      <alignment horizontal="right" vertical="center"/>
    </xf>
    <xf numFmtId="4" fontId="41" fillId="86" borderId="227" applyNumberFormat="0" applyProtection="0">
      <alignment horizontal="right" vertical="center"/>
    </xf>
    <xf numFmtId="4" fontId="41" fillId="86" borderId="227" applyNumberFormat="0" applyProtection="0">
      <alignment horizontal="right" vertical="center"/>
    </xf>
    <xf numFmtId="4" fontId="41" fillId="86" borderId="227" applyNumberFormat="0" applyProtection="0">
      <alignment horizontal="right" vertical="center"/>
    </xf>
    <xf numFmtId="4" fontId="41" fillId="86" borderId="227" applyNumberFormat="0" applyProtection="0">
      <alignment horizontal="right" vertical="center"/>
    </xf>
    <xf numFmtId="4" fontId="41" fillId="86" borderId="227" applyNumberFormat="0" applyProtection="0">
      <alignment horizontal="right" vertical="center"/>
    </xf>
    <xf numFmtId="2" fontId="80" fillId="91" borderId="223" applyProtection="0"/>
    <xf numFmtId="2" fontId="80" fillId="91" borderId="223" applyProtection="0"/>
    <xf numFmtId="2" fontId="40" fillId="92" borderId="223" applyProtection="0"/>
    <xf numFmtId="2" fontId="40" fillId="93" borderId="223" applyProtection="0"/>
    <xf numFmtId="2" fontId="40" fillId="94" borderId="223" applyProtection="0"/>
    <xf numFmtId="2" fontId="40" fillId="94" borderId="223" applyProtection="0">
      <alignment horizontal="center"/>
    </xf>
    <xf numFmtId="2" fontId="40" fillId="93" borderId="223" applyProtection="0">
      <alignment horizontal="center"/>
    </xf>
    <xf numFmtId="0" fontId="41" fillId="0" borderId="225">
      <alignment horizontal="left" vertical="top" wrapText="1"/>
    </xf>
    <xf numFmtId="0" fontId="83" fillId="0" borderId="231" applyNumberFormat="0" applyFill="0" applyAlignment="0" applyProtection="0"/>
    <xf numFmtId="0" fontId="89" fillId="0" borderId="232"/>
    <xf numFmtId="0" fontId="40" fillId="6" borderId="235" applyNumberFormat="0">
      <alignment readingOrder="1"/>
      <protection locked="0"/>
    </xf>
    <xf numFmtId="0" fontId="46" fillId="0" borderId="236">
      <alignment horizontal="left" vertical="top" wrapText="1"/>
    </xf>
    <xf numFmtId="49" fontId="32" fillId="0" borderId="233">
      <alignment horizontal="center" vertical="top" wrapText="1"/>
      <protection locked="0"/>
    </xf>
    <xf numFmtId="49" fontId="32" fillId="0" borderId="233">
      <alignment horizontal="center" vertical="top" wrapText="1"/>
      <protection locked="0"/>
    </xf>
    <xf numFmtId="49" fontId="41" fillId="10" borderId="233">
      <alignment horizontal="right" vertical="top"/>
      <protection locked="0"/>
    </xf>
    <xf numFmtId="49" fontId="41" fillId="10" borderId="233">
      <alignment horizontal="right" vertical="top"/>
      <protection locked="0"/>
    </xf>
    <xf numFmtId="0" fontId="41" fillId="10" borderId="233">
      <alignment horizontal="right" vertical="top"/>
      <protection locked="0"/>
    </xf>
    <xf numFmtId="0" fontId="41" fillId="10" borderId="233">
      <alignment horizontal="right" vertical="top"/>
      <protection locked="0"/>
    </xf>
    <xf numFmtId="49" fontId="41" fillId="0" borderId="233">
      <alignment horizontal="right" vertical="top"/>
      <protection locked="0"/>
    </xf>
    <xf numFmtId="49" fontId="41" fillId="0" borderId="233">
      <alignment horizontal="right" vertical="top"/>
      <protection locked="0"/>
    </xf>
    <xf numFmtId="0" fontId="41" fillId="0" borderId="233">
      <alignment horizontal="right" vertical="top"/>
      <protection locked="0"/>
    </xf>
    <xf numFmtId="0" fontId="41" fillId="0" borderId="233">
      <alignment horizontal="right" vertical="top"/>
      <protection locked="0"/>
    </xf>
    <xf numFmtId="49" fontId="41" fillId="49" borderId="233">
      <alignment horizontal="right" vertical="top"/>
      <protection locked="0"/>
    </xf>
    <xf numFmtId="49" fontId="41" fillId="49" borderId="233">
      <alignment horizontal="right" vertical="top"/>
      <protection locked="0"/>
    </xf>
    <xf numFmtId="0" fontId="41" fillId="49" borderId="233">
      <alignment horizontal="right" vertical="top"/>
      <protection locked="0"/>
    </xf>
    <xf numFmtId="0" fontId="41" fillId="49" borderId="233">
      <alignment horizontal="right" vertical="top"/>
      <protection locked="0"/>
    </xf>
    <xf numFmtId="0" fontId="46" fillId="0" borderId="236">
      <alignment horizontal="center" vertical="top" wrapText="1"/>
    </xf>
    <xf numFmtId="0" fontId="50" fillId="50" borderId="235" applyNumberFormat="0" applyAlignment="0" applyProtection="0"/>
    <xf numFmtId="0" fontId="63" fillId="13" borderId="235" applyNumberFormat="0" applyAlignment="0" applyProtection="0"/>
    <xf numFmtId="0" fontId="32" fillId="59" borderId="237" applyNumberFormat="0" applyFont="0" applyAlignment="0" applyProtection="0"/>
    <xf numFmtId="0" fontId="34" fillId="45" borderId="238" applyNumberFormat="0" applyFont="0" applyAlignment="0" applyProtection="0"/>
    <xf numFmtId="0" fontId="34" fillId="45" borderId="238" applyNumberFormat="0" applyFont="0" applyAlignment="0" applyProtection="0"/>
    <xf numFmtId="0" fontId="34" fillId="45" borderId="238" applyNumberFormat="0" applyFont="0" applyAlignment="0" applyProtection="0"/>
    <xf numFmtId="0" fontId="68" fillId="50" borderId="239" applyNumberFormat="0" applyAlignment="0" applyProtection="0"/>
    <xf numFmtId="4" fontId="49" fillId="60" borderId="239" applyNumberFormat="0" applyProtection="0">
      <alignment vertical="center"/>
    </xf>
    <xf numFmtId="4" fontId="70" fillId="57" borderId="238" applyNumberFormat="0" applyProtection="0">
      <alignment vertical="center"/>
    </xf>
    <xf numFmtId="4" fontId="70" fillId="57" borderId="238" applyNumberFormat="0" applyProtection="0">
      <alignment vertical="center"/>
    </xf>
    <xf numFmtId="4" fontId="70" fillId="57" borderId="238" applyNumberFormat="0" applyProtection="0">
      <alignment vertical="center"/>
    </xf>
    <xf numFmtId="4" fontId="70" fillId="57" borderId="238" applyNumberFormat="0" applyProtection="0">
      <alignment vertical="center"/>
    </xf>
    <xf numFmtId="4" fontId="70" fillId="57" borderId="238" applyNumberFormat="0" applyProtection="0">
      <alignment vertical="center"/>
    </xf>
    <xf numFmtId="4" fontId="71" fillId="60" borderId="239" applyNumberFormat="0" applyProtection="0">
      <alignment vertical="center"/>
    </xf>
    <xf numFmtId="4" fontId="41" fillId="60" borderId="238" applyNumberFormat="0" applyProtection="0">
      <alignment vertical="center"/>
    </xf>
    <xf numFmtId="4" fontId="41" fillId="60" borderId="238" applyNumberFormat="0" applyProtection="0">
      <alignment vertical="center"/>
    </xf>
    <xf numFmtId="4" fontId="41" fillId="60" borderId="238" applyNumberFormat="0" applyProtection="0">
      <alignment vertical="center"/>
    </xf>
    <xf numFmtId="4" fontId="41" fillId="60" borderId="238" applyNumberFormat="0" applyProtection="0">
      <alignment vertical="center"/>
    </xf>
    <xf numFmtId="4" fontId="41" fillId="60" borderId="238" applyNumberFormat="0" applyProtection="0">
      <alignment vertical="center"/>
    </xf>
    <xf numFmtId="4" fontId="49" fillId="60" borderId="239" applyNumberFormat="0" applyProtection="0">
      <alignment horizontal="left" vertical="center" indent="1"/>
    </xf>
    <xf numFmtId="4" fontId="70" fillId="60" borderId="238" applyNumberFormat="0" applyProtection="0">
      <alignment horizontal="left" vertical="center" indent="1"/>
    </xf>
    <xf numFmtId="4" fontId="70" fillId="60" borderId="238" applyNumberFormat="0" applyProtection="0">
      <alignment horizontal="left" vertical="center" indent="1"/>
    </xf>
    <xf numFmtId="4" fontId="70" fillId="60" borderId="238" applyNumberFormat="0" applyProtection="0">
      <alignment horizontal="left" vertical="center" indent="1"/>
    </xf>
    <xf numFmtId="4" fontId="70" fillId="60" borderId="238" applyNumberFormat="0" applyProtection="0">
      <alignment horizontal="left" vertical="center" indent="1"/>
    </xf>
    <xf numFmtId="4" fontId="70" fillId="60" borderId="238" applyNumberFormat="0" applyProtection="0">
      <alignment horizontal="left" vertical="center" indent="1"/>
    </xf>
    <xf numFmtId="4" fontId="49" fillId="60" borderId="239" applyNumberFormat="0" applyProtection="0">
      <alignment horizontal="left" vertical="center" indent="1"/>
    </xf>
    <xf numFmtId="0" fontId="41" fillId="57" borderId="240" applyNumberFormat="0" applyProtection="0">
      <alignment horizontal="left" vertical="top" indent="1"/>
    </xf>
    <xf numFmtId="0" fontId="41" fillId="57" borderId="240" applyNumberFormat="0" applyProtection="0">
      <alignment horizontal="left" vertical="top" indent="1"/>
    </xf>
    <xf numFmtId="0" fontId="41" fillId="57" borderId="240" applyNumberFormat="0" applyProtection="0">
      <alignment horizontal="left" vertical="top" indent="1"/>
    </xf>
    <xf numFmtId="0" fontId="41" fillId="57" borderId="240" applyNumberFormat="0" applyProtection="0">
      <alignment horizontal="left" vertical="top" indent="1"/>
    </xf>
    <xf numFmtId="0" fontId="41" fillId="57" borderId="240" applyNumberFormat="0" applyProtection="0">
      <alignment horizontal="left" vertical="top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49" fillId="61" borderId="239" applyNumberFormat="0" applyProtection="0">
      <alignment horizontal="right" vertical="center"/>
    </xf>
    <xf numFmtId="4" fontId="70" fillId="9" borderId="238" applyNumberFormat="0" applyProtection="0">
      <alignment horizontal="right" vertical="center"/>
    </xf>
    <xf numFmtId="4" fontId="70" fillId="9" borderId="238" applyNumberFormat="0" applyProtection="0">
      <alignment horizontal="right" vertical="center"/>
    </xf>
    <xf numFmtId="4" fontId="70" fillId="9" borderId="238" applyNumberFormat="0" applyProtection="0">
      <alignment horizontal="right" vertical="center"/>
    </xf>
    <xf numFmtId="4" fontId="70" fillId="9" borderId="238" applyNumberFormat="0" applyProtection="0">
      <alignment horizontal="right" vertical="center"/>
    </xf>
    <xf numFmtId="4" fontId="70" fillId="9" borderId="238" applyNumberFormat="0" applyProtection="0">
      <alignment horizontal="right" vertical="center"/>
    </xf>
    <xf numFmtId="4" fontId="49" fillId="62" borderId="239" applyNumberFormat="0" applyProtection="0">
      <alignment horizontal="right" vertical="center"/>
    </xf>
    <xf numFmtId="4" fontId="70" fillId="63" borderId="238" applyNumberFormat="0" applyProtection="0">
      <alignment horizontal="right" vertical="center"/>
    </xf>
    <xf numFmtId="4" fontId="70" fillId="63" borderId="238" applyNumberFormat="0" applyProtection="0">
      <alignment horizontal="right" vertical="center"/>
    </xf>
    <xf numFmtId="4" fontId="70" fillId="63" borderId="238" applyNumberFormat="0" applyProtection="0">
      <alignment horizontal="right" vertical="center"/>
    </xf>
    <xf numFmtId="4" fontId="70" fillId="63" borderId="238" applyNumberFormat="0" applyProtection="0">
      <alignment horizontal="right" vertical="center"/>
    </xf>
    <xf numFmtId="4" fontId="70" fillId="63" borderId="238" applyNumberFormat="0" applyProtection="0">
      <alignment horizontal="right" vertical="center"/>
    </xf>
    <xf numFmtId="4" fontId="49" fillId="64" borderId="239" applyNumberFormat="0" applyProtection="0">
      <alignment horizontal="right" vertical="center"/>
    </xf>
    <xf numFmtId="4" fontId="70" fillId="30" borderId="236" applyNumberFormat="0" applyProtection="0">
      <alignment horizontal="right" vertical="center"/>
    </xf>
    <xf numFmtId="4" fontId="70" fillId="30" borderId="236" applyNumberFormat="0" applyProtection="0">
      <alignment horizontal="right" vertical="center"/>
    </xf>
    <xf numFmtId="4" fontId="70" fillId="30" borderId="236" applyNumberFormat="0" applyProtection="0">
      <alignment horizontal="right" vertical="center"/>
    </xf>
    <xf numFmtId="4" fontId="70" fillId="30" borderId="236" applyNumberFormat="0" applyProtection="0">
      <alignment horizontal="right" vertical="center"/>
    </xf>
    <xf numFmtId="4" fontId="70" fillId="30" borderId="236" applyNumberFormat="0" applyProtection="0">
      <alignment horizontal="right" vertical="center"/>
    </xf>
    <xf numFmtId="4" fontId="49" fillId="65" borderId="239" applyNumberFormat="0" applyProtection="0">
      <alignment horizontal="right" vertical="center"/>
    </xf>
    <xf numFmtId="4" fontId="70" fillId="17" borderId="238" applyNumberFormat="0" applyProtection="0">
      <alignment horizontal="right" vertical="center"/>
    </xf>
    <xf numFmtId="4" fontId="70" fillId="17" borderId="238" applyNumberFormat="0" applyProtection="0">
      <alignment horizontal="right" vertical="center"/>
    </xf>
    <xf numFmtId="4" fontId="70" fillId="17" borderId="238" applyNumberFormat="0" applyProtection="0">
      <alignment horizontal="right" vertical="center"/>
    </xf>
    <xf numFmtId="4" fontId="70" fillId="17" borderId="238" applyNumberFormat="0" applyProtection="0">
      <alignment horizontal="right" vertical="center"/>
    </xf>
    <xf numFmtId="4" fontId="70" fillId="17" borderId="238" applyNumberFormat="0" applyProtection="0">
      <alignment horizontal="right" vertical="center"/>
    </xf>
    <xf numFmtId="4" fontId="49" fillId="66" borderId="239" applyNumberFormat="0" applyProtection="0">
      <alignment horizontal="right" vertical="center"/>
    </xf>
    <xf numFmtId="4" fontId="70" fillId="21" borderId="238" applyNumberFormat="0" applyProtection="0">
      <alignment horizontal="right" vertical="center"/>
    </xf>
    <xf numFmtId="4" fontId="70" fillId="21" borderId="238" applyNumberFormat="0" applyProtection="0">
      <alignment horizontal="right" vertical="center"/>
    </xf>
    <xf numFmtId="4" fontId="70" fillId="21" borderId="238" applyNumberFormat="0" applyProtection="0">
      <alignment horizontal="right" vertical="center"/>
    </xf>
    <xf numFmtId="4" fontId="70" fillId="21" borderId="238" applyNumberFormat="0" applyProtection="0">
      <alignment horizontal="right" vertical="center"/>
    </xf>
    <xf numFmtId="4" fontId="70" fillId="21" borderId="238" applyNumberFormat="0" applyProtection="0">
      <alignment horizontal="right" vertical="center"/>
    </xf>
    <xf numFmtId="4" fontId="49" fillId="67" borderId="239" applyNumberFormat="0" applyProtection="0">
      <alignment horizontal="right" vertical="center"/>
    </xf>
    <xf numFmtId="4" fontId="70" fillId="44" borderId="238" applyNumberFormat="0" applyProtection="0">
      <alignment horizontal="right" vertical="center"/>
    </xf>
    <xf numFmtId="4" fontId="70" fillId="44" borderId="238" applyNumberFormat="0" applyProtection="0">
      <alignment horizontal="right" vertical="center"/>
    </xf>
    <xf numFmtId="4" fontId="70" fillId="44" borderId="238" applyNumberFormat="0" applyProtection="0">
      <alignment horizontal="right" vertical="center"/>
    </xf>
    <xf numFmtId="4" fontId="70" fillId="44" borderId="238" applyNumberFormat="0" applyProtection="0">
      <alignment horizontal="right" vertical="center"/>
    </xf>
    <xf numFmtId="4" fontId="70" fillId="44" borderId="238" applyNumberFormat="0" applyProtection="0">
      <alignment horizontal="right" vertical="center"/>
    </xf>
    <xf numFmtId="4" fontId="49" fillId="68" borderId="239" applyNumberFormat="0" applyProtection="0">
      <alignment horizontal="right" vertical="center"/>
    </xf>
    <xf numFmtId="4" fontId="70" fillId="37" borderId="238" applyNumberFormat="0" applyProtection="0">
      <alignment horizontal="right" vertical="center"/>
    </xf>
    <xf numFmtId="4" fontId="70" fillId="37" borderId="238" applyNumberFormat="0" applyProtection="0">
      <alignment horizontal="right" vertical="center"/>
    </xf>
    <xf numFmtId="4" fontId="70" fillId="37" borderId="238" applyNumberFormat="0" applyProtection="0">
      <alignment horizontal="right" vertical="center"/>
    </xf>
    <xf numFmtId="4" fontId="70" fillId="37" borderId="238" applyNumberFormat="0" applyProtection="0">
      <alignment horizontal="right" vertical="center"/>
    </xf>
    <xf numFmtId="4" fontId="70" fillId="37" borderId="238" applyNumberFormat="0" applyProtection="0">
      <alignment horizontal="right" vertical="center"/>
    </xf>
    <xf numFmtId="4" fontId="49" fillId="69" borderId="239" applyNumberFormat="0" applyProtection="0">
      <alignment horizontal="right" vertical="center"/>
    </xf>
    <xf numFmtId="4" fontId="70" fillId="70" borderId="238" applyNumberFormat="0" applyProtection="0">
      <alignment horizontal="right" vertical="center"/>
    </xf>
    <xf numFmtId="4" fontId="70" fillId="70" borderId="238" applyNumberFormat="0" applyProtection="0">
      <alignment horizontal="right" vertical="center"/>
    </xf>
    <xf numFmtId="4" fontId="70" fillId="70" borderId="238" applyNumberFormat="0" applyProtection="0">
      <alignment horizontal="right" vertical="center"/>
    </xf>
    <xf numFmtId="4" fontId="70" fillId="70" borderId="238" applyNumberFormat="0" applyProtection="0">
      <alignment horizontal="right" vertical="center"/>
    </xf>
    <xf numFmtId="4" fontId="70" fillId="70" borderId="238" applyNumberFormat="0" applyProtection="0">
      <alignment horizontal="right" vertical="center"/>
    </xf>
    <xf numFmtId="4" fontId="49" fillId="71" borderId="239" applyNumberFormat="0" applyProtection="0">
      <alignment horizontal="right" vertical="center"/>
    </xf>
    <xf numFmtId="4" fontId="70" fillId="16" borderId="238" applyNumberFormat="0" applyProtection="0">
      <alignment horizontal="right" vertical="center"/>
    </xf>
    <xf numFmtId="4" fontId="70" fillId="16" borderId="238" applyNumberFormat="0" applyProtection="0">
      <alignment horizontal="right" vertical="center"/>
    </xf>
    <xf numFmtId="4" fontId="70" fillId="16" borderId="238" applyNumberFormat="0" applyProtection="0">
      <alignment horizontal="right" vertical="center"/>
    </xf>
    <xf numFmtId="4" fontId="70" fillId="16" borderId="238" applyNumberFormat="0" applyProtection="0">
      <alignment horizontal="right" vertical="center"/>
    </xf>
    <xf numFmtId="4" fontId="70" fillId="16" borderId="238" applyNumberFormat="0" applyProtection="0">
      <alignment horizontal="right" vertical="center"/>
    </xf>
    <xf numFmtId="4" fontId="73" fillId="72" borderId="239" applyNumberFormat="0" applyProtection="0">
      <alignment horizontal="left" vertical="center" indent="1"/>
    </xf>
    <xf numFmtId="4" fontId="70" fillId="73" borderId="236" applyNumberFormat="0" applyProtection="0">
      <alignment horizontal="left" vertical="center" indent="1"/>
    </xf>
    <xf numFmtId="4" fontId="70" fillId="73" borderId="236" applyNumberFormat="0" applyProtection="0">
      <alignment horizontal="left" vertical="center" indent="1"/>
    </xf>
    <xf numFmtId="4" fontId="70" fillId="73" borderId="236" applyNumberFormat="0" applyProtection="0">
      <alignment horizontal="left" vertical="center" indent="1"/>
    </xf>
    <xf numFmtId="4" fontId="70" fillId="73" borderId="236" applyNumberFormat="0" applyProtection="0">
      <alignment horizontal="left" vertical="center" indent="1"/>
    </xf>
    <xf numFmtId="4" fontId="70" fillId="73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70" fillId="77" borderId="238" applyNumberFormat="0" applyProtection="0">
      <alignment horizontal="right" vertical="center"/>
    </xf>
    <xf numFmtId="4" fontId="70" fillId="77" borderId="238" applyNumberFormat="0" applyProtection="0">
      <alignment horizontal="right" vertical="center"/>
    </xf>
    <xf numFmtId="4" fontId="70" fillId="77" borderId="238" applyNumberFormat="0" applyProtection="0">
      <alignment horizontal="right" vertical="center"/>
    </xf>
    <xf numFmtId="4" fontId="70" fillId="77" borderId="238" applyNumberFormat="0" applyProtection="0">
      <alignment horizontal="right" vertical="center"/>
    </xf>
    <xf numFmtId="4" fontId="70" fillId="77" borderId="238" applyNumberFormat="0" applyProtection="0">
      <alignment horizontal="right" vertical="center"/>
    </xf>
    <xf numFmtId="4" fontId="70" fillId="78" borderId="236" applyNumberFormat="0" applyProtection="0">
      <alignment horizontal="left" vertical="center" indent="1"/>
    </xf>
    <xf numFmtId="4" fontId="70" fillId="78" borderId="236" applyNumberFormat="0" applyProtection="0">
      <alignment horizontal="left" vertical="center" indent="1"/>
    </xf>
    <xf numFmtId="4" fontId="70" fillId="78" borderId="236" applyNumberFormat="0" applyProtection="0">
      <alignment horizontal="left" vertical="center" indent="1"/>
    </xf>
    <xf numFmtId="4" fontId="70" fillId="78" borderId="236" applyNumberFormat="0" applyProtection="0">
      <alignment horizontal="left" vertical="center" indent="1"/>
    </xf>
    <xf numFmtId="4" fontId="70" fillId="78" borderId="236" applyNumberFormat="0" applyProtection="0">
      <alignment horizontal="left" vertical="center" indent="1"/>
    </xf>
    <xf numFmtId="4" fontId="70" fillId="77" borderId="236" applyNumberFormat="0" applyProtection="0">
      <alignment horizontal="left" vertical="center" indent="1"/>
    </xf>
    <xf numFmtId="4" fontId="70" fillId="77" borderId="236" applyNumberFormat="0" applyProtection="0">
      <alignment horizontal="left" vertical="center" indent="1"/>
    </xf>
    <xf numFmtId="4" fontId="70" fillId="77" borderId="236" applyNumberFormat="0" applyProtection="0">
      <alignment horizontal="left" vertical="center" indent="1"/>
    </xf>
    <xf numFmtId="4" fontId="70" fillId="77" borderId="236" applyNumberFormat="0" applyProtection="0">
      <alignment horizontal="left" vertical="center" indent="1"/>
    </xf>
    <xf numFmtId="4" fontId="70" fillId="77" borderId="236" applyNumberFormat="0" applyProtection="0">
      <alignment horizontal="left" vertical="center" indent="1"/>
    </xf>
    <xf numFmtId="0" fontId="70" fillId="50" borderId="238" applyNumberFormat="0" applyProtection="0">
      <alignment horizontal="left" vertical="center" indent="1"/>
    </xf>
    <xf numFmtId="0" fontId="70" fillId="50" borderId="238" applyNumberFormat="0" applyProtection="0">
      <alignment horizontal="left" vertical="center" indent="1"/>
    </xf>
    <xf numFmtId="0" fontId="70" fillId="50" borderId="238" applyNumberFormat="0" applyProtection="0">
      <alignment horizontal="left" vertical="center" indent="1"/>
    </xf>
    <xf numFmtId="0" fontId="70" fillId="50" borderId="238" applyNumberFormat="0" applyProtection="0">
      <alignment horizontal="left" vertical="center" indent="1"/>
    </xf>
    <xf numFmtId="0" fontId="70" fillId="50" borderId="238" applyNumberFormat="0" applyProtection="0">
      <alignment horizontal="left" vertical="center" indent="1"/>
    </xf>
    <xf numFmtId="0" fontId="70" fillId="50" borderId="238" applyNumberFormat="0" applyProtection="0">
      <alignment horizontal="left" vertical="center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70" fillId="82" borderId="238" applyNumberFormat="0" applyProtection="0">
      <alignment horizontal="left" vertical="center" indent="1"/>
    </xf>
    <xf numFmtId="0" fontId="70" fillId="82" borderId="238" applyNumberFormat="0" applyProtection="0">
      <alignment horizontal="left" vertical="center" indent="1"/>
    </xf>
    <xf numFmtId="0" fontId="70" fillId="82" borderId="238" applyNumberFormat="0" applyProtection="0">
      <alignment horizontal="left" vertical="center" indent="1"/>
    </xf>
    <xf numFmtId="0" fontId="70" fillId="82" borderId="238" applyNumberFormat="0" applyProtection="0">
      <alignment horizontal="left" vertical="center" indent="1"/>
    </xf>
    <xf numFmtId="0" fontId="70" fillId="82" borderId="238" applyNumberFormat="0" applyProtection="0">
      <alignment horizontal="left" vertical="center" indent="1"/>
    </xf>
    <xf numFmtId="0" fontId="70" fillId="82" borderId="238" applyNumberFormat="0" applyProtection="0">
      <alignment horizontal="left" vertical="center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70" fillId="14" borderId="238" applyNumberFormat="0" applyProtection="0">
      <alignment horizontal="left" vertical="center" indent="1"/>
    </xf>
    <xf numFmtId="0" fontId="70" fillId="14" borderId="238" applyNumberFormat="0" applyProtection="0">
      <alignment horizontal="left" vertical="center" indent="1"/>
    </xf>
    <xf numFmtId="0" fontId="70" fillId="14" borderId="238" applyNumberFormat="0" applyProtection="0">
      <alignment horizontal="left" vertical="center" indent="1"/>
    </xf>
    <xf numFmtId="0" fontId="70" fillId="14" borderId="238" applyNumberFormat="0" applyProtection="0">
      <alignment horizontal="left" vertical="center" indent="1"/>
    </xf>
    <xf numFmtId="0" fontId="70" fillId="14" borderId="238" applyNumberFormat="0" applyProtection="0">
      <alignment horizontal="left" vertical="center" indent="1"/>
    </xf>
    <xf numFmtId="0" fontId="33" fillId="85" borderId="239" applyNumberFormat="0" applyProtection="0">
      <alignment horizontal="left" vertical="center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70" fillId="78" borderId="238" applyNumberFormat="0" applyProtection="0">
      <alignment horizontal="left" vertical="center" indent="1"/>
    </xf>
    <xf numFmtId="0" fontId="70" fillId="78" borderId="238" applyNumberFormat="0" applyProtection="0">
      <alignment horizontal="left" vertical="center" indent="1"/>
    </xf>
    <xf numFmtId="0" fontId="70" fillId="78" borderId="238" applyNumberFormat="0" applyProtection="0">
      <alignment horizontal="left" vertical="center" indent="1"/>
    </xf>
    <xf numFmtId="0" fontId="70" fillId="78" borderId="238" applyNumberFormat="0" applyProtection="0">
      <alignment horizontal="left" vertical="center" indent="1"/>
    </xf>
    <xf numFmtId="0" fontId="70" fillId="78" borderId="238" applyNumberFormat="0" applyProtection="0">
      <alignment horizontal="left" vertical="center" indent="1"/>
    </xf>
    <xf numFmtId="0" fontId="33" fillId="6" borderId="239" applyNumberFormat="0" applyProtection="0">
      <alignment horizontal="left" vertical="center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77" fillId="75" borderId="241" applyBorder="0"/>
    <xf numFmtId="4" fontId="49" fillId="87" borderId="239" applyNumberFormat="0" applyProtection="0">
      <alignment vertical="center"/>
    </xf>
    <xf numFmtId="4" fontId="78" fillId="59" borderId="240" applyNumberFormat="0" applyProtection="0">
      <alignment vertical="center"/>
    </xf>
    <xf numFmtId="4" fontId="78" fillId="59" borderId="240" applyNumberFormat="0" applyProtection="0">
      <alignment vertical="center"/>
    </xf>
    <xf numFmtId="4" fontId="78" fillId="59" borderId="240" applyNumberFormat="0" applyProtection="0">
      <alignment vertical="center"/>
    </xf>
    <xf numFmtId="4" fontId="78" fillId="59" borderId="240" applyNumberFormat="0" applyProtection="0">
      <alignment vertical="center"/>
    </xf>
    <xf numFmtId="4" fontId="78" fillId="59" borderId="240" applyNumberFormat="0" applyProtection="0">
      <alignment vertical="center"/>
    </xf>
    <xf numFmtId="4" fontId="71" fillId="87" borderId="239" applyNumberFormat="0" applyProtection="0">
      <alignment vertical="center"/>
    </xf>
    <xf numFmtId="4" fontId="49" fillId="87" borderId="239" applyNumberFormat="0" applyProtection="0">
      <alignment horizontal="left" vertical="center" indent="1"/>
    </xf>
    <xf numFmtId="4" fontId="78" fillId="50" borderId="240" applyNumberFormat="0" applyProtection="0">
      <alignment horizontal="left" vertical="center" indent="1"/>
    </xf>
    <xf numFmtId="4" fontId="78" fillId="50" borderId="240" applyNumberFormat="0" applyProtection="0">
      <alignment horizontal="left" vertical="center" indent="1"/>
    </xf>
    <xf numFmtId="4" fontId="78" fillId="50" borderId="240" applyNumberFormat="0" applyProtection="0">
      <alignment horizontal="left" vertical="center" indent="1"/>
    </xf>
    <xf numFmtId="4" fontId="78" fillId="50" borderId="240" applyNumberFormat="0" applyProtection="0">
      <alignment horizontal="left" vertical="center" indent="1"/>
    </xf>
    <xf numFmtId="4" fontId="78" fillId="50" borderId="240" applyNumberFormat="0" applyProtection="0">
      <alignment horizontal="left" vertical="center" indent="1"/>
    </xf>
    <xf numFmtId="4" fontId="49" fillId="87" borderId="239" applyNumberFormat="0" applyProtection="0">
      <alignment horizontal="left" vertical="center" indent="1"/>
    </xf>
    <xf numFmtId="0" fontId="78" fillId="59" borderId="240" applyNumberFormat="0" applyProtection="0">
      <alignment horizontal="left" vertical="top" indent="1"/>
    </xf>
    <xf numFmtId="0" fontId="78" fillId="59" borderId="240" applyNumberFormat="0" applyProtection="0">
      <alignment horizontal="left" vertical="top" indent="1"/>
    </xf>
    <xf numFmtId="0" fontId="78" fillId="59" borderId="240" applyNumberFormat="0" applyProtection="0">
      <alignment horizontal="left" vertical="top" indent="1"/>
    </xf>
    <xf numFmtId="0" fontId="78" fillId="59" borderId="240" applyNumberFormat="0" applyProtection="0">
      <alignment horizontal="left" vertical="top" indent="1"/>
    </xf>
    <xf numFmtId="0" fontId="78" fillId="59" borderId="240" applyNumberFormat="0" applyProtection="0">
      <alignment horizontal="left" vertical="top" indent="1"/>
    </xf>
    <xf numFmtId="4" fontId="49" fillId="74" borderId="239" applyNumberFormat="0" applyProtection="0">
      <alignment horizontal="right" vertical="center"/>
    </xf>
    <xf numFmtId="4" fontId="70" fillId="0" borderId="238" applyNumberFormat="0" applyProtection="0">
      <alignment horizontal="right" vertical="center"/>
    </xf>
    <xf numFmtId="4" fontId="70" fillId="0" borderId="238" applyNumberFormat="0" applyProtection="0">
      <alignment horizontal="right" vertical="center"/>
    </xf>
    <xf numFmtId="4" fontId="70" fillId="0" borderId="238" applyNumberFormat="0" applyProtection="0">
      <alignment horizontal="right" vertical="center"/>
    </xf>
    <xf numFmtId="4" fontId="70" fillId="0" borderId="238" applyNumberFormat="0" applyProtection="0">
      <alignment horizontal="right" vertical="center"/>
    </xf>
    <xf numFmtId="4" fontId="70" fillId="0" borderId="238" applyNumberFormat="0" applyProtection="0">
      <alignment horizontal="right" vertical="center"/>
    </xf>
    <xf numFmtId="4" fontId="71" fillId="74" borderId="239" applyNumberFormat="0" applyProtection="0">
      <alignment horizontal="right" vertical="center"/>
    </xf>
    <xf numFmtId="4" fontId="41" fillId="88" borderId="238" applyNumberFormat="0" applyProtection="0">
      <alignment horizontal="right" vertical="center"/>
    </xf>
    <xf numFmtId="4" fontId="41" fillId="88" borderId="238" applyNumberFormat="0" applyProtection="0">
      <alignment horizontal="right" vertical="center"/>
    </xf>
    <xf numFmtId="4" fontId="41" fillId="88" borderId="238" applyNumberFormat="0" applyProtection="0">
      <alignment horizontal="right" vertical="center"/>
    </xf>
    <xf numFmtId="4" fontId="41" fillId="88" borderId="238" applyNumberFormat="0" applyProtection="0">
      <alignment horizontal="right" vertical="center"/>
    </xf>
    <xf numFmtId="4" fontId="41" fillId="88" borderId="238" applyNumberFormat="0" applyProtection="0">
      <alignment horizontal="right" vertical="center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0" fontId="78" fillId="77" borderId="240" applyNumberFormat="0" applyProtection="0">
      <alignment horizontal="left" vertical="top" indent="1"/>
    </xf>
    <xf numFmtId="0" fontId="78" fillId="77" borderId="240" applyNumberFormat="0" applyProtection="0">
      <alignment horizontal="left" vertical="top" indent="1"/>
    </xf>
    <xf numFmtId="0" fontId="78" fillId="77" borderId="240" applyNumberFormat="0" applyProtection="0">
      <alignment horizontal="left" vertical="top" indent="1"/>
    </xf>
    <xf numFmtId="0" fontId="78" fillId="77" borderId="240" applyNumberFormat="0" applyProtection="0">
      <alignment horizontal="left" vertical="top" indent="1"/>
    </xf>
    <xf numFmtId="0" fontId="78" fillId="77" borderId="240" applyNumberFormat="0" applyProtection="0">
      <alignment horizontal="left" vertical="top" indent="1"/>
    </xf>
    <xf numFmtId="4" fontId="41" fillId="89" borderId="236" applyNumberFormat="0" applyProtection="0">
      <alignment horizontal="left" vertical="center" indent="1"/>
    </xf>
    <xf numFmtId="4" fontId="41" fillId="89" borderId="236" applyNumberFormat="0" applyProtection="0">
      <alignment horizontal="left" vertical="center" indent="1"/>
    </xf>
    <xf numFmtId="4" fontId="41" fillId="89" borderId="236" applyNumberFormat="0" applyProtection="0">
      <alignment horizontal="left" vertical="center" indent="1"/>
    </xf>
    <xf numFmtId="4" fontId="41" fillId="89" borderId="236" applyNumberFormat="0" applyProtection="0">
      <alignment horizontal="left" vertical="center" indent="1"/>
    </xf>
    <xf numFmtId="4" fontId="41" fillId="89" borderId="236" applyNumberFormat="0" applyProtection="0">
      <alignment horizontal="left" vertical="center" indent="1"/>
    </xf>
    <xf numFmtId="4" fontId="69" fillId="74" borderId="239" applyNumberFormat="0" applyProtection="0">
      <alignment horizontal="right" vertical="center"/>
    </xf>
    <xf numFmtId="4" fontId="41" fillId="86" borderId="238" applyNumberFormat="0" applyProtection="0">
      <alignment horizontal="right" vertical="center"/>
    </xf>
    <xf numFmtId="4" fontId="41" fillId="86" borderId="238" applyNumberFormat="0" applyProtection="0">
      <alignment horizontal="right" vertical="center"/>
    </xf>
    <xf numFmtId="4" fontId="41" fillId="86" borderId="238" applyNumberFormat="0" applyProtection="0">
      <alignment horizontal="right" vertical="center"/>
    </xf>
    <xf numFmtId="4" fontId="41" fillId="86" borderId="238" applyNumberFormat="0" applyProtection="0">
      <alignment horizontal="right" vertical="center"/>
    </xf>
    <xf numFmtId="4" fontId="41" fillId="86" borderId="238" applyNumberFormat="0" applyProtection="0">
      <alignment horizontal="right" vertical="center"/>
    </xf>
    <xf numFmtId="2" fontId="80" fillId="91" borderId="234" applyProtection="0"/>
    <xf numFmtId="2" fontId="80" fillId="91" borderId="234" applyProtection="0"/>
    <xf numFmtId="2" fontId="40" fillId="92" borderId="234" applyProtection="0"/>
    <xf numFmtId="2" fontId="40" fillId="93" borderId="234" applyProtection="0"/>
    <xf numFmtId="2" fontId="40" fillId="94" borderId="234" applyProtection="0"/>
    <xf numFmtId="2" fontId="40" fillId="94" borderId="234" applyProtection="0">
      <alignment horizontal="center"/>
    </xf>
    <xf numFmtId="2" fontId="40" fillId="93" borderId="234" applyProtection="0">
      <alignment horizontal="center"/>
    </xf>
    <xf numFmtId="0" fontId="41" fillId="0" borderId="236">
      <alignment horizontal="left" vertical="top" wrapText="1"/>
    </xf>
    <xf numFmtId="0" fontId="83" fillId="0" borderId="242" applyNumberFormat="0" applyFill="0" applyAlignment="0" applyProtection="0"/>
    <xf numFmtId="0" fontId="89" fillId="0" borderId="243"/>
    <xf numFmtId="0" fontId="40" fillId="6" borderId="246" applyNumberFormat="0">
      <alignment readingOrder="1"/>
      <protection locked="0"/>
    </xf>
    <xf numFmtId="0" fontId="46" fillId="0" borderId="247">
      <alignment horizontal="left" vertical="top" wrapText="1"/>
    </xf>
    <xf numFmtId="49" fontId="32" fillId="0" borderId="244">
      <alignment horizontal="center" vertical="top" wrapText="1"/>
      <protection locked="0"/>
    </xf>
    <xf numFmtId="49" fontId="32" fillId="0" borderId="244">
      <alignment horizontal="center" vertical="top" wrapText="1"/>
      <protection locked="0"/>
    </xf>
    <xf numFmtId="49" fontId="41" fillId="10" borderId="244">
      <alignment horizontal="right" vertical="top"/>
      <protection locked="0"/>
    </xf>
    <xf numFmtId="49" fontId="41" fillId="10" borderId="244">
      <alignment horizontal="right" vertical="top"/>
      <protection locked="0"/>
    </xf>
    <xf numFmtId="0" fontId="41" fillId="10" borderId="244">
      <alignment horizontal="right" vertical="top"/>
      <protection locked="0"/>
    </xf>
    <xf numFmtId="0" fontId="41" fillId="10" borderId="244">
      <alignment horizontal="right" vertical="top"/>
      <protection locked="0"/>
    </xf>
    <xf numFmtId="49" fontId="41" fillId="0" borderId="244">
      <alignment horizontal="right" vertical="top"/>
      <protection locked="0"/>
    </xf>
    <xf numFmtId="49" fontId="41" fillId="0" borderId="244">
      <alignment horizontal="right" vertical="top"/>
      <protection locked="0"/>
    </xf>
    <xf numFmtId="0" fontId="41" fillId="0" borderId="244">
      <alignment horizontal="right" vertical="top"/>
      <protection locked="0"/>
    </xf>
    <xf numFmtId="0" fontId="41" fillId="0" borderId="244">
      <alignment horizontal="right" vertical="top"/>
      <protection locked="0"/>
    </xf>
    <xf numFmtId="49" fontId="41" fillId="49" borderId="244">
      <alignment horizontal="right" vertical="top"/>
      <protection locked="0"/>
    </xf>
    <xf numFmtId="49" fontId="41" fillId="49" borderId="244">
      <alignment horizontal="right" vertical="top"/>
      <protection locked="0"/>
    </xf>
    <xf numFmtId="0" fontId="41" fillId="49" borderId="244">
      <alignment horizontal="right" vertical="top"/>
      <protection locked="0"/>
    </xf>
    <xf numFmtId="0" fontId="41" fillId="49" borderId="244">
      <alignment horizontal="right" vertical="top"/>
      <protection locked="0"/>
    </xf>
    <xf numFmtId="0" fontId="46" fillId="0" borderId="247">
      <alignment horizontal="center" vertical="top" wrapText="1"/>
    </xf>
    <xf numFmtId="0" fontId="50" fillId="50" borderId="246" applyNumberFormat="0" applyAlignment="0" applyProtection="0"/>
    <xf numFmtId="0" fontId="63" fillId="13" borderId="246" applyNumberFormat="0" applyAlignment="0" applyProtection="0"/>
    <xf numFmtId="0" fontId="32" fillId="59" borderId="248" applyNumberFormat="0" applyFont="0" applyAlignment="0" applyProtection="0"/>
    <xf numFmtId="0" fontId="34" fillId="45" borderId="249" applyNumberFormat="0" applyFont="0" applyAlignment="0" applyProtection="0"/>
    <xf numFmtId="0" fontId="34" fillId="45" borderId="249" applyNumberFormat="0" applyFont="0" applyAlignment="0" applyProtection="0"/>
    <xf numFmtId="0" fontId="34" fillId="45" borderId="249" applyNumberFormat="0" applyFont="0" applyAlignment="0" applyProtection="0"/>
    <xf numFmtId="0" fontId="68" fillId="50" borderId="250" applyNumberFormat="0" applyAlignment="0" applyProtection="0"/>
    <xf numFmtId="4" fontId="49" fillId="60" borderId="250" applyNumberFormat="0" applyProtection="0">
      <alignment vertical="center"/>
    </xf>
    <xf numFmtId="4" fontId="70" fillId="57" borderId="249" applyNumberFormat="0" applyProtection="0">
      <alignment vertical="center"/>
    </xf>
    <xf numFmtId="4" fontId="70" fillId="57" borderId="249" applyNumberFormat="0" applyProtection="0">
      <alignment vertical="center"/>
    </xf>
    <xf numFmtId="4" fontId="70" fillId="57" borderId="249" applyNumberFormat="0" applyProtection="0">
      <alignment vertical="center"/>
    </xf>
    <xf numFmtId="4" fontId="70" fillId="57" borderId="249" applyNumberFormat="0" applyProtection="0">
      <alignment vertical="center"/>
    </xf>
    <xf numFmtId="4" fontId="70" fillId="57" borderId="249" applyNumberFormat="0" applyProtection="0">
      <alignment vertical="center"/>
    </xf>
    <xf numFmtId="4" fontId="71" fillId="60" borderId="250" applyNumberFormat="0" applyProtection="0">
      <alignment vertical="center"/>
    </xf>
    <xf numFmtId="4" fontId="41" fillId="60" borderId="249" applyNumberFormat="0" applyProtection="0">
      <alignment vertical="center"/>
    </xf>
    <xf numFmtId="4" fontId="41" fillId="60" borderId="249" applyNumberFormat="0" applyProtection="0">
      <alignment vertical="center"/>
    </xf>
    <xf numFmtId="4" fontId="41" fillId="60" borderId="249" applyNumberFormat="0" applyProtection="0">
      <alignment vertical="center"/>
    </xf>
    <xf numFmtId="4" fontId="41" fillId="60" borderId="249" applyNumberFormat="0" applyProtection="0">
      <alignment vertical="center"/>
    </xf>
    <xf numFmtId="4" fontId="41" fillId="60" borderId="249" applyNumberFormat="0" applyProtection="0">
      <alignment vertical="center"/>
    </xf>
    <xf numFmtId="4" fontId="49" fillId="60" borderId="250" applyNumberFormat="0" applyProtection="0">
      <alignment horizontal="left" vertical="center" indent="1"/>
    </xf>
    <xf numFmtId="4" fontId="70" fillId="60" borderId="249" applyNumberFormat="0" applyProtection="0">
      <alignment horizontal="left" vertical="center" indent="1"/>
    </xf>
    <xf numFmtId="4" fontId="70" fillId="60" borderId="249" applyNumberFormat="0" applyProtection="0">
      <alignment horizontal="left" vertical="center" indent="1"/>
    </xf>
    <xf numFmtId="4" fontId="70" fillId="60" borderId="249" applyNumberFormat="0" applyProtection="0">
      <alignment horizontal="left" vertical="center" indent="1"/>
    </xf>
    <xf numFmtId="4" fontId="70" fillId="60" borderId="249" applyNumberFormat="0" applyProtection="0">
      <alignment horizontal="left" vertical="center" indent="1"/>
    </xf>
    <xf numFmtId="4" fontId="70" fillId="60" borderId="249" applyNumberFormat="0" applyProtection="0">
      <alignment horizontal="left" vertical="center" indent="1"/>
    </xf>
    <xf numFmtId="4" fontId="49" fillId="60" borderId="250" applyNumberFormat="0" applyProtection="0">
      <alignment horizontal="left" vertical="center" indent="1"/>
    </xf>
    <xf numFmtId="0" fontId="41" fillId="57" borderId="251" applyNumberFormat="0" applyProtection="0">
      <alignment horizontal="left" vertical="top" indent="1"/>
    </xf>
    <xf numFmtId="0" fontId="41" fillId="57" borderId="251" applyNumberFormat="0" applyProtection="0">
      <alignment horizontal="left" vertical="top" indent="1"/>
    </xf>
    <xf numFmtId="0" fontId="41" fillId="57" borderId="251" applyNumberFormat="0" applyProtection="0">
      <alignment horizontal="left" vertical="top" indent="1"/>
    </xf>
    <xf numFmtId="0" fontId="41" fillId="57" borderId="251" applyNumberFormat="0" applyProtection="0">
      <alignment horizontal="left" vertical="top" indent="1"/>
    </xf>
    <xf numFmtId="0" fontId="41" fillId="57" borderId="251" applyNumberFormat="0" applyProtection="0">
      <alignment horizontal="left" vertical="top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49" fillId="61" borderId="250" applyNumberFormat="0" applyProtection="0">
      <alignment horizontal="right" vertical="center"/>
    </xf>
    <xf numFmtId="4" fontId="70" fillId="9" borderId="249" applyNumberFormat="0" applyProtection="0">
      <alignment horizontal="right" vertical="center"/>
    </xf>
    <xf numFmtId="4" fontId="70" fillId="9" borderId="249" applyNumberFormat="0" applyProtection="0">
      <alignment horizontal="right" vertical="center"/>
    </xf>
    <xf numFmtId="4" fontId="70" fillId="9" borderId="249" applyNumberFormat="0" applyProtection="0">
      <alignment horizontal="right" vertical="center"/>
    </xf>
    <xf numFmtId="4" fontId="70" fillId="9" borderId="249" applyNumberFormat="0" applyProtection="0">
      <alignment horizontal="right" vertical="center"/>
    </xf>
    <xf numFmtId="4" fontId="70" fillId="9" borderId="249" applyNumberFormat="0" applyProtection="0">
      <alignment horizontal="right" vertical="center"/>
    </xf>
    <xf numFmtId="4" fontId="49" fillId="62" borderId="250" applyNumberFormat="0" applyProtection="0">
      <alignment horizontal="right" vertical="center"/>
    </xf>
    <xf numFmtId="4" fontId="70" fillId="63" borderId="249" applyNumberFormat="0" applyProtection="0">
      <alignment horizontal="right" vertical="center"/>
    </xf>
    <xf numFmtId="4" fontId="70" fillId="63" borderId="249" applyNumberFormat="0" applyProtection="0">
      <alignment horizontal="right" vertical="center"/>
    </xf>
    <xf numFmtId="4" fontId="70" fillId="63" borderId="249" applyNumberFormat="0" applyProtection="0">
      <alignment horizontal="right" vertical="center"/>
    </xf>
    <xf numFmtId="4" fontId="70" fillId="63" borderId="249" applyNumberFormat="0" applyProtection="0">
      <alignment horizontal="right" vertical="center"/>
    </xf>
    <xf numFmtId="4" fontId="70" fillId="63" borderId="249" applyNumberFormat="0" applyProtection="0">
      <alignment horizontal="right" vertical="center"/>
    </xf>
    <xf numFmtId="4" fontId="49" fillId="64" borderId="250" applyNumberFormat="0" applyProtection="0">
      <alignment horizontal="right" vertical="center"/>
    </xf>
    <xf numFmtId="4" fontId="70" fillId="30" borderId="247" applyNumberFormat="0" applyProtection="0">
      <alignment horizontal="right" vertical="center"/>
    </xf>
    <xf numFmtId="4" fontId="70" fillId="30" borderId="247" applyNumberFormat="0" applyProtection="0">
      <alignment horizontal="right" vertical="center"/>
    </xf>
    <xf numFmtId="4" fontId="70" fillId="30" borderId="247" applyNumberFormat="0" applyProtection="0">
      <alignment horizontal="right" vertical="center"/>
    </xf>
    <xf numFmtId="4" fontId="70" fillId="30" borderId="247" applyNumberFormat="0" applyProtection="0">
      <alignment horizontal="right" vertical="center"/>
    </xf>
    <xf numFmtId="4" fontId="70" fillId="30" borderId="247" applyNumberFormat="0" applyProtection="0">
      <alignment horizontal="right" vertical="center"/>
    </xf>
    <xf numFmtId="4" fontId="49" fillId="65" borderId="250" applyNumberFormat="0" applyProtection="0">
      <alignment horizontal="right" vertical="center"/>
    </xf>
    <xf numFmtId="4" fontId="70" fillId="17" borderId="249" applyNumberFormat="0" applyProtection="0">
      <alignment horizontal="right" vertical="center"/>
    </xf>
    <xf numFmtId="4" fontId="70" fillId="17" borderId="249" applyNumberFormat="0" applyProtection="0">
      <alignment horizontal="right" vertical="center"/>
    </xf>
    <xf numFmtId="4" fontId="70" fillId="17" borderId="249" applyNumberFormat="0" applyProtection="0">
      <alignment horizontal="right" vertical="center"/>
    </xf>
    <xf numFmtId="4" fontId="70" fillId="17" borderId="249" applyNumberFormat="0" applyProtection="0">
      <alignment horizontal="right" vertical="center"/>
    </xf>
    <xf numFmtId="4" fontId="70" fillId="17" borderId="249" applyNumberFormat="0" applyProtection="0">
      <alignment horizontal="right" vertical="center"/>
    </xf>
    <xf numFmtId="4" fontId="49" fillId="66" borderId="250" applyNumberFormat="0" applyProtection="0">
      <alignment horizontal="right" vertical="center"/>
    </xf>
    <xf numFmtId="4" fontId="70" fillId="21" borderId="249" applyNumberFormat="0" applyProtection="0">
      <alignment horizontal="right" vertical="center"/>
    </xf>
    <xf numFmtId="4" fontId="70" fillId="21" borderId="249" applyNumberFormat="0" applyProtection="0">
      <alignment horizontal="right" vertical="center"/>
    </xf>
    <xf numFmtId="4" fontId="70" fillId="21" borderId="249" applyNumberFormat="0" applyProtection="0">
      <alignment horizontal="right" vertical="center"/>
    </xf>
    <xf numFmtId="4" fontId="70" fillId="21" borderId="249" applyNumberFormat="0" applyProtection="0">
      <alignment horizontal="right" vertical="center"/>
    </xf>
    <xf numFmtId="4" fontId="70" fillId="21" borderId="249" applyNumberFormat="0" applyProtection="0">
      <alignment horizontal="right" vertical="center"/>
    </xf>
    <xf numFmtId="4" fontId="49" fillId="67" borderId="250" applyNumberFormat="0" applyProtection="0">
      <alignment horizontal="right" vertical="center"/>
    </xf>
    <xf numFmtId="4" fontId="70" fillId="44" borderId="249" applyNumberFormat="0" applyProtection="0">
      <alignment horizontal="right" vertical="center"/>
    </xf>
    <xf numFmtId="4" fontId="70" fillId="44" borderId="249" applyNumberFormat="0" applyProtection="0">
      <alignment horizontal="right" vertical="center"/>
    </xf>
    <xf numFmtId="4" fontId="70" fillId="44" borderId="249" applyNumberFormat="0" applyProtection="0">
      <alignment horizontal="right" vertical="center"/>
    </xf>
    <xf numFmtId="4" fontId="70" fillId="44" borderId="249" applyNumberFormat="0" applyProtection="0">
      <alignment horizontal="right" vertical="center"/>
    </xf>
    <xf numFmtId="4" fontId="70" fillId="44" borderId="249" applyNumberFormat="0" applyProtection="0">
      <alignment horizontal="right" vertical="center"/>
    </xf>
    <xf numFmtId="4" fontId="49" fillId="68" borderId="250" applyNumberFormat="0" applyProtection="0">
      <alignment horizontal="right" vertical="center"/>
    </xf>
    <xf numFmtId="4" fontId="70" fillId="37" borderId="249" applyNumberFormat="0" applyProtection="0">
      <alignment horizontal="right" vertical="center"/>
    </xf>
    <xf numFmtId="4" fontId="70" fillId="37" borderId="249" applyNumberFormat="0" applyProtection="0">
      <alignment horizontal="right" vertical="center"/>
    </xf>
    <xf numFmtId="4" fontId="70" fillId="37" borderId="249" applyNumberFormat="0" applyProtection="0">
      <alignment horizontal="right" vertical="center"/>
    </xf>
    <xf numFmtId="4" fontId="70" fillId="37" borderId="249" applyNumberFormat="0" applyProtection="0">
      <alignment horizontal="right" vertical="center"/>
    </xf>
    <xf numFmtId="4" fontId="70" fillId="37" borderId="249" applyNumberFormat="0" applyProtection="0">
      <alignment horizontal="right" vertical="center"/>
    </xf>
    <xf numFmtId="4" fontId="49" fillId="69" borderId="250" applyNumberFormat="0" applyProtection="0">
      <alignment horizontal="right" vertical="center"/>
    </xf>
    <xf numFmtId="4" fontId="70" fillId="70" borderId="249" applyNumberFormat="0" applyProtection="0">
      <alignment horizontal="right" vertical="center"/>
    </xf>
    <xf numFmtId="4" fontId="70" fillId="70" borderId="249" applyNumberFormat="0" applyProtection="0">
      <alignment horizontal="right" vertical="center"/>
    </xf>
    <xf numFmtId="4" fontId="70" fillId="70" borderId="249" applyNumberFormat="0" applyProtection="0">
      <alignment horizontal="right" vertical="center"/>
    </xf>
    <xf numFmtId="4" fontId="70" fillId="70" borderId="249" applyNumberFormat="0" applyProtection="0">
      <alignment horizontal="right" vertical="center"/>
    </xf>
    <xf numFmtId="4" fontId="70" fillId="70" borderId="249" applyNumberFormat="0" applyProtection="0">
      <alignment horizontal="right" vertical="center"/>
    </xf>
    <xf numFmtId="4" fontId="49" fillId="71" borderId="250" applyNumberFormat="0" applyProtection="0">
      <alignment horizontal="right" vertical="center"/>
    </xf>
    <xf numFmtId="4" fontId="70" fillId="16" borderId="249" applyNumberFormat="0" applyProtection="0">
      <alignment horizontal="right" vertical="center"/>
    </xf>
    <xf numFmtId="4" fontId="70" fillId="16" borderId="249" applyNumberFormat="0" applyProtection="0">
      <alignment horizontal="right" vertical="center"/>
    </xf>
    <xf numFmtId="4" fontId="70" fillId="16" borderId="249" applyNumberFormat="0" applyProtection="0">
      <alignment horizontal="right" vertical="center"/>
    </xf>
    <xf numFmtId="4" fontId="70" fillId="16" borderId="249" applyNumberFormat="0" applyProtection="0">
      <alignment horizontal="right" vertical="center"/>
    </xf>
    <xf numFmtId="4" fontId="70" fillId="16" borderId="249" applyNumberFormat="0" applyProtection="0">
      <alignment horizontal="right" vertical="center"/>
    </xf>
    <xf numFmtId="4" fontId="73" fillId="72" borderId="250" applyNumberFormat="0" applyProtection="0">
      <alignment horizontal="left" vertical="center" indent="1"/>
    </xf>
    <xf numFmtId="4" fontId="70" fillId="73" borderId="247" applyNumberFormat="0" applyProtection="0">
      <alignment horizontal="left" vertical="center" indent="1"/>
    </xf>
    <xf numFmtId="4" fontId="70" fillId="73" borderId="247" applyNumberFormat="0" applyProtection="0">
      <alignment horizontal="left" vertical="center" indent="1"/>
    </xf>
    <xf numFmtId="4" fontId="70" fillId="73" borderId="247" applyNumberFormat="0" applyProtection="0">
      <alignment horizontal="left" vertical="center" indent="1"/>
    </xf>
    <xf numFmtId="4" fontId="70" fillId="73" borderId="247" applyNumberFormat="0" applyProtection="0">
      <alignment horizontal="left" vertical="center" indent="1"/>
    </xf>
    <xf numFmtId="4" fontId="70" fillId="73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70" fillId="77" borderId="249" applyNumberFormat="0" applyProtection="0">
      <alignment horizontal="right" vertical="center"/>
    </xf>
    <xf numFmtId="4" fontId="70" fillId="77" borderId="249" applyNumberFormat="0" applyProtection="0">
      <alignment horizontal="right" vertical="center"/>
    </xf>
    <xf numFmtId="4" fontId="70" fillId="77" borderId="249" applyNumberFormat="0" applyProtection="0">
      <alignment horizontal="right" vertical="center"/>
    </xf>
    <xf numFmtId="4" fontId="70" fillId="77" borderId="249" applyNumberFormat="0" applyProtection="0">
      <alignment horizontal="right" vertical="center"/>
    </xf>
    <xf numFmtId="4" fontId="70" fillId="77" borderId="249" applyNumberFormat="0" applyProtection="0">
      <alignment horizontal="right" vertical="center"/>
    </xf>
    <xf numFmtId="4" fontId="70" fillId="78" borderId="247" applyNumberFormat="0" applyProtection="0">
      <alignment horizontal="left" vertical="center" indent="1"/>
    </xf>
    <xf numFmtId="4" fontId="70" fillId="78" borderId="247" applyNumberFormat="0" applyProtection="0">
      <alignment horizontal="left" vertical="center" indent="1"/>
    </xf>
    <xf numFmtId="4" fontId="70" fillId="78" borderId="247" applyNumberFormat="0" applyProtection="0">
      <alignment horizontal="left" vertical="center" indent="1"/>
    </xf>
    <xf numFmtId="4" fontId="70" fillId="78" borderId="247" applyNumberFormat="0" applyProtection="0">
      <alignment horizontal="left" vertical="center" indent="1"/>
    </xf>
    <xf numFmtId="4" fontId="70" fillId="78" borderId="247" applyNumberFormat="0" applyProtection="0">
      <alignment horizontal="left" vertical="center" indent="1"/>
    </xf>
    <xf numFmtId="4" fontId="70" fillId="77" borderId="247" applyNumberFormat="0" applyProtection="0">
      <alignment horizontal="left" vertical="center" indent="1"/>
    </xf>
    <xf numFmtId="4" fontId="70" fillId="77" borderId="247" applyNumberFormat="0" applyProtection="0">
      <alignment horizontal="left" vertical="center" indent="1"/>
    </xf>
    <xf numFmtId="4" fontId="70" fillId="77" borderId="247" applyNumberFormat="0" applyProtection="0">
      <alignment horizontal="left" vertical="center" indent="1"/>
    </xf>
    <xf numFmtId="4" fontId="70" fillId="77" borderId="247" applyNumberFormat="0" applyProtection="0">
      <alignment horizontal="left" vertical="center" indent="1"/>
    </xf>
    <xf numFmtId="4" fontId="70" fillId="77" borderId="247" applyNumberFormat="0" applyProtection="0">
      <alignment horizontal="left" vertical="center" indent="1"/>
    </xf>
    <xf numFmtId="0" fontId="70" fillId="50" borderId="249" applyNumberFormat="0" applyProtection="0">
      <alignment horizontal="left" vertical="center" indent="1"/>
    </xf>
    <xf numFmtId="0" fontId="70" fillId="50" borderId="249" applyNumberFormat="0" applyProtection="0">
      <alignment horizontal="left" vertical="center" indent="1"/>
    </xf>
    <xf numFmtId="0" fontId="70" fillId="50" borderId="249" applyNumberFormat="0" applyProtection="0">
      <alignment horizontal="left" vertical="center" indent="1"/>
    </xf>
    <xf numFmtId="0" fontId="70" fillId="50" borderId="249" applyNumberFormat="0" applyProtection="0">
      <alignment horizontal="left" vertical="center" indent="1"/>
    </xf>
    <xf numFmtId="0" fontId="70" fillId="50" borderId="249" applyNumberFormat="0" applyProtection="0">
      <alignment horizontal="left" vertical="center" indent="1"/>
    </xf>
    <xf numFmtId="0" fontId="70" fillId="50" borderId="249" applyNumberFormat="0" applyProtection="0">
      <alignment horizontal="left" vertical="center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70" fillId="82" borderId="249" applyNumberFormat="0" applyProtection="0">
      <alignment horizontal="left" vertical="center" indent="1"/>
    </xf>
    <xf numFmtId="0" fontId="70" fillId="82" borderId="249" applyNumberFormat="0" applyProtection="0">
      <alignment horizontal="left" vertical="center" indent="1"/>
    </xf>
    <xf numFmtId="0" fontId="70" fillId="82" borderId="249" applyNumberFormat="0" applyProtection="0">
      <alignment horizontal="left" vertical="center" indent="1"/>
    </xf>
    <xf numFmtId="0" fontId="70" fillId="82" borderId="249" applyNumberFormat="0" applyProtection="0">
      <alignment horizontal="left" vertical="center" indent="1"/>
    </xf>
    <xf numFmtId="0" fontId="70" fillId="82" borderId="249" applyNumberFormat="0" applyProtection="0">
      <alignment horizontal="left" vertical="center" indent="1"/>
    </xf>
    <xf numFmtId="0" fontId="70" fillId="82" borderId="249" applyNumberFormat="0" applyProtection="0">
      <alignment horizontal="left" vertical="center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70" fillId="14" borderId="249" applyNumberFormat="0" applyProtection="0">
      <alignment horizontal="left" vertical="center" indent="1"/>
    </xf>
    <xf numFmtId="0" fontId="70" fillId="14" borderId="249" applyNumberFormat="0" applyProtection="0">
      <alignment horizontal="left" vertical="center" indent="1"/>
    </xf>
    <xf numFmtId="0" fontId="70" fillId="14" borderId="249" applyNumberFormat="0" applyProtection="0">
      <alignment horizontal="left" vertical="center" indent="1"/>
    </xf>
    <xf numFmtId="0" fontId="70" fillId="14" borderId="249" applyNumberFormat="0" applyProtection="0">
      <alignment horizontal="left" vertical="center" indent="1"/>
    </xf>
    <xf numFmtId="0" fontId="70" fillId="14" borderId="249" applyNumberFormat="0" applyProtection="0">
      <alignment horizontal="left" vertical="center" indent="1"/>
    </xf>
    <xf numFmtId="0" fontId="33" fillId="85" borderId="250" applyNumberFormat="0" applyProtection="0">
      <alignment horizontal="left" vertical="center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70" fillId="78" borderId="249" applyNumberFormat="0" applyProtection="0">
      <alignment horizontal="left" vertical="center" indent="1"/>
    </xf>
    <xf numFmtId="0" fontId="70" fillId="78" borderId="249" applyNumberFormat="0" applyProtection="0">
      <alignment horizontal="left" vertical="center" indent="1"/>
    </xf>
    <xf numFmtId="0" fontId="70" fillId="78" borderId="249" applyNumberFormat="0" applyProtection="0">
      <alignment horizontal="left" vertical="center" indent="1"/>
    </xf>
    <xf numFmtId="0" fontId="70" fillId="78" borderId="249" applyNumberFormat="0" applyProtection="0">
      <alignment horizontal="left" vertical="center" indent="1"/>
    </xf>
    <xf numFmtId="0" fontId="70" fillId="78" borderId="249" applyNumberFormat="0" applyProtection="0">
      <alignment horizontal="left" vertical="center" indent="1"/>
    </xf>
    <xf numFmtId="0" fontId="33" fillId="6" borderId="250" applyNumberFormat="0" applyProtection="0">
      <alignment horizontal="left" vertical="center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77" fillId="75" borderId="252" applyBorder="0"/>
    <xf numFmtId="4" fontId="49" fillId="87" borderId="250" applyNumberFormat="0" applyProtection="0">
      <alignment vertical="center"/>
    </xf>
    <xf numFmtId="4" fontId="78" fillId="59" borderId="251" applyNumberFormat="0" applyProtection="0">
      <alignment vertical="center"/>
    </xf>
    <xf numFmtId="4" fontId="78" fillId="59" borderId="251" applyNumberFormat="0" applyProtection="0">
      <alignment vertical="center"/>
    </xf>
    <xf numFmtId="4" fontId="78" fillId="59" borderId="251" applyNumberFormat="0" applyProtection="0">
      <alignment vertical="center"/>
    </xf>
    <xf numFmtId="4" fontId="78" fillId="59" borderId="251" applyNumberFormat="0" applyProtection="0">
      <alignment vertical="center"/>
    </xf>
    <xf numFmtId="4" fontId="78" fillId="59" borderId="251" applyNumberFormat="0" applyProtection="0">
      <alignment vertical="center"/>
    </xf>
    <xf numFmtId="4" fontId="71" fillId="87" borderId="250" applyNumberFormat="0" applyProtection="0">
      <alignment vertical="center"/>
    </xf>
    <xf numFmtId="4" fontId="49" fillId="87" borderId="250" applyNumberFormat="0" applyProtection="0">
      <alignment horizontal="left" vertical="center" indent="1"/>
    </xf>
    <xf numFmtId="4" fontId="78" fillId="50" borderId="251" applyNumberFormat="0" applyProtection="0">
      <alignment horizontal="left" vertical="center" indent="1"/>
    </xf>
    <xf numFmtId="4" fontId="78" fillId="50" borderId="251" applyNumberFormat="0" applyProtection="0">
      <alignment horizontal="left" vertical="center" indent="1"/>
    </xf>
    <xf numFmtId="4" fontId="78" fillId="50" borderId="251" applyNumberFormat="0" applyProtection="0">
      <alignment horizontal="left" vertical="center" indent="1"/>
    </xf>
    <xf numFmtId="4" fontId="78" fillId="50" borderId="251" applyNumberFormat="0" applyProtection="0">
      <alignment horizontal="left" vertical="center" indent="1"/>
    </xf>
    <xf numFmtId="4" fontId="78" fillId="50" borderId="251" applyNumberFormat="0" applyProtection="0">
      <alignment horizontal="left" vertical="center" indent="1"/>
    </xf>
    <xf numFmtId="4" fontId="49" fillId="87" borderId="250" applyNumberFormat="0" applyProtection="0">
      <alignment horizontal="left" vertical="center" indent="1"/>
    </xf>
    <xf numFmtId="0" fontId="78" fillId="59" borderId="251" applyNumberFormat="0" applyProtection="0">
      <alignment horizontal="left" vertical="top" indent="1"/>
    </xf>
    <xf numFmtId="0" fontId="78" fillId="59" borderId="251" applyNumberFormat="0" applyProtection="0">
      <alignment horizontal="left" vertical="top" indent="1"/>
    </xf>
    <xf numFmtId="0" fontId="78" fillId="59" borderId="251" applyNumberFormat="0" applyProtection="0">
      <alignment horizontal="left" vertical="top" indent="1"/>
    </xf>
    <xf numFmtId="0" fontId="78" fillId="59" borderId="251" applyNumberFormat="0" applyProtection="0">
      <alignment horizontal="left" vertical="top" indent="1"/>
    </xf>
    <xf numFmtId="0" fontId="78" fillId="59" borderId="251" applyNumberFormat="0" applyProtection="0">
      <alignment horizontal="left" vertical="top" indent="1"/>
    </xf>
    <xf numFmtId="4" fontId="49" fillId="74" borderId="250" applyNumberFormat="0" applyProtection="0">
      <alignment horizontal="right" vertical="center"/>
    </xf>
    <xf numFmtId="4" fontId="70" fillId="0" borderId="249" applyNumberFormat="0" applyProtection="0">
      <alignment horizontal="right" vertical="center"/>
    </xf>
    <xf numFmtId="4" fontId="70" fillId="0" borderId="249" applyNumberFormat="0" applyProtection="0">
      <alignment horizontal="right" vertical="center"/>
    </xf>
    <xf numFmtId="4" fontId="70" fillId="0" borderId="249" applyNumberFormat="0" applyProtection="0">
      <alignment horizontal="right" vertical="center"/>
    </xf>
    <xf numFmtId="4" fontId="70" fillId="0" borderId="249" applyNumberFormat="0" applyProtection="0">
      <alignment horizontal="right" vertical="center"/>
    </xf>
    <xf numFmtId="4" fontId="70" fillId="0" borderId="249" applyNumberFormat="0" applyProtection="0">
      <alignment horizontal="right" vertical="center"/>
    </xf>
    <xf numFmtId="4" fontId="71" fillId="74" borderId="250" applyNumberFormat="0" applyProtection="0">
      <alignment horizontal="right" vertical="center"/>
    </xf>
    <xf numFmtId="4" fontId="41" fillId="88" borderId="249" applyNumberFormat="0" applyProtection="0">
      <alignment horizontal="right" vertical="center"/>
    </xf>
    <xf numFmtId="4" fontId="41" fillId="88" borderId="249" applyNumberFormat="0" applyProtection="0">
      <alignment horizontal="right" vertical="center"/>
    </xf>
    <xf numFmtId="4" fontId="41" fillId="88" borderId="249" applyNumberFormat="0" applyProtection="0">
      <alignment horizontal="right" vertical="center"/>
    </xf>
    <xf numFmtId="4" fontId="41" fillId="88" borderId="249" applyNumberFormat="0" applyProtection="0">
      <alignment horizontal="right" vertical="center"/>
    </xf>
    <xf numFmtId="4" fontId="41" fillId="88" borderId="249" applyNumberFormat="0" applyProtection="0">
      <alignment horizontal="right" vertical="center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0" fontId="78" fillId="77" borderId="251" applyNumberFormat="0" applyProtection="0">
      <alignment horizontal="left" vertical="top" indent="1"/>
    </xf>
    <xf numFmtId="0" fontId="78" fillId="77" borderId="251" applyNumberFormat="0" applyProtection="0">
      <alignment horizontal="left" vertical="top" indent="1"/>
    </xf>
    <xf numFmtId="0" fontId="78" fillId="77" borderId="251" applyNumberFormat="0" applyProtection="0">
      <alignment horizontal="left" vertical="top" indent="1"/>
    </xf>
    <xf numFmtId="0" fontId="78" fillId="77" borderId="251" applyNumberFormat="0" applyProtection="0">
      <alignment horizontal="left" vertical="top" indent="1"/>
    </xf>
    <xf numFmtId="0" fontId="78" fillId="77" borderId="251" applyNumberFormat="0" applyProtection="0">
      <alignment horizontal="left" vertical="top" indent="1"/>
    </xf>
    <xf numFmtId="4" fontId="41" fillId="89" borderId="247" applyNumberFormat="0" applyProtection="0">
      <alignment horizontal="left" vertical="center" indent="1"/>
    </xf>
    <xf numFmtId="4" fontId="41" fillId="89" borderId="247" applyNumberFormat="0" applyProtection="0">
      <alignment horizontal="left" vertical="center" indent="1"/>
    </xf>
    <xf numFmtId="4" fontId="41" fillId="89" borderId="247" applyNumberFormat="0" applyProtection="0">
      <alignment horizontal="left" vertical="center" indent="1"/>
    </xf>
    <xf numFmtId="4" fontId="41" fillId="89" borderId="247" applyNumberFormat="0" applyProtection="0">
      <alignment horizontal="left" vertical="center" indent="1"/>
    </xf>
    <xf numFmtId="4" fontId="41" fillId="89" borderId="247" applyNumberFormat="0" applyProtection="0">
      <alignment horizontal="left" vertical="center" indent="1"/>
    </xf>
    <xf numFmtId="4" fontId="69" fillId="74" borderId="250" applyNumberFormat="0" applyProtection="0">
      <alignment horizontal="right" vertical="center"/>
    </xf>
    <xf numFmtId="4" fontId="41" fillId="86" borderId="249" applyNumberFormat="0" applyProtection="0">
      <alignment horizontal="right" vertical="center"/>
    </xf>
    <xf numFmtId="4" fontId="41" fillId="86" borderId="249" applyNumberFormat="0" applyProtection="0">
      <alignment horizontal="right" vertical="center"/>
    </xf>
    <xf numFmtId="4" fontId="41" fillId="86" borderId="249" applyNumberFormat="0" applyProtection="0">
      <alignment horizontal="right" vertical="center"/>
    </xf>
    <xf numFmtId="4" fontId="41" fillId="86" borderId="249" applyNumberFormat="0" applyProtection="0">
      <alignment horizontal="right" vertical="center"/>
    </xf>
    <xf numFmtId="4" fontId="41" fillId="86" borderId="249" applyNumberFormat="0" applyProtection="0">
      <alignment horizontal="right" vertical="center"/>
    </xf>
    <xf numFmtId="2" fontId="80" fillId="91" borderId="245" applyProtection="0"/>
    <xf numFmtId="2" fontId="80" fillId="91" borderId="245" applyProtection="0"/>
    <xf numFmtId="2" fontId="40" fillId="92" borderId="245" applyProtection="0"/>
    <xf numFmtId="2" fontId="40" fillId="93" borderId="245" applyProtection="0"/>
    <xf numFmtId="2" fontId="40" fillId="94" borderId="245" applyProtection="0"/>
    <xf numFmtId="2" fontId="40" fillId="94" borderId="245" applyProtection="0">
      <alignment horizontal="center"/>
    </xf>
    <xf numFmtId="2" fontId="40" fillId="93" borderId="245" applyProtection="0">
      <alignment horizontal="center"/>
    </xf>
    <xf numFmtId="0" fontId="41" fillId="0" borderId="247">
      <alignment horizontal="left" vertical="top" wrapText="1"/>
    </xf>
    <xf numFmtId="0" fontId="83" fillId="0" borderId="253" applyNumberFormat="0" applyFill="0" applyAlignment="0" applyProtection="0"/>
    <xf numFmtId="0" fontId="89" fillId="0" borderId="254"/>
    <xf numFmtId="0" fontId="40" fillId="6" borderId="257" applyNumberFormat="0">
      <alignment readingOrder="1"/>
      <protection locked="0"/>
    </xf>
    <xf numFmtId="0" fontId="46" fillId="0" borderId="258">
      <alignment horizontal="left" vertical="top" wrapText="1"/>
    </xf>
    <xf numFmtId="49" fontId="32" fillId="0" borderId="255">
      <alignment horizontal="center" vertical="top" wrapText="1"/>
      <protection locked="0"/>
    </xf>
    <xf numFmtId="49" fontId="32" fillId="0" borderId="255">
      <alignment horizontal="center" vertical="top" wrapText="1"/>
      <protection locked="0"/>
    </xf>
    <xf numFmtId="49" fontId="41" fillId="10" borderId="255">
      <alignment horizontal="right" vertical="top"/>
      <protection locked="0"/>
    </xf>
    <xf numFmtId="49" fontId="41" fillId="10" borderId="255">
      <alignment horizontal="right" vertical="top"/>
      <protection locked="0"/>
    </xf>
    <xf numFmtId="0" fontId="41" fillId="10" borderId="255">
      <alignment horizontal="right" vertical="top"/>
      <protection locked="0"/>
    </xf>
    <xf numFmtId="0" fontId="41" fillId="10" borderId="255">
      <alignment horizontal="right" vertical="top"/>
      <protection locked="0"/>
    </xf>
    <xf numFmtId="49" fontId="41" fillId="0" borderId="255">
      <alignment horizontal="right" vertical="top"/>
      <protection locked="0"/>
    </xf>
    <xf numFmtId="49" fontId="41" fillId="0" borderId="255">
      <alignment horizontal="right" vertical="top"/>
      <protection locked="0"/>
    </xf>
    <xf numFmtId="0" fontId="41" fillId="0" borderId="255">
      <alignment horizontal="right" vertical="top"/>
      <protection locked="0"/>
    </xf>
    <xf numFmtId="0" fontId="41" fillId="0" borderId="255">
      <alignment horizontal="right" vertical="top"/>
      <protection locked="0"/>
    </xf>
    <xf numFmtId="49" fontId="41" fillId="49" borderId="255">
      <alignment horizontal="right" vertical="top"/>
      <protection locked="0"/>
    </xf>
    <xf numFmtId="49" fontId="41" fillId="49" borderId="255">
      <alignment horizontal="right" vertical="top"/>
      <protection locked="0"/>
    </xf>
    <xf numFmtId="0" fontId="41" fillId="49" borderId="255">
      <alignment horizontal="right" vertical="top"/>
      <protection locked="0"/>
    </xf>
    <xf numFmtId="0" fontId="41" fillId="49" borderId="255">
      <alignment horizontal="right" vertical="top"/>
      <protection locked="0"/>
    </xf>
    <xf numFmtId="0" fontId="46" fillId="0" borderId="258">
      <alignment horizontal="center" vertical="top" wrapText="1"/>
    </xf>
    <xf numFmtId="0" fontId="50" fillId="50" borderId="257" applyNumberFormat="0" applyAlignment="0" applyProtection="0"/>
    <xf numFmtId="0" fontId="63" fillId="13" borderId="257" applyNumberFormat="0" applyAlignment="0" applyProtection="0"/>
    <xf numFmtId="0" fontId="32" fillId="59" borderId="259" applyNumberFormat="0" applyFont="0" applyAlignment="0" applyProtection="0"/>
    <xf numFmtId="0" fontId="34" fillId="45" borderId="260" applyNumberFormat="0" applyFont="0" applyAlignment="0" applyProtection="0"/>
    <xf numFmtId="0" fontId="34" fillId="45" borderId="260" applyNumberFormat="0" applyFont="0" applyAlignment="0" applyProtection="0"/>
    <xf numFmtId="0" fontId="34" fillId="45" borderId="260" applyNumberFormat="0" applyFont="0" applyAlignment="0" applyProtection="0"/>
    <xf numFmtId="0" fontId="68" fillId="50" borderId="261" applyNumberFormat="0" applyAlignment="0" applyProtection="0"/>
    <xf numFmtId="4" fontId="49" fillId="60" borderId="261" applyNumberFormat="0" applyProtection="0">
      <alignment vertical="center"/>
    </xf>
    <xf numFmtId="4" fontId="70" fillId="57" borderId="260" applyNumberFormat="0" applyProtection="0">
      <alignment vertical="center"/>
    </xf>
    <xf numFmtId="4" fontId="70" fillId="57" borderId="260" applyNumberFormat="0" applyProtection="0">
      <alignment vertical="center"/>
    </xf>
    <xf numFmtId="4" fontId="70" fillId="57" borderId="260" applyNumberFormat="0" applyProtection="0">
      <alignment vertical="center"/>
    </xf>
    <xf numFmtId="4" fontId="70" fillId="57" borderId="260" applyNumberFormat="0" applyProtection="0">
      <alignment vertical="center"/>
    </xf>
    <xf numFmtId="4" fontId="70" fillId="57" borderId="260" applyNumberFormat="0" applyProtection="0">
      <alignment vertical="center"/>
    </xf>
    <xf numFmtId="4" fontId="71" fillId="60" borderId="261" applyNumberFormat="0" applyProtection="0">
      <alignment vertical="center"/>
    </xf>
    <xf numFmtId="4" fontId="41" fillId="60" borderId="260" applyNumberFormat="0" applyProtection="0">
      <alignment vertical="center"/>
    </xf>
    <xf numFmtId="4" fontId="41" fillId="60" borderId="260" applyNumberFormat="0" applyProtection="0">
      <alignment vertical="center"/>
    </xf>
    <xf numFmtId="4" fontId="41" fillId="60" borderId="260" applyNumberFormat="0" applyProtection="0">
      <alignment vertical="center"/>
    </xf>
    <xf numFmtId="4" fontId="41" fillId="60" borderId="260" applyNumberFormat="0" applyProtection="0">
      <alignment vertical="center"/>
    </xf>
    <xf numFmtId="4" fontId="41" fillId="60" borderId="260" applyNumberFormat="0" applyProtection="0">
      <alignment vertical="center"/>
    </xf>
    <xf numFmtId="4" fontId="49" fillId="60" borderId="261" applyNumberFormat="0" applyProtection="0">
      <alignment horizontal="left" vertical="center" indent="1"/>
    </xf>
    <xf numFmtId="4" fontId="70" fillId="60" borderId="260" applyNumberFormat="0" applyProtection="0">
      <alignment horizontal="left" vertical="center" indent="1"/>
    </xf>
    <xf numFmtId="4" fontId="70" fillId="60" borderId="260" applyNumberFormat="0" applyProtection="0">
      <alignment horizontal="left" vertical="center" indent="1"/>
    </xf>
    <xf numFmtId="4" fontId="70" fillId="60" borderId="260" applyNumberFormat="0" applyProtection="0">
      <alignment horizontal="left" vertical="center" indent="1"/>
    </xf>
    <xf numFmtId="4" fontId="70" fillId="60" borderId="260" applyNumberFormat="0" applyProtection="0">
      <alignment horizontal="left" vertical="center" indent="1"/>
    </xf>
    <xf numFmtId="4" fontId="70" fillId="60" borderId="260" applyNumberFormat="0" applyProtection="0">
      <alignment horizontal="left" vertical="center" indent="1"/>
    </xf>
    <xf numFmtId="4" fontId="49" fillId="60" borderId="261" applyNumberFormat="0" applyProtection="0">
      <alignment horizontal="left" vertical="center" indent="1"/>
    </xf>
    <xf numFmtId="0" fontId="41" fillId="57" borderId="262" applyNumberFormat="0" applyProtection="0">
      <alignment horizontal="left" vertical="top" indent="1"/>
    </xf>
    <xf numFmtId="0" fontId="41" fillId="57" borderId="262" applyNumberFormat="0" applyProtection="0">
      <alignment horizontal="left" vertical="top" indent="1"/>
    </xf>
    <xf numFmtId="0" fontId="41" fillId="57" borderId="262" applyNumberFormat="0" applyProtection="0">
      <alignment horizontal="left" vertical="top" indent="1"/>
    </xf>
    <xf numFmtId="0" fontId="41" fillId="57" borderId="262" applyNumberFormat="0" applyProtection="0">
      <alignment horizontal="left" vertical="top" indent="1"/>
    </xf>
    <xf numFmtId="0" fontId="41" fillId="57" borderId="262" applyNumberFormat="0" applyProtection="0">
      <alignment horizontal="left" vertical="top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49" fillId="61" borderId="261" applyNumberFormat="0" applyProtection="0">
      <alignment horizontal="right" vertical="center"/>
    </xf>
    <xf numFmtId="4" fontId="70" fillId="9" borderId="260" applyNumberFormat="0" applyProtection="0">
      <alignment horizontal="right" vertical="center"/>
    </xf>
    <xf numFmtId="4" fontId="70" fillId="9" borderId="260" applyNumberFormat="0" applyProtection="0">
      <alignment horizontal="right" vertical="center"/>
    </xf>
    <xf numFmtId="4" fontId="70" fillId="9" borderId="260" applyNumberFormat="0" applyProtection="0">
      <alignment horizontal="right" vertical="center"/>
    </xf>
    <xf numFmtId="4" fontId="70" fillId="9" borderId="260" applyNumberFormat="0" applyProtection="0">
      <alignment horizontal="right" vertical="center"/>
    </xf>
    <xf numFmtId="4" fontId="70" fillId="9" borderId="260" applyNumberFormat="0" applyProtection="0">
      <alignment horizontal="right" vertical="center"/>
    </xf>
    <xf numFmtId="4" fontId="49" fillId="62" borderId="261" applyNumberFormat="0" applyProtection="0">
      <alignment horizontal="right" vertical="center"/>
    </xf>
    <xf numFmtId="4" fontId="70" fillId="63" borderId="260" applyNumberFormat="0" applyProtection="0">
      <alignment horizontal="right" vertical="center"/>
    </xf>
    <xf numFmtId="4" fontId="70" fillId="63" borderId="260" applyNumberFormat="0" applyProtection="0">
      <alignment horizontal="right" vertical="center"/>
    </xf>
    <xf numFmtId="4" fontId="70" fillId="63" borderId="260" applyNumberFormat="0" applyProtection="0">
      <alignment horizontal="right" vertical="center"/>
    </xf>
    <xf numFmtId="4" fontId="70" fillId="63" borderId="260" applyNumberFormat="0" applyProtection="0">
      <alignment horizontal="right" vertical="center"/>
    </xf>
    <xf numFmtId="4" fontId="70" fillId="63" borderId="260" applyNumberFormat="0" applyProtection="0">
      <alignment horizontal="right" vertical="center"/>
    </xf>
    <xf numFmtId="4" fontId="49" fillId="64" borderId="261" applyNumberFormat="0" applyProtection="0">
      <alignment horizontal="right" vertical="center"/>
    </xf>
    <xf numFmtId="4" fontId="70" fillId="30" borderId="258" applyNumberFormat="0" applyProtection="0">
      <alignment horizontal="right" vertical="center"/>
    </xf>
    <xf numFmtId="4" fontId="70" fillId="30" borderId="258" applyNumberFormat="0" applyProtection="0">
      <alignment horizontal="right" vertical="center"/>
    </xf>
    <xf numFmtId="4" fontId="70" fillId="30" borderId="258" applyNumberFormat="0" applyProtection="0">
      <alignment horizontal="right" vertical="center"/>
    </xf>
    <xf numFmtId="4" fontId="70" fillId="30" borderId="258" applyNumberFormat="0" applyProtection="0">
      <alignment horizontal="right" vertical="center"/>
    </xf>
    <xf numFmtId="4" fontId="70" fillId="30" borderId="258" applyNumberFormat="0" applyProtection="0">
      <alignment horizontal="right" vertical="center"/>
    </xf>
    <xf numFmtId="4" fontId="49" fillId="65" borderId="261" applyNumberFormat="0" applyProtection="0">
      <alignment horizontal="right" vertical="center"/>
    </xf>
    <xf numFmtId="4" fontId="70" fillId="17" borderId="260" applyNumberFormat="0" applyProtection="0">
      <alignment horizontal="right" vertical="center"/>
    </xf>
    <xf numFmtId="4" fontId="70" fillId="17" borderId="260" applyNumberFormat="0" applyProtection="0">
      <alignment horizontal="right" vertical="center"/>
    </xf>
    <xf numFmtId="4" fontId="70" fillId="17" borderId="260" applyNumberFormat="0" applyProtection="0">
      <alignment horizontal="right" vertical="center"/>
    </xf>
    <xf numFmtId="4" fontId="70" fillId="17" borderId="260" applyNumberFormat="0" applyProtection="0">
      <alignment horizontal="right" vertical="center"/>
    </xf>
    <xf numFmtId="4" fontId="70" fillId="17" borderId="260" applyNumberFormat="0" applyProtection="0">
      <alignment horizontal="right" vertical="center"/>
    </xf>
    <xf numFmtId="4" fontId="49" fillId="66" borderId="261" applyNumberFormat="0" applyProtection="0">
      <alignment horizontal="right" vertical="center"/>
    </xf>
    <xf numFmtId="4" fontId="70" fillId="21" borderId="260" applyNumberFormat="0" applyProtection="0">
      <alignment horizontal="right" vertical="center"/>
    </xf>
    <xf numFmtId="4" fontId="70" fillId="21" borderId="260" applyNumberFormat="0" applyProtection="0">
      <alignment horizontal="right" vertical="center"/>
    </xf>
    <xf numFmtId="4" fontId="70" fillId="21" borderId="260" applyNumberFormat="0" applyProtection="0">
      <alignment horizontal="right" vertical="center"/>
    </xf>
    <xf numFmtId="4" fontId="70" fillId="21" borderId="260" applyNumberFormat="0" applyProtection="0">
      <alignment horizontal="right" vertical="center"/>
    </xf>
    <xf numFmtId="4" fontId="70" fillId="21" borderId="260" applyNumberFormat="0" applyProtection="0">
      <alignment horizontal="right" vertical="center"/>
    </xf>
    <xf numFmtId="4" fontId="49" fillId="67" borderId="261" applyNumberFormat="0" applyProtection="0">
      <alignment horizontal="right" vertical="center"/>
    </xf>
    <xf numFmtId="4" fontId="70" fillId="44" borderId="260" applyNumberFormat="0" applyProtection="0">
      <alignment horizontal="right" vertical="center"/>
    </xf>
    <xf numFmtId="4" fontId="70" fillId="44" borderId="260" applyNumberFormat="0" applyProtection="0">
      <alignment horizontal="right" vertical="center"/>
    </xf>
    <xf numFmtId="4" fontId="70" fillId="44" borderId="260" applyNumberFormat="0" applyProtection="0">
      <alignment horizontal="right" vertical="center"/>
    </xf>
    <xf numFmtId="4" fontId="70" fillId="44" borderId="260" applyNumberFormat="0" applyProtection="0">
      <alignment horizontal="right" vertical="center"/>
    </xf>
    <xf numFmtId="4" fontId="70" fillId="44" borderId="260" applyNumberFormat="0" applyProtection="0">
      <alignment horizontal="right" vertical="center"/>
    </xf>
    <xf numFmtId="4" fontId="49" fillId="68" borderId="261" applyNumberFormat="0" applyProtection="0">
      <alignment horizontal="right" vertical="center"/>
    </xf>
    <xf numFmtId="4" fontId="70" fillId="37" borderId="260" applyNumberFormat="0" applyProtection="0">
      <alignment horizontal="right" vertical="center"/>
    </xf>
    <xf numFmtId="4" fontId="70" fillId="37" borderId="260" applyNumberFormat="0" applyProtection="0">
      <alignment horizontal="right" vertical="center"/>
    </xf>
    <xf numFmtId="4" fontId="70" fillId="37" borderId="260" applyNumberFormat="0" applyProtection="0">
      <alignment horizontal="right" vertical="center"/>
    </xf>
    <xf numFmtId="4" fontId="70" fillId="37" borderId="260" applyNumberFormat="0" applyProtection="0">
      <alignment horizontal="right" vertical="center"/>
    </xf>
    <xf numFmtId="4" fontId="70" fillId="37" borderId="260" applyNumberFormat="0" applyProtection="0">
      <alignment horizontal="right" vertical="center"/>
    </xf>
    <xf numFmtId="4" fontId="49" fillId="69" borderId="261" applyNumberFormat="0" applyProtection="0">
      <alignment horizontal="right" vertical="center"/>
    </xf>
    <xf numFmtId="4" fontId="70" fillId="70" borderId="260" applyNumberFormat="0" applyProtection="0">
      <alignment horizontal="right" vertical="center"/>
    </xf>
    <xf numFmtId="4" fontId="70" fillId="70" borderId="260" applyNumberFormat="0" applyProtection="0">
      <alignment horizontal="right" vertical="center"/>
    </xf>
    <xf numFmtId="4" fontId="70" fillId="70" borderId="260" applyNumberFormat="0" applyProtection="0">
      <alignment horizontal="right" vertical="center"/>
    </xf>
    <xf numFmtId="4" fontId="70" fillId="70" borderId="260" applyNumberFormat="0" applyProtection="0">
      <alignment horizontal="right" vertical="center"/>
    </xf>
    <xf numFmtId="4" fontId="70" fillId="70" borderId="260" applyNumberFormat="0" applyProtection="0">
      <alignment horizontal="right" vertical="center"/>
    </xf>
    <xf numFmtId="4" fontId="49" fillId="71" borderId="261" applyNumberFormat="0" applyProtection="0">
      <alignment horizontal="right" vertical="center"/>
    </xf>
    <xf numFmtId="4" fontId="70" fillId="16" borderId="260" applyNumberFormat="0" applyProtection="0">
      <alignment horizontal="right" vertical="center"/>
    </xf>
    <xf numFmtId="4" fontId="70" fillId="16" borderId="260" applyNumberFormat="0" applyProtection="0">
      <alignment horizontal="right" vertical="center"/>
    </xf>
    <xf numFmtId="4" fontId="70" fillId="16" borderId="260" applyNumberFormat="0" applyProtection="0">
      <alignment horizontal="right" vertical="center"/>
    </xf>
    <xf numFmtId="4" fontId="70" fillId="16" borderId="260" applyNumberFormat="0" applyProtection="0">
      <alignment horizontal="right" vertical="center"/>
    </xf>
    <xf numFmtId="4" fontId="70" fillId="16" borderId="260" applyNumberFormat="0" applyProtection="0">
      <alignment horizontal="right" vertical="center"/>
    </xf>
    <xf numFmtId="4" fontId="73" fillId="72" borderId="261" applyNumberFormat="0" applyProtection="0">
      <alignment horizontal="left" vertical="center" indent="1"/>
    </xf>
    <xf numFmtId="4" fontId="70" fillId="73" borderId="258" applyNumberFormat="0" applyProtection="0">
      <alignment horizontal="left" vertical="center" indent="1"/>
    </xf>
    <xf numFmtId="4" fontId="70" fillId="73" borderId="258" applyNumberFormat="0" applyProtection="0">
      <alignment horizontal="left" vertical="center" indent="1"/>
    </xf>
    <xf numFmtId="4" fontId="70" fillId="73" borderId="258" applyNumberFormat="0" applyProtection="0">
      <alignment horizontal="left" vertical="center" indent="1"/>
    </xf>
    <xf numFmtId="4" fontId="70" fillId="73" borderId="258" applyNumberFormat="0" applyProtection="0">
      <alignment horizontal="left" vertical="center" indent="1"/>
    </xf>
    <xf numFmtId="4" fontId="70" fillId="73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70" fillId="77" borderId="260" applyNumberFormat="0" applyProtection="0">
      <alignment horizontal="right" vertical="center"/>
    </xf>
    <xf numFmtId="4" fontId="70" fillId="77" borderId="260" applyNumberFormat="0" applyProtection="0">
      <alignment horizontal="right" vertical="center"/>
    </xf>
    <xf numFmtId="4" fontId="70" fillId="77" borderId="260" applyNumberFormat="0" applyProtection="0">
      <alignment horizontal="right" vertical="center"/>
    </xf>
    <xf numFmtId="4" fontId="70" fillId="77" borderId="260" applyNumberFormat="0" applyProtection="0">
      <alignment horizontal="right" vertical="center"/>
    </xf>
    <xf numFmtId="4" fontId="70" fillId="77" borderId="260" applyNumberFormat="0" applyProtection="0">
      <alignment horizontal="right" vertical="center"/>
    </xf>
    <xf numFmtId="4" fontId="70" fillId="78" borderId="258" applyNumberFormat="0" applyProtection="0">
      <alignment horizontal="left" vertical="center" indent="1"/>
    </xf>
    <xf numFmtId="4" fontId="70" fillId="78" borderId="258" applyNumberFormat="0" applyProtection="0">
      <alignment horizontal="left" vertical="center" indent="1"/>
    </xf>
    <xf numFmtId="4" fontId="70" fillId="78" borderId="258" applyNumberFormat="0" applyProtection="0">
      <alignment horizontal="left" vertical="center" indent="1"/>
    </xf>
    <xf numFmtId="4" fontId="70" fillId="78" borderId="258" applyNumberFormat="0" applyProtection="0">
      <alignment horizontal="left" vertical="center" indent="1"/>
    </xf>
    <xf numFmtId="4" fontId="70" fillId="78" borderId="258" applyNumberFormat="0" applyProtection="0">
      <alignment horizontal="left" vertical="center" indent="1"/>
    </xf>
    <xf numFmtId="4" fontId="70" fillId="77" borderId="258" applyNumberFormat="0" applyProtection="0">
      <alignment horizontal="left" vertical="center" indent="1"/>
    </xf>
    <xf numFmtId="4" fontId="70" fillId="77" borderId="258" applyNumberFormat="0" applyProtection="0">
      <alignment horizontal="left" vertical="center" indent="1"/>
    </xf>
    <xf numFmtId="4" fontId="70" fillId="77" borderId="258" applyNumberFormat="0" applyProtection="0">
      <alignment horizontal="left" vertical="center" indent="1"/>
    </xf>
    <xf numFmtId="4" fontId="70" fillId="77" borderId="258" applyNumberFormat="0" applyProtection="0">
      <alignment horizontal="left" vertical="center" indent="1"/>
    </xf>
    <xf numFmtId="4" fontId="70" fillId="77" borderId="258" applyNumberFormat="0" applyProtection="0">
      <alignment horizontal="left" vertical="center" indent="1"/>
    </xf>
    <xf numFmtId="0" fontId="70" fillId="50" borderId="260" applyNumberFormat="0" applyProtection="0">
      <alignment horizontal="left" vertical="center" indent="1"/>
    </xf>
    <xf numFmtId="0" fontId="70" fillId="50" borderId="260" applyNumberFormat="0" applyProtection="0">
      <alignment horizontal="left" vertical="center" indent="1"/>
    </xf>
    <xf numFmtId="0" fontId="70" fillId="50" borderId="260" applyNumberFormat="0" applyProtection="0">
      <alignment horizontal="left" vertical="center" indent="1"/>
    </xf>
    <xf numFmtId="0" fontId="70" fillId="50" borderId="260" applyNumberFormat="0" applyProtection="0">
      <alignment horizontal="left" vertical="center" indent="1"/>
    </xf>
    <xf numFmtId="0" fontId="70" fillId="50" borderId="260" applyNumberFormat="0" applyProtection="0">
      <alignment horizontal="left" vertical="center" indent="1"/>
    </xf>
    <xf numFmtId="0" fontId="70" fillId="50" borderId="260" applyNumberFormat="0" applyProtection="0">
      <alignment horizontal="left" vertical="center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70" fillId="82" borderId="260" applyNumberFormat="0" applyProtection="0">
      <alignment horizontal="left" vertical="center" indent="1"/>
    </xf>
    <xf numFmtId="0" fontId="70" fillId="82" borderId="260" applyNumberFormat="0" applyProtection="0">
      <alignment horizontal="left" vertical="center" indent="1"/>
    </xf>
    <xf numFmtId="0" fontId="70" fillId="82" borderId="260" applyNumberFormat="0" applyProtection="0">
      <alignment horizontal="left" vertical="center" indent="1"/>
    </xf>
    <xf numFmtId="0" fontId="70" fillId="82" borderId="260" applyNumberFormat="0" applyProtection="0">
      <alignment horizontal="left" vertical="center" indent="1"/>
    </xf>
    <xf numFmtId="0" fontId="70" fillId="82" borderId="260" applyNumberFormat="0" applyProtection="0">
      <alignment horizontal="left" vertical="center" indent="1"/>
    </xf>
    <xf numFmtId="0" fontId="70" fillId="82" borderId="260" applyNumberFormat="0" applyProtection="0">
      <alignment horizontal="left" vertical="center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70" fillId="14" borderId="260" applyNumberFormat="0" applyProtection="0">
      <alignment horizontal="left" vertical="center" indent="1"/>
    </xf>
    <xf numFmtId="0" fontId="70" fillId="14" borderId="260" applyNumberFormat="0" applyProtection="0">
      <alignment horizontal="left" vertical="center" indent="1"/>
    </xf>
    <xf numFmtId="0" fontId="70" fillId="14" borderId="260" applyNumberFormat="0" applyProtection="0">
      <alignment horizontal="left" vertical="center" indent="1"/>
    </xf>
    <xf numFmtId="0" fontId="70" fillId="14" borderId="260" applyNumberFormat="0" applyProtection="0">
      <alignment horizontal="left" vertical="center" indent="1"/>
    </xf>
    <xf numFmtId="0" fontId="70" fillId="14" borderId="260" applyNumberFormat="0" applyProtection="0">
      <alignment horizontal="left" vertical="center" indent="1"/>
    </xf>
    <xf numFmtId="0" fontId="33" fillId="85" borderId="261" applyNumberFormat="0" applyProtection="0">
      <alignment horizontal="left" vertical="center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70" fillId="78" borderId="260" applyNumberFormat="0" applyProtection="0">
      <alignment horizontal="left" vertical="center" indent="1"/>
    </xf>
    <xf numFmtId="0" fontId="70" fillId="78" borderId="260" applyNumberFormat="0" applyProtection="0">
      <alignment horizontal="left" vertical="center" indent="1"/>
    </xf>
    <xf numFmtId="0" fontId="70" fillId="78" borderId="260" applyNumberFormat="0" applyProtection="0">
      <alignment horizontal="left" vertical="center" indent="1"/>
    </xf>
    <xf numFmtId="0" fontId="70" fillId="78" borderId="260" applyNumberFormat="0" applyProtection="0">
      <alignment horizontal="left" vertical="center" indent="1"/>
    </xf>
    <xf numFmtId="0" fontId="70" fillId="78" borderId="260" applyNumberFormat="0" applyProtection="0">
      <alignment horizontal="left" vertical="center" indent="1"/>
    </xf>
    <xf numFmtId="0" fontId="33" fillId="6" borderId="261" applyNumberFormat="0" applyProtection="0">
      <alignment horizontal="left" vertical="center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77" fillId="75" borderId="263" applyBorder="0"/>
    <xf numFmtId="4" fontId="49" fillId="87" borderId="261" applyNumberFormat="0" applyProtection="0">
      <alignment vertical="center"/>
    </xf>
    <xf numFmtId="4" fontId="78" fillId="59" borderId="262" applyNumberFormat="0" applyProtection="0">
      <alignment vertical="center"/>
    </xf>
    <xf numFmtId="4" fontId="78" fillId="59" borderId="262" applyNumberFormat="0" applyProtection="0">
      <alignment vertical="center"/>
    </xf>
    <xf numFmtId="4" fontId="78" fillId="59" borderId="262" applyNumberFormat="0" applyProtection="0">
      <alignment vertical="center"/>
    </xf>
    <xf numFmtId="4" fontId="78" fillId="59" borderId="262" applyNumberFormat="0" applyProtection="0">
      <alignment vertical="center"/>
    </xf>
    <xf numFmtId="4" fontId="78" fillId="59" borderId="262" applyNumberFormat="0" applyProtection="0">
      <alignment vertical="center"/>
    </xf>
    <xf numFmtId="4" fontId="71" fillId="87" borderId="261" applyNumberFormat="0" applyProtection="0">
      <alignment vertical="center"/>
    </xf>
    <xf numFmtId="4" fontId="49" fillId="87" borderId="261" applyNumberFormat="0" applyProtection="0">
      <alignment horizontal="left" vertical="center" indent="1"/>
    </xf>
    <xf numFmtId="4" fontId="78" fillId="50" borderId="262" applyNumberFormat="0" applyProtection="0">
      <alignment horizontal="left" vertical="center" indent="1"/>
    </xf>
    <xf numFmtId="4" fontId="78" fillId="50" borderId="262" applyNumberFormat="0" applyProtection="0">
      <alignment horizontal="left" vertical="center" indent="1"/>
    </xf>
    <xf numFmtId="4" fontId="78" fillId="50" borderId="262" applyNumberFormat="0" applyProtection="0">
      <alignment horizontal="left" vertical="center" indent="1"/>
    </xf>
    <xf numFmtId="4" fontId="78" fillId="50" borderId="262" applyNumberFormat="0" applyProtection="0">
      <alignment horizontal="left" vertical="center" indent="1"/>
    </xf>
    <xf numFmtId="4" fontId="78" fillId="50" borderId="262" applyNumberFormat="0" applyProtection="0">
      <alignment horizontal="left" vertical="center" indent="1"/>
    </xf>
    <xf numFmtId="4" fontId="49" fillId="87" borderId="261" applyNumberFormat="0" applyProtection="0">
      <alignment horizontal="left" vertical="center" indent="1"/>
    </xf>
    <xf numFmtId="0" fontId="78" fillId="59" borderId="262" applyNumberFormat="0" applyProtection="0">
      <alignment horizontal="left" vertical="top" indent="1"/>
    </xf>
    <xf numFmtId="0" fontId="78" fillId="59" borderId="262" applyNumberFormat="0" applyProtection="0">
      <alignment horizontal="left" vertical="top" indent="1"/>
    </xf>
    <xf numFmtId="0" fontId="78" fillId="59" borderId="262" applyNumberFormat="0" applyProtection="0">
      <alignment horizontal="left" vertical="top" indent="1"/>
    </xf>
    <xf numFmtId="0" fontId="78" fillId="59" borderId="262" applyNumberFormat="0" applyProtection="0">
      <alignment horizontal="left" vertical="top" indent="1"/>
    </xf>
    <xf numFmtId="0" fontId="78" fillId="59" borderId="262" applyNumberFormat="0" applyProtection="0">
      <alignment horizontal="left" vertical="top" indent="1"/>
    </xf>
    <xf numFmtId="4" fontId="49" fillId="74" borderId="261" applyNumberFormat="0" applyProtection="0">
      <alignment horizontal="right" vertical="center"/>
    </xf>
    <xf numFmtId="4" fontId="70" fillId="0" borderId="260" applyNumberFormat="0" applyProtection="0">
      <alignment horizontal="right" vertical="center"/>
    </xf>
    <xf numFmtId="4" fontId="70" fillId="0" borderId="260" applyNumberFormat="0" applyProtection="0">
      <alignment horizontal="right" vertical="center"/>
    </xf>
    <xf numFmtId="4" fontId="70" fillId="0" borderId="260" applyNumberFormat="0" applyProtection="0">
      <alignment horizontal="right" vertical="center"/>
    </xf>
    <xf numFmtId="4" fontId="70" fillId="0" borderId="260" applyNumberFormat="0" applyProtection="0">
      <alignment horizontal="right" vertical="center"/>
    </xf>
    <xf numFmtId="4" fontId="70" fillId="0" borderId="260" applyNumberFormat="0" applyProtection="0">
      <alignment horizontal="right" vertical="center"/>
    </xf>
    <xf numFmtId="4" fontId="71" fillId="74" borderId="261" applyNumberFormat="0" applyProtection="0">
      <alignment horizontal="right" vertical="center"/>
    </xf>
    <xf numFmtId="4" fontId="41" fillId="88" borderId="260" applyNumberFormat="0" applyProtection="0">
      <alignment horizontal="right" vertical="center"/>
    </xf>
    <xf numFmtId="4" fontId="41" fillId="88" borderId="260" applyNumberFormat="0" applyProtection="0">
      <alignment horizontal="right" vertical="center"/>
    </xf>
    <xf numFmtId="4" fontId="41" fillId="88" borderId="260" applyNumberFormat="0" applyProtection="0">
      <alignment horizontal="right" vertical="center"/>
    </xf>
    <xf numFmtId="4" fontId="41" fillId="88" borderId="260" applyNumberFormat="0" applyProtection="0">
      <alignment horizontal="right" vertical="center"/>
    </xf>
    <xf numFmtId="4" fontId="41" fillId="88" borderId="260" applyNumberFormat="0" applyProtection="0">
      <alignment horizontal="right" vertical="center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0" fontId="78" fillId="77" borderId="262" applyNumberFormat="0" applyProtection="0">
      <alignment horizontal="left" vertical="top" indent="1"/>
    </xf>
    <xf numFmtId="0" fontId="78" fillId="77" borderId="262" applyNumberFormat="0" applyProtection="0">
      <alignment horizontal="left" vertical="top" indent="1"/>
    </xf>
    <xf numFmtId="0" fontId="78" fillId="77" borderId="262" applyNumberFormat="0" applyProtection="0">
      <alignment horizontal="left" vertical="top" indent="1"/>
    </xf>
    <xf numFmtId="0" fontId="78" fillId="77" borderId="262" applyNumberFormat="0" applyProtection="0">
      <alignment horizontal="left" vertical="top" indent="1"/>
    </xf>
    <xf numFmtId="0" fontId="78" fillId="77" borderId="262" applyNumberFormat="0" applyProtection="0">
      <alignment horizontal="left" vertical="top" indent="1"/>
    </xf>
    <xf numFmtId="4" fontId="41" fillId="89" borderId="258" applyNumberFormat="0" applyProtection="0">
      <alignment horizontal="left" vertical="center" indent="1"/>
    </xf>
    <xf numFmtId="4" fontId="41" fillId="89" borderId="258" applyNumberFormat="0" applyProtection="0">
      <alignment horizontal="left" vertical="center" indent="1"/>
    </xf>
    <xf numFmtId="4" fontId="41" fillId="89" borderId="258" applyNumberFormat="0" applyProtection="0">
      <alignment horizontal="left" vertical="center" indent="1"/>
    </xf>
    <xf numFmtId="4" fontId="41" fillId="89" borderId="258" applyNumberFormat="0" applyProtection="0">
      <alignment horizontal="left" vertical="center" indent="1"/>
    </xf>
    <xf numFmtId="4" fontId="41" fillId="89" borderId="258" applyNumberFormat="0" applyProtection="0">
      <alignment horizontal="left" vertical="center" indent="1"/>
    </xf>
    <xf numFmtId="4" fontId="69" fillId="74" borderId="261" applyNumberFormat="0" applyProtection="0">
      <alignment horizontal="right" vertical="center"/>
    </xf>
    <xf numFmtId="4" fontId="41" fillId="86" borderId="260" applyNumberFormat="0" applyProtection="0">
      <alignment horizontal="right" vertical="center"/>
    </xf>
    <xf numFmtId="4" fontId="41" fillId="86" borderId="260" applyNumberFormat="0" applyProtection="0">
      <alignment horizontal="right" vertical="center"/>
    </xf>
    <xf numFmtId="4" fontId="41" fillId="86" borderId="260" applyNumberFormat="0" applyProtection="0">
      <alignment horizontal="right" vertical="center"/>
    </xf>
    <xf numFmtId="4" fontId="41" fillId="86" borderId="260" applyNumberFormat="0" applyProtection="0">
      <alignment horizontal="right" vertical="center"/>
    </xf>
    <xf numFmtId="4" fontId="41" fillId="86" borderId="260" applyNumberFormat="0" applyProtection="0">
      <alignment horizontal="right" vertical="center"/>
    </xf>
    <xf numFmtId="2" fontId="80" fillId="91" borderId="256" applyProtection="0"/>
    <xf numFmtId="2" fontId="80" fillId="91" borderId="256" applyProtection="0"/>
    <xf numFmtId="2" fontId="40" fillId="92" borderId="256" applyProtection="0"/>
    <xf numFmtId="2" fontId="40" fillId="93" borderId="256" applyProtection="0"/>
    <xf numFmtId="2" fontId="40" fillId="94" borderId="256" applyProtection="0"/>
    <xf numFmtId="2" fontId="40" fillId="94" borderId="256" applyProtection="0">
      <alignment horizontal="center"/>
    </xf>
    <xf numFmtId="2" fontId="40" fillId="93" borderId="256" applyProtection="0">
      <alignment horizontal="center"/>
    </xf>
    <xf numFmtId="0" fontId="41" fillId="0" borderId="258">
      <alignment horizontal="left" vertical="top" wrapText="1"/>
    </xf>
    <xf numFmtId="0" fontId="83" fillId="0" borderId="264" applyNumberFormat="0" applyFill="0" applyAlignment="0" applyProtection="0"/>
    <xf numFmtId="0" fontId="89" fillId="0" borderId="265"/>
    <xf numFmtId="0" fontId="40" fillId="6" borderId="268" applyNumberFormat="0">
      <alignment readingOrder="1"/>
      <protection locked="0"/>
    </xf>
    <xf numFmtId="0" fontId="46" fillId="0" borderId="269">
      <alignment horizontal="left" vertical="top" wrapText="1"/>
    </xf>
    <xf numFmtId="49" fontId="32" fillId="0" borderId="266">
      <alignment horizontal="center" vertical="top" wrapText="1"/>
      <protection locked="0"/>
    </xf>
    <xf numFmtId="49" fontId="32" fillId="0" borderId="266">
      <alignment horizontal="center" vertical="top" wrapText="1"/>
      <protection locked="0"/>
    </xf>
    <xf numFmtId="49" fontId="41" fillId="10" borderId="266">
      <alignment horizontal="right" vertical="top"/>
      <protection locked="0"/>
    </xf>
    <xf numFmtId="49" fontId="41" fillId="10" borderId="266">
      <alignment horizontal="right" vertical="top"/>
      <protection locked="0"/>
    </xf>
    <xf numFmtId="0" fontId="41" fillId="10" borderId="266">
      <alignment horizontal="right" vertical="top"/>
      <protection locked="0"/>
    </xf>
    <xf numFmtId="0" fontId="41" fillId="10" borderId="266">
      <alignment horizontal="right" vertical="top"/>
      <protection locked="0"/>
    </xf>
    <xf numFmtId="49" fontId="41" fillId="0" borderId="266">
      <alignment horizontal="right" vertical="top"/>
      <protection locked="0"/>
    </xf>
    <xf numFmtId="49" fontId="41" fillId="0" borderId="266">
      <alignment horizontal="right" vertical="top"/>
      <protection locked="0"/>
    </xf>
    <xf numFmtId="0" fontId="41" fillId="0" borderId="266">
      <alignment horizontal="right" vertical="top"/>
      <protection locked="0"/>
    </xf>
    <xf numFmtId="0" fontId="41" fillId="0" borderId="266">
      <alignment horizontal="right" vertical="top"/>
      <protection locked="0"/>
    </xf>
    <xf numFmtId="49" fontId="41" fillId="49" borderId="266">
      <alignment horizontal="right" vertical="top"/>
      <protection locked="0"/>
    </xf>
    <xf numFmtId="49" fontId="41" fillId="49" borderId="266">
      <alignment horizontal="right" vertical="top"/>
      <protection locked="0"/>
    </xf>
    <xf numFmtId="0" fontId="41" fillId="49" borderId="266">
      <alignment horizontal="right" vertical="top"/>
      <protection locked="0"/>
    </xf>
    <xf numFmtId="0" fontId="41" fillId="49" borderId="266">
      <alignment horizontal="right" vertical="top"/>
      <protection locked="0"/>
    </xf>
    <xf numFmtId="0" fontId="46" fillId="0" borderId="269">
      <alignment horizontal="center" vertical="top" wrapText="1"/>
    </xf>
    <xf numFmtId="0" fontId="50" fillId="50" borderId="268" applyNumberFormat="0" applyAlignment="0" applyProtection="0"/>
    <xf numFmtId="0" fontId="63" fillId="13" borderId="268" applyNumberFormat="0" applyAlignment="0" applyProtection="0"/>
    <xf numFmtId="0" fontId="32" fillId="59" borderId="270" applyNumberFormat="0" applyFont="0" applyAlignment="0" applyProtection="0"/>
    <xf numFmtId="0" fontId="34" fillId="45" borderId="271" applyNumberFormat="0" applyFont="0" applyAlignment="0" applyProtection="0"/>
    <xf numFmtId="0" fontId="34" fillId="45" borderId="271" applyNumberFormat="0" applyFont="0" applyAlignment="0" applyProtection="0"/>
    <xf numFmtId="0" fontId="34" fillId="45" borderId="271" applyNumberFormat="0" applyFont="0" applyAlignment="0" applyProtection="0"/>
    <xf numFmtId="0" fontId="68" fillId="50" borderId="272" applyNumberFormat="0" applyAlignment="0" applyProtection="0"/>
    <xf numFmtId="4" fontId="49" fillId="60" borderId="272" applyNumberFormat="0" applyProtection="0">
      <alignment vertical="center"/>
    </xf>
    <xf numFmtId="4" fontId="70" fillId="57" borderId="271" applyNumberFormat="0" applyProtection="0">
      <alignment vertical="center"/>
    </xf>
    <xf numFmtId="4" fontId="70" fillId="57" borderId="271" applyNumberFormat="0" applyProtection="0">
      <alignment vertical="center"/>
    </xf>
    <xf numFmtId="4" fontId="70" fillId="57" borderId="271" applyNumberFormat="0" applyProtection="0">
      <alignment vertical="center"/>
    </xf>
    <xf numFmtId="4" fontId="70" fillId="57" borderId="271" applyNumberFormat="0" applyProtection="0">
      <alignment vertical="center"/>
    </xf>
    <xf numFmtId="4" fontId="70" fillId="57" borderId="271" applyNumberFormat="0" applyProtection="0">
      <alignment vertical="center"/>
    </xf>
    <xf numFmtId="4" fontId="71" fillId="60" borderId="272" applyNumberFormat="0" applyProtection="0">
      <alignment vertical="center"/>
    </xf>
    <xf numFmtId="4" fontId="41" fillId="60" borderId="271" applyNumberFormat="0" applyProtection="0">
      <alignment vertical="center"/>
    </xf>
    <xf numFmtId="4" fontId="41" fillId="60" borderId="271" applyNumberFormat="0" applyProtection="0">
      <alignment vertical="center"/>
    </xf>
    <xf numFmtId="4" fontId="41" fillId="60" borderId="271" applyNumberFormat="0" applyProtection="0">
      <alignment vertical="center"/>
    </xf>
    <xf numFmtId="4" fontId="41" fillId="60" borderId="271" applyNumberFormat="0" applyProtection="0">
      <alignment vertical="center"/>
    </xf>
    <xf numFmtId="4" fontId="41" fillId="60" borderId="271" applyNumberFormat="0" applyProtection="0">
      <alignment vertical="center"/>
    </xf>
    <xf numFmtId="4" fontId="49" fillId="60" borderId="272" applyNumberFormat="0" applyProtection="0">
      <alignment horizontal="left" vertical="center" indent="1"/>
    </xf>
    <xf numFmtId="4" fontId="70" fillId="60" borderId="271" applyNumberFormat="0" applyProtection="0">
      <alignment horizontal="left" vertical="center" indent="1"/>
    </xf>
    <xf numFmtId="4" fontId="70" fillId="60" borderId="271" applyNumberFormat="0" applyProtection="0">
      <alignment horizontal="left" vertical="center" indent="1"/>
    </xf>
    <xf numFmtId="4" fontId="70" fillId="60" borderId="271" applyNumberFormat="0" applyProtection="0">
      <alignment horizontal="left" vertical="center" indent="1"/>
    </xf>
    <xf numFmtId="4" fontId="70" fillId="60" borderId="271" applyNumberFormat="0" applyProtection="0">
      <alignment horizontal="left" vertical="center" indent="1"/>
    </xf>
    <xf numFmtId="4" fontId="70" fillId="60" borderId="271" applyNumberFormat="0" applyProtection="0">
      <alignment horizontal="left" vertical="center" indent="1"/>
    </xf>
    <xf numFmtId="4" fontId="49" fillId="60" borderId="272" applyNumberFormat="0" applyProtection="0">
      <alignment horizontal="left" vertical="center" indent="1"/>
    </xf>
    <xf numFmtId="0" fontId="41" fillId="57" borderId="273" applyNumberFormat="0" applyProtection="0">
      <alignment horizontal="left" vertical="top" indent="1"/>
    </xf>
    <xf numFmtId="0" fontId="41" fillId="57" borderId="273" applyNumberFormat="0" applyProtection="0">
      <alignment horizontal="left" vertical="top" indent="1"/>
    </xf>
    <xf numFmtId="0" fontId="41" fillId="57" borderId="273" applyNumberFormat="0" applyProtection="0">
      <alignment horizontal="left" vertical="top" indent="1"/>
    </xf>
    <xf numFmtId="0" fontId="41" fillId="57" borderId="273" applyNumberFormat="0" applyProtection="0">
      <alignment horizontal="left" vertical="top" indent="1"/>
    </xf>
    <xf numFmtId="0" fontId="41" fillId="57" borderId="273" applyNumberFormat="0" applyProtection="0">
      <alignment horizontal="left" vertical="top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49" fillId="61" borderId="272" applyNumberFormat="0" applyProtection="0">
      <alignment horizontal="right" vertical="center"/>
    </xf>
    <xf numFmtId="4" fontId="70" fillId="9" borderId="271" applyNumberFormat="0" applyProtection="0">
      <alignment horizontal="right" vertical="center"/>
    </xf>
    <xf numFmtId="4" fontId="70" fillId="9" borderId="271" applyNumberFormat="0" applyProtection="0">
      <alignment horizontal="right" vertical="center"/>
    </xf>
    <xf numFmtId="4" fontId="70" fillId="9" borderId="271" applyNumberFormat="0" applyProtection="0">
      <alignment horizontal="right" vertical="center"/>
    </xf>
    <xf numFmtId="4" fontId="70" fillId="9" borderId="271" applyNumberFormat="0" applyProtection="0">
      <alignment horizontal="right" vertical="center"/>
    </xf>
    <xf numFmtId="4" fontId="70" fillId="9" borderId="271" applyNumberFormat="0" applyProtection="0">
      <alignment horizontal="right" vertical="center"/>
    </xf>
    <xf numFmtId="4" fontId="49" fillId="62" borderId="272" applyNumberFormat="0" applyProtection="0">
      <alignment horizontal="right" vertical="center"/>
    </xf>
    <xf numFmtId="4" fontId="70" fillId="63" borderId="271" applyNumberFormat="0" applyProtection="0">
      <alignment horizontal="right" vertical="center"/>
    </xf>
    <xf numFmtId="4" fontId="70" fillId="63" borderId="271" applyNumberFormat="0" applyProtection="0">
      <alignment horizontal="right" vertical="center"/>
    </xf>
    <xf numFmtId="4" fontId="70" fillId="63" borderId="271" applyNumberFormat="0" applyProtection="0">
      <alignment horizontal="right" vertical="center"/>
    </xf>
    <xf numFmtId="4" fontId="70" fillId="63" borderId="271" applyNumberFormat="0" applyProtection="0">
      <alignment horizontal="right" vertical="center"/>
    </xf>
    <xf numFmtId="4" fontId="70" fillId="63" borderId="271" applyNumberFormat="0" applyProtection="0">
      <alignment horizontal="right" vertical="center"/>
    </xf>
    <xf numFmtId="4" fontId="49" fillId="64" borderId="272" applyNumberFormat="0" applyProtection="0">
      <alignment horizontal="right" vertical="center"/>
    </xf>
    <xf numFmtId="4" fontId="70" fillId="30" borderId="269" applyNumberFormat="0" applyProtection="0">
      <alignment horizontal="right" vertical="center"/>
    </xf>
    <xf numFmtId="4" fontId="70" fillId="30" borderId="269" applyNumberFormat="0" applyProtection="0">
      <alignment horizontal="right" vertical="center"/>
    </xf>
    <xf numFmtId="4" fontId="70" fillId="30" borderId="269" applyNumberFormat="0" applyProtection="0">
      <alignment horizontal="right" vertical="center"/>
    </xf>
    <xf numFmtId="4" fontId="70" fillId="30" borderId="269" applyNumberFormat="0" applyProtection="0">
      <alignment horizontal="right" vertical="center"/>
    </xf>
    <xf numFmtId="4" fontId="70" fillId="30" borderId="269" applyNumberFormat="0" applyProtection="0">
      <alignment horizontal="right" vertical="center"/>
    </xf>
    <xf numFmtId="4" fontId="49" fillId="65" borderId="272" applyNumberFormat="0" applyProtection="0">
      <alignment horizontal="right" vertical="center"/>
    </xf>
    <xf numFmtId="4" fontId="70" fillId="17" borderId="271" applyNumberFormat="0" applyProtection="0">
      <alignment horizontal="right" vertical="center"/>
    </xf>
    <xf numFmtId="4" fontId="70" fillId="17" borderId="271" applyNumberFormat="0" applyProtection="0">
      <alignment horizontal="right" vertical="center"/>
    </xf>
    <xf numFmtId="4" fontId="70" fillId="17" borderId="271" applyNumberFormat="0" applyProtection="0">
      <alignment horizontal="right" vertical="center"/>
    </xf>
    <xf numFmtId="4" fontId="70" fillId="17" borderId="271" applyNumberFormat="0" applyProtection="0">
      <alignment horizontal="right" vertical="center"/>
    </xf>
    <xf numFmtId="4" fontId="70" fillId="17" borderId="271" applyNumberFormat="0" applyProtection="0">
      <alignment horizontal="right" vertical="center"/>
    </xf>
    <xf numFmtId="4" fontId="49" fillId="66" borderId="272" applyNumberFormat="0" applyProtection="0">
      <alignment horizontal="right" vertical="center"/>
    </xf>
    <xf numFmtId="4" fontId="70" fillId="21" borderId="271" applyNumberFormat="0" applyProtection="0">
      <alignment horizontal="right" vertical="center"/>
    </xf>
    <xf numFmtId="4" fontId="70" fillId="21" borderId="271" applyNumberFormat="0" applyProtection="0">
      <alignment horizontal="right" vertical="center"/>
    </xf>
    <xf numFmtId="4" fontId="70" fillId="21" borderId="271" applyNumberFormat="0" applyProtection="0">
      <alignment horizontal="right" vertical="center"/>
    </xf>
    <xf numFmtId="4" fontId="70" fillId="21" borderId="271" applyNumberFormat="0" applyProtection="0">
      <alignment horizontal="right" vertical="center"/>
    </xf>
    <xf numFmtId="4" fontId="70" fillId="21" borderId="271" applyNumberFormat="0" applyProtection="0">
      <alignment horizontal="right" vertical="center"/>
    </xf>
    <xf numFmtId="4" fontId="49" fillId="67" borderId="272" applyNumberFormat="0" applyProtection="0">
      <alignment horizontal="right" vertical="center"/>
    </xf>
    <xf numFmtId="4" fontId="70" fillId="44" borderId="271" applyNumberFormat="0" applyProtection="0">
      <alignment horizontal="right" vertical="center"/>
    </xf>
    <xf numFmtId="4" fontId="70" fillId="44" borderId="271" applyNumberFormat="0" applyProtection="0">
      <alignment horizontal="right" vertical="center"/>
    </xf>
    <xf numFmtId="4" fontId="70" fillId="44" borderId="271" applyNumberFormat="0" applyProtection="0">
      <alignment horizontal="right" vertical="center"/>
    </xf>
    <xf numFmtId="4" fontId="70" fillId="44" borderId="271" applyNumberFormat="0" applyProtection="0">
      <alignment horizontal="right" vertical="center"/>
    </xf>
    <xf numFmtId="4" fontId="70" fillId="44" borderId="271" applyNumberFormat="0" applyProtection="0">
      <alignment horizontal="right" vertical="center"/>
    </xf>
    <xf numFmtId="4" fontId="49" fillId="68" borderId="272" applyNumberFormat="0" applyProtection="0">
      <alignment horizontal="right" vertical="center"/>
    </xf>
    <xf numFmtId="4" fontId="70" fillId="37" borderId="271" applyNumberFormat="0" applyProtection="0">
      <alignment horizontal="right" vertical="center"/>
    </xf>
    <xf numFmtId="4" fontId="70" fillId="37" borderId="271" applyNumberFormat="0" applyProtection="0">
      <alignment horizontal="right" vertical="center"/>
    </xf>
    <xf numFmtId="4" fontId="70" fillId="37" borderId="271" applyNumberFormat="0" applyProtection="0">
      <alignment horizontal="right" vertical="center"/>
    </xf>
    <xf numFmtId="4" fontId="70" fillId="37" borderId="271" applyNumberFormat="0" applyProtection="0">
      <alignment horizontal="right" vertical="center"/>
    </xf>
    <xf numFmtId="4" fontId="70" fillId="37" borderId="271" applyNumberFormat="0" applyProtection="0">
      <alignment horizontal="right" vertical="center"/>
    </xf>
    <xf numFmtId="4" fontId="49" fillId="69" borderId="272" applyNumberFormat="0" applyProtection="0">
      <alignment horizontal="right" vertical="center"/>
    </xf>
    <xf numFmtId="4" fontId="70" fillId="70" borderId="271" applyNumberFormat="0" applyProtection="0">
      <alignment horizontal="right" vertical="center"/>
    </xf>
    <xf numFmtId="4" fontId="70" fillId="70" borderId="271" applyNumberFormat="0" applyProtection="0">
      <alignment horizontal="right" vertical="center"/>
    </xf>
    <xf numFmtId="4" fontId="70" fillId="70" borderId="271" applyNumberFormat="0" applyProtection="0">
      <alignment horizontal="right" vertical="center"/>
    </xf>
    <xf numFmtId="4" fontId="70" fillId="70" borderId="271" applyNumberFormat="0" applyProtection="0">
      <alignment horizontal="right" vertical="center"/>
    </xf>
    <xf numFmtId="4" fontId="70" fillId="70" borderId="271" applyNumberFormat="0" applyProtection="0">
      <alignment horizontal="right" vertical="center"/>
    </xf>
    <xf numFmtId="4" fontId="49" fillId="71" borderId="272" applyNumberFormat="0" applyProtection="0">
      <alignment horizontal="right" vertical="center"/>
    </xf>
    <xf numFmtId="4" fontId="70" fillId="16" borderId="271" applyNumberFormat="0" applyProtection="0">
      <alignment horizontal="right" vertical="center"/>
    </xf>
    <xf numFmtId="4" fontId="70" fillId="16" borderId="271" applyNumberFormat="0" applyProtection="0">
      <alignment horizontal="right" vertical="center"/>
    </xf>
    <xf numFmtId="4" fontId="70" fillId="16" borderId="271" applyNumberFormat="0" applyProtection="0">
      <alignment horizontal="right" vertical="center"/>
    </xf>
    <xf numFmtId="4" fontId="70" fillId="16" borderId="271" applyNumberFormat="0" applyProtection="0">
      <alignment horizontal="right" vertical="center"/>
    </xf>
    <xf numFmtId="4" fontId="70" fillId="16" borderId="271" applyNumberFormat="0" applyProtection="0">
      <alignment horizontal="right" vertical="center"/>
    </xf>
    <xf numFmtId="4" fontId="73" fillId="72" borderId="272" applyNumberFormat="0" applyProtection="0">
      <alignment horizontal="left" vertical="center" indent="1"/>
    </xf>
    <xf numFmtId="4" fontId="70" fillId="73" borderId="269" applyNumberFormat="0" applyProtection="0">
      <alignment horizontal="left" vertical="center" indent="1"/>
    </xf>
    <xf numFmtId="4" fontId="70" fillId="73" borderId="269" applyNumberFormat="0" applyProtection="0">
      <alignment horizontal="left" vertical="center" indent="1"/>
    </xf>
    <xf numFmtId="4" fontId="70" fillId="73" borderId="269" applyNumberFormat="0" applyProtection="0">
      <alignment horizontal="left" vertical="center" indent="1"/>
    </xf>
    <xf numFmtId="4" fontId="70" fillId="73" borderId="269" applyNumberFormat="0" applyProtection="0">
      <alignment horizontal="left" vertical="center" indent="1"/>
    </xf>
    <xf numFmtId="4" fontId="70" fillId="73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70" fillId="77" borderId="271" applyNumberFormat="0" applyProtection="0">
      <alignment horizontal="right" vertical="center"/>
    </xf>
    <xf numFmtId="4" fontId="70" fillId="77" borderId="271" applyNumberFormat="0" applyProtection="0">
      <alignment horizontal="right" vertical="center"/>
    </xf>
    <xf numFmtId="4" fontId="70" fillId="77" borderId="271" applyNumberFormat="0" applyProtection="0">
      <alignment horizontal="right" vertical="center"/>
    </xf>
    <xf numFmtId="4" fontId="70" fillId="77" borderId="271" applyNumberFormat="0" applyProtection="0">
      <alignment horizontal="right" vertical="center"/>
    </xf>
    <xf numFmtId="4" fontId="70" fillId="77" borderId="271" applyNumberFormat="0" applyProtection="0">
      <alignment horizontal="right" vertical="center"/>
    </xf>
    <xf numFmtId="4" fontId="70" fillId="78" borderId="269" applyNumberFormat="0" applyProtection="0">
      <alignment horizontal="left" vertical="center" indent="1"/>
    </xf>
    <xf numFmtId="4" fontId="70" fillId="78" borderId="269" applyNumberFormat="0" applyProtection="0">
      <alignment horizontal="left" vertical="center" indent="1"/>
    </xf>
    <xf numFmtId="4" fontId="70" fillId="78" borderId="269" applyNumberFormat="0" applyProtection="0">
      <alignment horizontal="left" vertical="center" indent="1"/>
    </xf>
    <xf numFmtId="4" fontId="70" fillId="78" borderId="269" applyNumberFormat="0" applyProtection="0">
      <alignment horizontal="left" vertical="center" indent="1"/>
    </xf>
    <xf numFmtId="4" fontId="70" fillId="78" borderId="269" applyNumberFormat="0" applyProtection="0">
      <alignment horizontal="left" vertical="center" indent="1"/>
    </xf>
    <xf numFmtId="4" fontId="70" fillId="77" borderId="269" applyNumberFormat="0" applyProtection="0">
      <alignment horizontal="left" vertical="center" indent="1"/>
    </xf>
    <xf numFmtId="4" fontId="70" fillId="77" borderId="269" applyNumberFormat="0" applyProtection="0">
      <alignment horizontal="left" vertical="center" indent="1"/>
    </xf>
    <xf numFmtId="4" fontId="70" fillId="77" borderId="269" applyNumberFormat="0" applyProtection="0">
      <alignment horizontal="left" vertical="center" indent="1"/>
    </xf>
    <xf numFmtId="4" fontId="70" fillId="77" borderId="269" applyNumberFormat="0" applyProtection="0">
      <alignment horizontal="left" vertical="center" indent="1"/>
    </xf>
    <xf numFmtId="4" fontId="70" fillId="77" borderId="269" applyNumberFormat="0" applyProtection="0">
      <alignment horizontal="left" vertical="center" indent="1"/>
    </xf>
    <xf numFmtId="0" fontId="70" fillId="50" borderId="271" applyNumberFormat="0" applyProtection="0">
      <alignment horizontal="left" vertical="center" indent="1"/>
    </xf>
    <xf numFmtId="0" fontId="70" fillId="50" borderId="271" applyNumberFormat="0" applyProtection="0">
      <alignment horizontal="left" vertical="center" indent="1"/>
    </xf>
    <xf numFmtId="0" fontId="70" fillId="50" borderId="271" applyNumberFormat="0" applyProtection="0">
      <alignment horizontal="left" vertical="center" indent="1"/>
    </xf>
    <xf numFmtId="0" fontId="70" fillId="50" borderId="271" applyNumberFormat="0" applyProtection="0">
      <alignment horizontal="left" vertical="center" indent="1"/>
    </xf>
    <xf numFmtId="0" fontId="70" fillId="50" borderId="271" applyNumberFormat="0" applyProtection="0">
      <alignment horizontal="left" vertical="center" indent="1"/>
    </xf>
    <xf numFmtId="0" fontId="70" fillId="50" borderId="271" applyNumberFormat="0" applyProtection="0">
      <alignment horizontal="left" vertical="center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70" fillId="82" borderId="271" applyNumberFormat="0" applyProtection="0">
      <alignment horizontal="left" vertical="center" indent="1"/>
    </xf>
    <xf numFmtId="0" fontId="70" fillId="82" borderId="271" applyNumberFormat="0" applyProtection="0">
      <alignment horizontal="left" vertical="center" indent="1"/>
    </xf>
    <xf numFmtId="0" fontId="70" fillId="82" borderId="271" applyNumberFormat="0" applyProtection="0">
      <alignment horizontal="left" vertical="center" indent="1"/>
    </xf>
    <xf numFmtId="0" fontId="70" fillId="82" borderId="271" applyNumberFormat="0" applyProtection="0">
      <alignment horizontal="left" vertical="center" indent="1"/>
    </xf>
    <xf numFmtId="0" fontId="70" fillId="82" borderId="271" applyNumberFormat="0" applyProtection="0">
      <alignment horizontal="left" vertical="center" indent="1"/>
    </xf>
    <xf numFmtId="0" fontId="70" fillId="82" borderId="271" applyNumberFormat="0" applyProtection="0">
      <alignment horizontal="left" vertical="center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70" fillId="14" borderId="271" applyNumberFormat="0" applyProtection="0">
      <alignment horizontal="left" vertical="center" indent="1"/>
    </xf>
    <xf numFmtId="0" fontId="70" fillId="14" borderId="271" applyNumberFormat="0" applyProtection="0">
      <alignment horizontal="left" vertical="center" indent="1"/>
    </xf>
    <xf numFmtId="0" fontId="70" fillId="14" borderId="271" applyNumberFormat="0" applyProtection="0">
      <alignment horizontal="left" vertical="center" indent="1"/>
    </xf>
    <xf numFmtId="0" fontId="70" fillId="14" borderId="271" applyNumberFormat="0" applyProtection="0">
      <alignment horizontal="left" vertical="center" indent="1"/>
    </xf>
    <xf numFmtId="0" fontId="70" fillId="14" borderId="271" applyNumberFormat="0" applyProtection="0">
      <alignment horizontal="left" vertical="center" indent="1"/>
    </xf>
    <xf numFmtId="0" fontId="33" fillId="85" borderId="272" applyNumberFormat="0" applyProtection="0">
      <alignment horizontal="left" vertical="center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70" fillId="78" borderId="271" applyNumberFormat="0" applyProtection="0">
      <alignment horizontal="left" vertical="center" indent="1"/>
    </xf>
    <xf numFmtId="0" fontId="70" fillId="78" borderId="271" applyNumberFormat="0" applyProtection="0">
      <alignment horizontal="left" vertical="center" indent="1"/>
    </xf>
    <xf numFmtId="0" fontId="70" fillId="78" borderId="271" applyNumberFormat="0" applyProtection="0">
      <alignment horizontal="left" vertical="center" indent="1"/>
    </xf>
    <xf numFmtId="0" fontId="70" fillId="78" borderId="271" applyNumberFormat="0" applyProtection="0">
      <alignment horizontal="left" vertical="center" indent="1"/>
    </xf>
    <xf numFmtId="0" fontId="70" fillId="78" borderId="271" applyNumberFormat="0" applyProtection="0">
      <alignment horizontal="left" vertical="center" indent="1"/>
    </xf>
    <xf numFmtId="0" fontId="33" fillId="6" borderId="272" applyNumberFormat="0" applyProtection="0">
      <alignment horizontal="left" vertical="center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77" fillId="75" borderId="274" applyBorder="0"/>
    <xf numFmtId="4" fontId="49" fillId="87" borderId="272" applyNumberFormat="0" applyProtection="0">
      <alignment vertical="center"/>
    </xf>
    <xf numFmtId="4" fontId="78" fillId="59" borderId="273" applyNumberFormat="0" applyProtection="0">
      <alignment vertical="center"/>
    </xf>
    <xf numFmtId="4" fontId="78" fillId="59" borderId="273" applyNumberFormat="0" applyProtection="0">
      <alignment vertical="center"/>
    </xf>
    <xf numFmtId="4" fontId="78" fillId="59" borderId="273" applyNumberFormat="0" applyProtection="0">
      <alignment vertical="center"/>
    </xf>
    <xf numFmtId="4" fontId="78" fillId="59" borderId="273" applyNumberFormat="0" applyProtection="0">
      <alignment vertical="center"/>
    </xf>
    <xf numFmtId="4" fontId="78" fillId="59" borderId="273" applyNumberFormat="0" applyProtection="0">
      <alignment vertical="center"/>
    </xf>
    <xf numFmtId="4" fontId="71" fillId="87" borderId="272" applyNumberFormat="0" applyProtection="0">
      <alignment vertical="center"/>
    </xf>
    <xf numFmtId="4" fontId="49" fillId="87" borderId="272" applyNumberFormat="0" applyProtection="0">
      <alignment horizontal="left" vertical="center" indent="1"/>
    </xf>
    <xf numFmtId="4" fontId="78" fillId="50" borderId="273" applyNumberFormat="0" applyProtection="0">
      <alignment horizontal="left" vertical="center" indent="1"/>
    </xf>
    <xf numFmtId="4" fontId="78" fillId="50" borderId="273" applyNumberFormat="0" applyProtection="0">
      <alignment horizontal="left" vertical="center" indent="1"/>
    </xf>
    <xf numFmtId="4" fontId="78" fillId="50" borderId="273" applyNumberFormat="0" applyProtection="0">
      <alignment horizontal="left" vertical="center" indent="1"/>
    </xf>
    <xf numFmtId="4" fontId="78" fillId="50" borderId="273" applyNumberFormat="0" applyProtection="0">
      <alignment horizontal="left" vertical="center" indent="1"/>
    </xf>
    <xf numFmtId="4" fontId="78" fillId="50" borderId="273" applyNumberFormat="0" applyProtection="0">
      <alignment horizontal="left" vertical="center" indent="1"/>
    </xf>
    <xf numFmtId="4" fontId="49" fillId="87" borderId="272" applyNumberFormat="0" applyProtection="0">
      <alignment horizontal="left" vertical="center" indent="1"/>
    </xf>
    <xf numFmtId="0" fontId="78" fillId="59" borderId="273" applyNumberFormat="0" applyProtection="0">
      <alignment horizontal="left" vertical="top" indent="1"/>
    </xf>
    <xf numFmtId="0" fontId="78" fillId="59" borderId="273" applyNumberFormat="0" applyProtection="0">
      <alignment horizontal="left" vertical="top" indent="1"/>
    </xf>
    <xf numFmtId="0" fontId="78" fillId="59" borderId="273" applyNumberFormat="0" applyProtection="0">
      <alignment horizontal="left" vertical="top" indent="1"/>
    </xf>
    <xf numFmtId="0" fontId="78" fillId="59" borderId="273" applyNumberFormat="0" applyProtection="0">
      <alignment horizontal="left" vertical="top" indent="1"/>
    </xf>
    <xf numFmtId="0" fontId="78" fillId="59" borderId="273" applyNumberFormat="0" applyProtection="0">
      <alignment horizontal="left" vertical="top" indent="1"/>
    </xf>
    <xf numFmtId="4" fontId="49" fillId="74" borderId="272" applyNumberFormat="0" applyProtection="0">
      <alignment horizontal="right" vertical="center"/>
    </xf>
    <xf numFmtId="4" fontId="70" fillId="0" borderId="271" applyNumberFormat="0" applyProtection="0">
      <alignment horizontal="right" vertical="center"/>
    </xf>
    <xf numFmtId="4" fontId="70" fillId="0" borderId="271" applyNumberFormat="0" applyProtection="0">
      <alignment horizontal="right" vertical="center"/>
    </xf>
    <xf numFmtId="4" fontId="70" fillId="0" borderId="271" applyNumberFormat="0" applyProtection="0">
      <alignment horizontal="right" vertical="center"/>
    </xf>
    <xf numFmtId="4" fontId="70" fillId="0" borderId="271" applyNumberFormat="0" applyProtection="0">
      <alignment horizontal="right" vertical="center"/>
    </xf>
    <xf numFmtId="4" fontId="70" fillId="0" borderId="271" applyNumberFormat="0" applyProtection="0">
      <alignment horizontal="right" vertical="center"/>
    </xf>
    <xf numFmtId="4" fontId="71" fillId="74" borderId="272" applyNumberFormat="0" applyProtection="0">
      <alignment horizontal="right" vertical="center"/>
    </xf>
    <xf numFmtId="4" fontId="41" fillId="88" borderId="271" applyNumberFormat="0" applyProtection="0">
      <alignment horizontal="right" vertical="center"/>
    </xf>
    <xf numFmtId="4" fontId="41" fillId="88" borderId="271" applyNumberFormat="0" applyProtection="0">
      <alignment horizontal="right" vertical="center"/>
    </xf>
    <xf numFmtId="4" fontId="41" fillId="88" borderId="271" applyNumberFormat="0" applyProtection="0">
      <alignment horizontal="right" vertical="center"/>
    </xf>
    <xf numFmtId="4" fontId="41" fillId="88" borderId="271" applyNumberFormat="0" applyProtection="0">
      <alignment horizontal="right" vertical="center"/>
    </xf>
    <xf numFmtId="4" fontId="41" fillId="88" borderId="271" applyNumberFormat="0" applyProtection="0">
      <alignment horizontal="right" vertical="center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0" fontId="78" fillId="77" borderId="273" applyNumberFormat="0" applyProtection="0">
      <alignment horizontal="left" vertical="top" indent="1"/>
    </xf>
    <xf numFmtId="0" fontId="78" fillId="77" borderId="273" applyNumberFormat="0" applyProtection="0">
      <alignment horizontal="left" vertical="top" indent="1"/>
    </xf>
    <xf numFmtId="0" fontId="78" fillId="77" borderId="273" applyNumberFormat="0" applyProtection="0">
      <alignment horizontal="left" vertical="top" indent="1"/>
    </xf>
    <xf numFmtId="0" fontId="78" fillId="77" borderId="273" applyNumberFormat="0" applyProtection="0">
      <alignment horizontal="left" vertical="top" indent="1"/>
    </xf>
    <xf numFmtId="0" fontId="78" fillId="77" borderId="273" applyNumberFormat="0" applyProtection="0">
      <alignment horizontal="left" vertical="top" indent="1"/>
    </xf>
    <xf numFmtId="4" fontId="41" fillId="89" borderId="269" applyNumberFormat="0" applyProtection="0">
      <alignment horizontal="left" vertical="center" indent="1"/>
    </xf>
    <xf numFmtId="4" fontId="41" fillId="89" borderId="269" applyNumberFormat="0" applyProtection="0">
      <alignment horizontal="left" vertical="center" indent="1"/>
    </xf>
    <xf numFmtId="4" fontId="41" fillId="89" borderId="269" applyNumberFormat="0" applyProtection="0">
      <alignment horizontal="left" vertical="center" indent="1"/>
    </xf>
    <xf numFmtId="4" fontId="41" fillId="89" borderId="269" applyNumberFormat="0" applyProtection="0">
      <alignment horizontal="left" vertical="center" indent="1"/>
    </xf>
    <xf numFmtId="4" fontId="41" fillId="89" borderId="269" applyNumberFormat="0" applyProtection="0">
      <alignment horizontal="left" vertical="center" indent="1"/>
    </xf>
    <xf numFmtId="4" fontId="69" fillId="74" borderId="272" applyNumberFormat="0" applyProtection="0">
      <alignment horizontal="right" vertical="center"/>
    </xf>
    <xf numFmtId="4" fontId="41" fillId="86" borderId="271" applyNumberFormat="0" applyProtection="0">
      <alignment horizontal="right" vertical="center"/>
    </xf>
    <xf numFmtId="4" fontId="41" fillId="86" borderId="271" applyNumberFormat="0" applyProtection="0">
      <alignment horizontal="right" vertical="center"/>
    </xf>
    <xf numFmtId="4" fontId="41" fillId="86" borderId="271" applyNumberFormat="0" applyProtection="0">
      <alignment horizontal="right" vertical="center"/>
    </xf>
    <xf numFmtId="4" fontId="41" fillId="86" borderId="271" applyNumberFormat="0" applyProtection="0">
      <alignment horizontal="right" vertical="center"/>
    </xf>
    <xf numFmtId="4" fontId="41" fillId="86" borderId="271" applyNumberFormat="0" applyProtection="0">
      <alignment horizontal="right" vertical="center"/>
    </xf>
    <xf numFmtId="2" fontId="80" fillId="91" borderId="267" applyProtection="0"/>
    <xf numFmtId="2" fontId="80" fillId="91" borderId="267" applyProtection="0"/>
    <xf numFmtId="2" fontId="40" fillId="92" borderId="267" applyProtection="0"/>
    <xf numFmtId="2" fontId="40" fillId="93" borderId="267" applyProtection="0"/>
    <xf numFmtId="2" fontId="40" fillId="94" borderId="267" applyProtection="0"/>
    <xf numFmtId="2" fontId="40" fillId="94" borderId="267" applyProtection="0">
      <alignment horizontal="center"/>
    </xf>
    <xf numFmtId="2" fontId="40" fillId="93" borderId="267" applyProtection="0">
      <alignment horizontal="center"/>
    </xf>
    <xf numFmtId="0" fontId="41" fillId="0" borderId="269">
      <alignment horizontal="left" vertical="top" wrapText="1"/>
    </xf>
    <xf numFmtId="0" fontId="83" fillId="0" borderId="275" applyNumberFormat="0" applyFill="0" applyAlignment="0" applyProtection="0"/>
    <xf numFmtId="0" fontId="89" fillId="0" borderId="276"/>
    <xf numFmtId="0" fontId="40" fillId="6" borderId="279" applyNumberFormat="0">
      <alignment readingOrder="1"/>
      <protection locked="0"/>
    </xf>
    <xf numFmtId="0" fontId="46" fillId="0" borderId="280">
      <alignment horizontal="left" vertical="top" wrapText="1"/>
    </xf>
    <xf numFmtId="49" fontId="32" fillId="0" borderId="277">
      <alignment horizontal="center" vertical="top" wrapText="1"/>
      <protection locked="0"/>
    </xf>
    <xf numFmtId="49" fontId="32" fillId="0" borderId="277">
      <alignment horizontal="center" vertical="top" wrapText="1"/>
      <protection locked="0"/>
    </xf>
    <xf numFmtId="49" fontId="41" fillId="10" borderId="277">
      <alignment horizontal="right" vertical="top"/>
      <protection locked="0"/>
    </xf>
    <xf numFmtId="49" fontId="41" fillId="10" borderId="277">
      <alignment horizontal="right" vertical="top"/>
      <protection locked="0"/>
    </xf>
    <xf numFmtId="0" fontId="41" fillId="10" borderId="277">
      <alignment horizontal="right" vertical="top"/>
      <protection locked="0"/>
    </xf>
    <xf numFmtId="0" fontId="41" fillId="10" borderId="277">
      <alignment horizontal="right" vertical="top"/>
      <protection locked="0"/>
    </xf>
    <xf numFmtId="49" fontId="41" fillId="0" borderId="277">
      <alignment horizontal="right" vertical="top"/>
      <protection locked="0"/>
    </xf>
    <xf numFmtId="49" fontId="41" fillId="0" borderId="277">
      <alignment horizontal="right" vertical="top"/>
      <protection locked="0"/>
    </xf>
    <xf numFmtId="0" fontId="41" fillId="0" borderId="277">
      <alignment horizontal="right" vertical="top"/>
      <protection locked="0"/>
    </xf>
    <xf numFmtId="0" fontId="41" fillId="0" borderId="277">
      <alignment horizontal="right" vertical="top"/>
      <protection locked="0"/>
    </xf>
    <xf numFmtId="49" fontId="41" fillId="49" borderId="277">
      <alignment horizontal="right" vertical="top"/>
      <protection locked="0"/>
    </xf>
    <xf numFmtId="49" fontId="41" fillId="49" borderId="277">
      <alignment horizontal="right" vertical="top"/>
      <protection locked="0"/>
    </xf>
    <xf numFmtId="0" fontId="41" fillId="49" borderId="277">
      <alignment horizontal="right" vertical="top"/>
      <protection locked="0"/>
    </xf>
    <xf numFmtId="0" fontId="41" fillId="49" borderId="277">
      <alignment horizontal="right" vertical="top"/>
      <protection locked="0"/>
    </xf>
    <xf numFmtId="0" fontId="46" fillId="0" borderId="280">
      <alignment horizontal="center" vertical="top" wrapText="1"/>
    </xf>
    <xf numFmtId="0" fontId="50" fillId="50" borderId="279" applyNumberFormat="0" applyAlignment="0" applyProtection="0"/>
    <xf numFmtId="0" fontId="63" fillId="13" borderId="279" applyNumberFormat="0" applyAlignment="0" applyProtection="0"/>
    <xf numFmtId="0" fontId="32" fillId="59" borderId="281" applyNumberFormat="0" applyFont="0" applyAlignment="0" applyProtection="0"/>
    <xf numFmtId="0" fontId="34" fillId="45" borderId="282" applyNumberFormat="0" applyFont="0" applyAlignment="0" applyProtection="0"/>
    <xf numFmtId="0" fontId="34" fillId="45" borderId="282" applyNumberFormat="0" applyFont="0" applyAlignment="0" applyProtection="0"/>
    <xf numFmtId="0" fontId="34" fillId="45" borderId="282" applyNumberFormat="0" applyFont="0" applyAlignment="0" applyProtection="0"/>
    <xf numFmtId="0" fontId="68" fillId="50" borderId="283" applyNumberFormat="0" applyAlignment="0" applyProtection="0"/>
    <xf numFmtId="4" fontId="49" fillId="60" borderId="283" applyNumberFormat="0" applyProtection="0">
      <alignment vertical="center"/>
    </xf>
    <xf numFmtId="4" fontId="70" fillId="57" borderId="282" applyNumberFormat="0" applyProtection="0">
      <alignment vertical="center"/>
    </xf>
    <xf numFmtId="4" fontId="70" fillId="57" borderId="282" applyNumberFormat="0" applyProtection="0">
      <alignment vertical="center"/>
    </xf>
    <xf numFmtId="4" fontId="70" fillId="57" borderId="282" applyNumberFormat="0" applyProtection="0">
      <alignment vertical="center"/>
    </xf>
    <xf numFmtId="4" fontId="70" fillId="57" borderId="282" applyNumberFormat="0" applyProtection="0">
      <alignment vertical="center"/>
    </xf>
    <xf numFmtId="4" fontId="70" fillId="57" borderId="282" applyNumberFormat="0" applyProtection="0">
      <alignment vertical="center"/>
    </xf>
    <xf numFmtId="4" fontId="71" fillId="60" borderId="283" applyNumberFormat="0" applyProtection="0">
      <alignment vertical="center"/>
    </xf>
    <xf numFmtId="4" fontId="41" fillId="60" borderId="282" applyNumberFormat="0" applyProtection="0">
      <alignment vertical="center"/>
    </xf>
    <xf numFmtId="4" fontId="41" fillId="60" borderId="282" applyNumberFormat="0" applyProtection="0">
      <alignment vertical="center"/>
    </xf>
    <xf numFmtId="4" fontId="41" fillId="60" borderId="282" applyNumberFormat="0" applyProtection="0">
      <alignment vertical="center"/>
    </xf>
    <xf numFmtId="4" fontId="41" fillId="60" borderId="282" applyNumberFormat="0" applyProtection="0">
      <alignment vertical="center"/>
    </xf>
    <xf numFmtId="4" fontId="41" fillId="60" borderId="282" applyNumberFormat="0" applyProtection="0">
      <alignment vertical="center"/>
    </xf>
    <xf numFmtId="4" fontId="49" fillId="60" borderId="283" applyNumberFormat="0" applyProtection="0">
      <alignment horizontal="left" vertical="center" indent="1"/>
    </xf>
    <xf numFmtId="4" fontId="70" fillId="60" borderId="282" applyNumberFormat="0" applyProtection="0">
      <alignment horizontal="left" vertical="center" indent="1"/>
    </xf>
    <xf numFmtId="4" fontId="70" fillId="60" borderId="282" applyNumberFormat="0" applyProtection="0">
      <alignment horizontal="left" vertical="center" indent="1"/>
    </xf>
    <xf numFmtId="4" fontId="70" fillId="60" borderId="282" applyNumberFormat="0" applyProtection="0">
      <alignment horizontal="left" vertical="center" indent="1"/>
    </xf>
    <xf numFmtId="4" fontId="70" fillId="60" borderId="282" applyNumberFormat="0" applyProtection="0">
      <alignment horizontal="left" vertical="center" indent="1"/>
    </xf>
    <xf numFmtId="4" fontId="70" fillId="60" borderId="282" applyNumberFormat="0" applyProtection="0">
      <alignment horizontal="left" vertical="center" indent="1"/>
    </xf>
    <xf numFmtId="4" fontId="49" fillId="60" borderId="283" applyNumberFormat="0" applyProtection="0">
      <alignment horizontal="left" vertical="center" indent="1"/>
    </xf>
    <xf numFmtId="0" fontId="41" fillId="57" borderId="284" applyNumberFormat="0" applyProtection="0">
      <alignment horizontal="left" vertical="top" indent="1"/>
    </xf>
    <xf numFmtId="0" fontId="41" fillId="57" borderId="284" applyNumberFormat="0" applyProtection="0">
      <alignment horizontal="left" vertical="top" indent="1"/>
    </xf>
    <xf numFmtId="0" fontId="41" fillId="57" borderId="284" applyNumberFormat="0" applyProtection="0">
      <alignment horizontal="left" vertical="top" indent="1"/>
    </xf>
    <xf numFmtId="0" fontId="41" fillId="57" borderId="284" applyNumberFormat="0" applyProtection="0">
      <alignment horizontal="left" vertical="top" indent="1"/>
    </xf>
    <xf numFmtId="0" fontId="41" fillId="57" borderId="284" applyNumberFormat="0" applyProtection="0">
      <alignment horizontal="left" vertical="top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49" fillId="61" borderId="283" applyNumberFormat="0" applyProtection="0">
      <alignment horizontal="right" vertical="center"/>
    </xf>
    <xf numFmtId="4" fontId="70" fillId="9" borderId="282" applyNumberFormat="0" applyProtection="0">
      <alignment horizontal="right" vertical="center"/>
    </xf>
    <xf numFmtId="4" fontId="70" fillId="9" borderId="282" applyNumberFormat="0" applyProtection="0">
      <alignment horizontal="right" vertical="center"/>
    </xf>
    <xf numFmtId="4" fontId="70" fillId="9" borderId="282" applyNumberFormat="0" applyProtection="0">
      <alignment horizontal="right" vertical="center"/>
    </xf>
    <xf numFmtId="4" fontId="70" fillId="9" borderId="282" applyNumberFormat="0" applyProtection="0">
      <alignment horizontal="right" vertical="center"/>
    </xf>
    <xf numFmtId="4" fontId="70" fillId="9" borderId="282" applyNumberFormat="0" applyProtection="0">
      <alignment horizontal="right" vertical="center"/>
    </xf>
    <xf numFmtId="4" fontId="49" fillId="62" borderId="283" applyNumberFormat="0" applyProtection="0">
      <alignment horizontal="right" vertical="center"/>
    </xf>
    <xf numFmtId="4" fontId="70" fillId="63" borderId="282" applyNumberFormat="0" applyProtection="0">
      <alignment horizontal="right" vertical="center"/>
    </xf>
    <xf numFmtId="4" fontId="70" fillId="63" borderId="282" applyNumberFormat="0" applyProtection="0">
      <alignment horizontal="right" vertical="center"/>
    </xf>
    <xf numFmtId="4" fontId="70" fillId="63" borderId="282" applyNumberFormat="0" applyProtection="0">
      <alignment horizontal="right" vertical="center"/>
    </xf>
    <xf numFmtId="4" fontId="70" fillId="63" borderId="282" applyNumberFormat="0" applyProtection="0">
      <alignment horizontal="right" vertical="center"/>
    </xf>
    <xf numFmtId="4" fontId="70" fillId="63" borderId="282" applyNumberFormat="0" applyProtection="0">
      <alignment horizontal="right" vertical="center"/>
    </xf>
    <xf numFmtId="4" fontId="49" fillId="64" borderId="283" applyNumberFormat="0" applyProtection="0">
      <alignment horizontal="right" vertical="center"/>
    </xf>
    <xf numFmtId="4" fontId="70" fillId="30" borderId="280" applyNumberFormat="0" applyProtection="0">
      <alignment horizontal="right" vertical="center"/>
    </xf>
    <xf numFmtId="4" fontId="70" fillId="30" borderId="280" applyNumberFormat="0" applyProtection="0">
      <alignment horizontal="right" vertical="center"/>
    </xf>
    <xf numFmtId="4" fontId="70" fillId="30" borderId="280" applyNumberFormat="0" applyProtection="0">
      <alignment horizontal="right" vertical="center"/>
    </xf>
    <xf numFmtId="4" fontId="70" fillId="30" borderId="280" applyNumberFormat="0" applyProtection="0">
      <alignment horizontal="right" vertical="center"/>
    </xf>
    <xf numFmtId="4" fontId="70" fillId="30" borderId="280" applyNumberFormat="0" applyProtection="0">
      <alignment horizontal="right" vertical="center"/>
    </xf>
    <xf numFmtId="4" fontId="49" fillId="65" borderId="283" applyNumberFormat="0" applyProtection="0">
      <alignment horizontal="right" vertical="center"/>
    </xf>
    <xf numFmtId="4" fontId="70" fillId="17" borderId="282" applyNumberFormat="0" applyProtection="0">
      <alignment horizontal="right" vertical="center"/>
    </xf>
    <xf numFmtId="4" fontId="70" fillId="17" borderId="282" applyNumberFormat="0" applyProtection="0">
      <alignment horizontal="right" vertical="center"/>
    </xf>
    <xf numFmtId="4" fontId="70" fillId="17" borderId="282" applyNumberFormat="0" applyProtection="0">
      <alignment horizontal="right" vertical="center"/>
    </xf>
    <xf numFmtId="4" fontId="70" fillId="17" borderId="282" applyNumberFormat="0" applyProtection="0">
      <alignment horizontal="right" vertical="center"/>
    </xf>
    <xf numFmtId="4" fontId="70" fillId="17" borderId="282" applyNumberFormat="0" applyProtection="0">
      <alignment horizontal="right" vertical="center"/>
    </xf>
    <xf numFmtId="4" fontId="49" fillId="66" borderId="283" applyNumberFormat="0" applyProtection="0">
      <alignment horizontal="right" vertical="center"/>
    </xf>
    <xf numFmtId="4" fontId="70" fillId="21" borderId="282" applyNumberFormat="0" applyProtection="0">
      <alignment horizontal="right" vertical="center"/>
    </xf>
    <xf numFmtId="4" fontId="70" fillId="21" borderId="282" applyNumberFormat="0" applyProtection="0">
      <alignment horizontal="right" vertical="center"/>
    </xf>
    <xf numFmtId="4" fontId="70" fillId="21" borderId="282" applyNumberFormat="0" applyProtection="0">
      <alignment horizontal="right" vertical="center"/>
    </xf>
    <xf numFmtId="4" fontId="70" fillId="21" borderId="282" applyNumberFormat="0" applyProtection="0">
      <alignment horizontal="right" vertical="center"/>
    </xf>
    <xf numFmtId="4" fontId="70" fillId="21" borderId="282" applyNumberFormat="0" applyProtection="0">
      <alignment horizontal="right" vertical="center"/>
    </xf>
    <xf numFmtId="4" fontId="49" fillId="67" borderId="283" applyNumberFormat="0" applyProtection="0">
      <alignment horizontal="right" vertical="center"/>
    </xf>
    <xf numFmtId="4" fontId="70" fillId="44" borderId="282" applyNumberFormat="0" applyProtection="0">
      <alignment horizontal="right" vertical="center"/>
    </xf>
    <xf numFmtId="4" fontId="70" fillId="44" borderId="282" applyNumberFormat="0" applyProtection="0">
      <alignment horizontal="right" vertical="center"/>
    </xf>
    <xf numFmtId="4" fontId="70" fillId="44" borderId="282" applyNumberFormat="0" applyProtection="0">
      <alignment horizontal="right" vertical="center"/>
    </xf>
    <xf numFmtId="4" fontId="70" fillId="44" borderId="282" applyNumberFormat="0" applyProtection="0">
      <alignment horizontal="right" vertical="center"/>
    </xf>
    <xf numFmtId="4" fontId="70" fillId="44" borderId="282" applyNumberFormat="0" applyProtection="0">
      <alignment horizontal="right" vertical="center"/>
    </xf>
    <xf numFmtId="4" fontId="49" fillId="68" borderId="283" applyNumberFormat="0" applyProtection="0">
      <alignment horizontal="right" vertical="center"/>
    </xf>
    <xf numFmtId="4" fontId="70" fillId="37" borderId="282" applyNumberFormat="0" applyProtection="0">
      <alignment horizontal="right" vertical="center"/>
    </xf>
    <xf numFmtId="4" fontId="70" fillId="37" borderId="282" applyNumberFormat="0" applyProtection="0">
      <alignment horizontal="right" vertical="center"/>
    </xf>
    <xf numFmtId="4" fontId="70" fillId="37" borderId="282" applyNumberFormat="0" applyProtection="0">
      <alignment horizontal="right" vertical="center"/>
    </xf>
    <xf numFmtId="4" fontId="70" fillId="37" borderId="282" applyNumberFormat="0" applyProtection="0">
      <alignment horizontal="right" vertical="center"/>
    </xf>
    <xf numFmtId="4" fontId="70" fillId="37" borderId="282" applyNumberFormat="0" applyProtection="0">
      <alignment horizontal="right" vertical="center"/>
    </xf>
    <xf numFmtId="4" fontId="49" fillId="69" borderId="283" applyNumberFormat="0" applyProtection="0">
      <alignment horizontal="right" vertical="center"/>
    </xf>
    <xf numFmtId="4" fontId="70" fillId="70" borderId="282" applyNumberFormat="0" applyProtection="0">
      <alignment horizontal="right" vertical="center"/>
    </xf>
    <xf numFmtId="4" fontId="70" fillId="70" borderId="282" applyNumberFormat="0" applyProtection="0">
      <alignment horizontal="right" vertical="center"/>
    </xf>
    <xf numFmtId="4" fontId="70" fillId="70" borderId="282" applyNumberFormat="0" applyProtection="0">
      <alignment horizontal="right" vertical="center"/>
    </xf>
    <xf numFmtId="4" fontId="70" fillId="70" borderId="282" applyNumberFormat="0" applyProtection="0">
      <alignment horizontal="right" vertical="center"/>
    </xf>
    <xf numFmtId="4" fontId="70" fillId="70" borderId="282" applyNumberFormat="0" applyProtection="0">
      <alignment horizontal="right" vertical="center"/>
    </xf>
    <xf numFmtId="4" fontId="49" fillId="71" borderId="283" applyNumberFormat="0" applyProtection="0">
      <alignment horizontal="right" vertical="center"/>
    </xf>
    <xf numFmtId="4" fontId="70" fillId="16" borderId="282" applyNumberFormat="0" applyProtection="0">
      <alignment horizontal="right" vertical="center"/>
    </xf>
    <xf numFmtId="4" fontId="70" fillId="16" borderId="282" applyNumberFormat="0" applyProtection="0">
      <alignment horizontal="right" vertical="center"/>
    </xf>
    <xf numFmtId="4" fontId="70" fillId="16" borderId="282" applyNumberFormat="0" applyProtection="0">
      <alignment horizontal="right" vertical="center"/>
    </xf>
    <xf numFmtId="4" fontId="70" fillId="16" borderId="282" applyNumberFormat="0" applyProtection="0">
      <alignment horizontal="right" vertical="center"/>
    </xf>
    <xf numFmtId="4" fontId="70" fillId="16" borderId="282" applyNumberFormat="0" applyProtection="0">
      <alignment horizontal="right" vertical="center"/>
    </xf>
    <xf numFmtId="4" fontId="73" fillId="72" borderId="283" applyNumberFormat="0" applyProtection="0">
      <alignment horizontal="left" vertical="center" indent="1"/>
    </xf>
    <xf numFmtId="4" fontId="70" fillId="73" borderId="280" applyNumberFormat="0" applyProtection="0">
      <alignment horizontal="left" vertical="center" indent="1"/>
    </xf>
    <xf numFmtId="4" fontId="70" fillId="73" borderId="280" applyNumberFormat="0" applyProtection="0">
      <alignment horizontal="left" vertical="center" indent="1"/>
    </xf>
    <xf numFmtId="4" fontId="70" fillId="73" borderId="280" applyNumberFormat="0" applyProtection="0">
      <alignment horizontal="left" vertical="center" indent="1"/>
    </xf>
    <xf numFmtId="4" fontId="70" fillId="73" borderId="280" applyNumberFormat="0" applyProtection="0">
      <alignment horizontal="left" vertical="center" indent="1"/>
    </xf>
    <xf numFmtId="4" fontId="70" fillId="73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70" fillId="77" borderId="282" applyNumberFormat="0" applyProtection="0">
      <alignment horizontal="right" vertical="center"/>
    </xf>
    <xf numFmtId="4" fontId="70" fillId="77" borderId="282" applyNumberFormat="0" applyProtection="0">
      <alignment horizontal="right" vertical="center"/>
    </xf>
    <xf numFmtId="4" fontId="70" fillId="77" borderId="282" applyNumberFormat="0" applyProtection="0">
      <alignment horizontal="right" vertical="center"/>
    </xf>
    <xf numFmtId="4" fontId="70" fillId="77" borderId="282" applyNumberFormat="0" applyProtection="0">
      <alignment horizontal="right" vertical="center"/>
    </xf>
    <xf numFmtId="4" fontId="70" fillId="77" borderId="282" applyNumberFormat="0" applyProtection="0">
      <alignment horizontal="right" vertical="center"/>
    </xf>
    <xf numFmtId="4" fontId="70" fillId="78" borderId="280" applyNumberFormat="0" applyProtection="0">
      <alignment horizontal="left" vertical="center" indent="1"/>
    </xf>
    <xf numFmtId="4" fontId="70" fillId="78" borderId="280" applyNumberFormat="0" applyProtection="0">
      <alignment horizontal="left" vertical="center" indent="1"/>
    </xf>
    <xf numFmtId="4" fontId="70" fillId="78" borderId="280" applyNumberFormat="0" applyProtection="0">
      <alignment horizontal="left" vertical="center" indent="1"/>
    </xf>
    <xf numFmtId="4" fontId="70" fillId="78" borderId="280" applyNumberFormat="0" applyProtection="0">
      <alignment horizontal="left" vertical="center" indent="1"/>
    </xf>
    <xf numFmtId="4" fontId="70" fillId="78" borderId="280" applyNumberFormat="0" applyProtection="0">
      <alignment horizontal="left" vertical="center" indent="1"/>
    </xf>
    <xf numFmtId="4" fontId="70" fillId="77" borderId="280" applyNumberFormat="0" applyProtection="0">
      <alignment horizontal="left" vertical="center" indent="1"/>
    </xf>
    <xf numFmtId="4" fontId="70" fillId="77" borderId="280" applyNumberFormat="0" applyProtection="0">
      <alignment horizontal="left" vertical="center" indent="1"/>
    </xf>
    <xf numFmtId="4" fontId="70" fillId="77" borderId="280" applyNumberFormat="0" applyProtection="0">
      <alignment horizontal="left" vertical="center" indent="1"/>
    </xf>
    <xf numFmtId="4" fontId="70" fillId="77" borderId="280" applyNumberFormat="0" applyProtection="0">
      <alignment horizontal="left" vertical="center" indent="1"/>
    </xf>
    <xf numFmtId="4" fontId="70" fillId="77" borderId="280" applyNumberFormat="0" applyProtection="0">
      <alignment horizontal="left" vertical="center" indent="1"/>
    </xf>
    <xf numFmtId="0" fontId="70" fillId="50" borderId="282" applyNumberFormat="0" applyProtection="0">
      <alignment horizontal="left" vertical="center" indent="1"/>
    </xf>
    <xf numFmtId="0" fontId="70" fillId="50" borderId="282" applyNumberFormat="0" applyProtection="0">
      <alignment horizontal="left" vertical="center" indent="1"/>
    </xf>
    <xf numFmtId="0" fontId="70" fillId="50" borderId="282" applyNumberFormat="0" applyProtection="0">
      <alignment horizontal="left" vertical="center" indent="1"/>
    </xf>
    <xf numFmtId="0" fontId="70" fillId="50" borderId="282" applyNumberFormat="0" applyProtection="0">
      <alignment horizontal="left" vertical="center" indent="1"/>
    </xf>
    <xf numFmtId="0" fontId="70" fillId="50" borderId="282" applyNumberFormat="0" applyProtection="0">
      <alignment horizontal="left" vertical="center" indent="1"/>
    </xf>
    <xf numFmtId="0" fontId="70" fillId="50" borderId="282" applyNumberFormat="0" applyProtection="0">
      <alignment horizontal="left" vertical="center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70" fillId="82" borderId="282" applyNumberFormat="0" applyProtection="0">
      <alignment horizontal="left" vertical="center" indent="1"/>
    </xf>
    <xf numFmtId="0" fontId="70" fillId="82" borderId="282" applyNumberFormat="0" applyProtection="0">
      <alignment horizontal="left" vertical="center" indent="1"/>
    </xf>
    <xf numFmtId="0" fontId="70" fillId="82" borderId="282" applyNumberFormat="0" applyProtection="0">
      <alignment horizontal="left" vertical="center" indent="1"/>
    </xf>
    <xf numFmtId="0" fontId="70" fillId="82" borderId="282" applyNumberFormat="0" applyProtection="0">
      <alignment horizontal="left" vertical="center" indent="1"/>
    </xf>
    <xf numFmtId="0" fontId="70" fillId="82" borderId="282" applyNumberFormat="0" applyProtection="0">
      <alignment horizontal="left" vertical="center" indent="1"/>
    </xf>
    <xf numFmtId="0" fontId="70" fillId="82" borderId="282" applyNumberFormat="0" applyProtection="0">
      <alignment horizontal="left" vertical="center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70" fillId="14" borderId="282" applyNumberFormat="0" applyProtection="0">
      <alignment horizontal="left" vertical="center" indent="1"/>
    </xf>
    <xf numFmtId="0" fontId="70" fillId="14" borderId="282" applyNumberFormat="0" applyProtection="0">
      <alignment horizontal="left" vertical="center" indent="1"/>
    </xf>
    <xf numFmtId="0" fontId="70" fillId="14" borderId="282" applyNumberFormat="0" applyProtection="0">
      <alignment horizontal="left" vertical="center" indent="1"/>
    </xf>
    <xf numFmtId="0" fontId="70" fillId="14" borderId="282" applyNumberFormat="0" applyProtection="0">
      <alignment horizontal="left" vertical="center" indent="1"/>
    </xf>
    <xf numFmtId="0" fontId="70" fillId="14" borderId="282" applyNumberFormat="0" applyProtection="0">
      <alignment horizontal="left" vertical="center" indent="1"/>
    </xf>
    <xf numFmtId="0" fontId="33" fillId="85" borderId="283" applyNumberFormat="0" applyProtection="0">
      <alignment horizontal="left" vertical="center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70" fillId="78" borderId="282" applyNumberFormat="0" applyProtection="0">
      <alignment horizontal="left" vertical="center" indent="1"/>
    </xf>
    <xf numFmtId="0" fontId="70" fillId="78" borderId="282" applyNumberFormat="0" applyProtection="0">
      <alignment horizontal="left" vertical="center" indent="1"/>
    </xf>
    <xf numFmtId="0" fontId="70" fillId="78" borderId="282" applyNumberFormat="0" applyProtection="0">
      <alignment horizontal="left" vertical="center" indent="1"/>
    </xf>
    <xf numFmtId="0" fontId="70" fillId="78" borderId="282" applyNumberFormat="0" applyProtection="0">
      <alignment horizontal="left" vertical="center" indent="1"/>
    </xf>
    <xf numFmtId="0" fontId="70" fillId="78" borderId="282" applyNumberFormat="0" applyProtection="0">
      <alignment horizontal="left" vertical="center" indent="1"/>
    </xf>
    <xf numFmtId="0" fontId="33" fillId="6" borderId="283" applyNumberFormat="0" applyProtection="0">
      <alignment horizontal="left" vertical="center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77" fillId="75" borderId="285" applyBorder="0"/>
    <xf numFmtId="4" fontId="49" fillId="87" borderId="283" applyNumberFormat="0" applyProtection="0">
      <alignment vertical="center"/>
    </xf>
    <xf numFmtId="4" fontId="78" fillId="59" borderId="284" applyNumberFormat="0" applyProtection="0">
      <alignment vertical="center"/>
    </xf>
    <xf numFmtId="4" fontId="78" fillId="59" borderId="284" applyNumberFormat="0" applyProtection="0">
      <alignment vertical="center"/>
    </xf>
    <xf numFmtId="4" fontId="78" fillId="59" borderId="284" applyNumberFormat="0" applyProtection="0">
      <alignment vertical="center"/>
    </xf>
    <xf numFmtId="4" fontId="78" fillId="59" borderId="284" applyNumberFormat="0" applyProtection="0">
      <alignment vertical="center"/>
    </xf>
    <xf numFmtId="4" fontId="78" fillId="59" borderId="284" applyNumberFormat="0" applyProtection="0">
      <alignment vertical="center"/>
    </xf>
    <xf numFmtId="4" fontId="71" fillId="87" borderId="283" applyNumberFormat="0" applyProtection="0">
      <alignment vertical="center"/>
    </xf>
    <xf numFmtId="4" fontId="49" fillId="87" borderId="283" applyNumberFormat="0" applyProtection="0">
      <alignment horizontal="left" vertical="center" indent="1"/>
    </xf>
    <xf numFmtId="4" fontId="78" fillId="50" borderId="284" applyNumberFormat="0" applyProtection="0">
      <alignment horizontal="left" vertical="center" indent="1"/>
    </xf>
    <xf numFmtId="4" fontId="78" fillId="50" borderId="284" applyNumberFormat="0" applyProtection="0">
      <alignment horizontal="left" vertical="center" indent="1"/>
    </xf>
    <xf numFmtId="4" fontId="78" fillId="50" borderId="284" applyNumberFormat="0" applyProtection="0">
      <alignment horizontal="left" vertical="center" indent="1"/>
    </xf>
    <xf numFmtId="4" fontId="78" fillId="50" borderId="284" applyNumberFormat="0" applyProtection="0">
      <alignment horizontal="left" vertical="center" indent="1"/>
    </xf>
    <xf numFmtId="4" fontId="78" fillId="50" borderId="284" applyNumberFormat="0" applyProtection="0">
      <alignment horizontal="left" vertical="center" indent="1"/>
    </xf>
    <xf numFmtId="4" fontId="49" fillId="87" borderId="283" applyNumberFormat="0" applyProtection="0">
      <alignment horizontal="left" vertical="center" indent="1"/>
    </xf>
    <xf numFmtId="0" fontId="78" fillId="59" borderId="284" applyNumberFormat="0" applyProtection="0">
      <alignment horizontal="left" vertical="top" indent="1"/>
    </xf>
    <xf numFmtId="0" fontId="78" fillId="59" borderId="284" applyNumberFormat="0" applyProtection="0">
      <alignment horizontal="left" vertical="top" indent="1"/>
    </xf>
    <xf numFmtId="0" fontId="78" fillId="59" borderId="284" applyNumberFormat="0" applyProtection="0">
      <alignment horizontal="left" vertical="top" indent="1"/>
    </xf>
    <xf numFmtId="0" fontId="78" fillId="59" borderId="284" applyNumberFormat="0" applyProtection="0">
      <alignment horizontal="left" vertical="top" indent="1"/>
    </xf>
    <xf numFmtId="0" fontId="78" fillId="59" borderId="284" applyNumberFormat="0" applyProtection="0">
      <alignment horizontal="left" vertical="top" indent="1"/>
    </xf>
    <xf numFmtId="4" fontId="49" fillId="74" borderId="283" applyNumberFormat="0" applyProtection="0">
      <alignment horizontal="right" vertical="center"/>
    </xf>
    <xf numFmtId="4" fontId="70" fillId="0" borderId="282" applyNumberFormat="0" applyProtection="0">
      <alignment horizontal="right" vertical="center"/>
    </xf>
    <xf numFmtId="4" fontId="70" fillId="0" borderId="282" applyNumberFormat="0" applyProtection="0">
      <alignment horizontal="right" vertical="center"/>
    </xf>
    <xf numFmtId="4" fontId="70" fillId="0" borderId="282" applyNumberFormat="0" applyProtection="0">
      <alignment horizontal="right" vertical="center"/>
    </xf>
    <xf numFmtId="4" fontId="70" fillId="0" borderId="282" applyNumberFormat="0" applyProtection="0">
      <alignment horizontal="right" vertical="center"/>
    </xf>
    <xf numFmtId="4" fontId="70" fillId="0" borderId="282" applyNumberFormat="0" applyProtection="0">
      <alignment horizontal="right" vertical="center"/>
    </xf>
    <xf numFmtId="4" fontId="71" fillId="74" borderId="283" applyNumberFormat="0" applyProtection="0">
      <alignment horizontal="right" vertical="center"/>
    </xf>
    <xf numFmtId="4" fontId="41" fillId="88" borderId="282" applyNumberFormat="0" applyProtection="0">
      <alignment horizontal="right" vertical="center"/>
    </xf>
    <xf numFmtId="4" fontId="41" fillId="88" borderId="282" applyNumberFormat="0" applyProtection="0">
      <alignment horizontal="right" vertical="center"/>
    </xf>
    <xf numFmtId="4" fontId="41" fillId="88" borderId="282" applyNumberFormat="0" applyProtection="0">
      <alignment horizontal="right" vertical="center"/>
    </xf>
    <xf numFmtId="4" fontId="41" fillId="88" borderId="282" applyNumberFormat="0" applyProtection="0">
      <alignment horizontal="right" vertical="center"/>
    </xf>
    <xf numFmtId="4" fontId="41" fillId="88" borderId="282" applyNumberFormat="0" applyProtection="0">
      <alignment horizontal="right" vertical="center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0" fontId="78" fillId="77" borderId="284" applyNumberFormat="0" applyProtection="0">
      <alignment horizontal="left" vertical="top" indent="1"/>
    </xf>
    <xf numFmtId="0" fontId="78" fillId="77" borderId="284" applyNumberFormat="0" applyProtection="0">
      <alignment horizontal="left" vertical="top" indent="1"/>
    </xf>
    <xf numFmtId="0" fontId="78" fillId="77" borderId="284" applyNumberFormat="0" applyProtection="0">
      <alignment horizontal="left" vertical="top" indent="1"/>
    </xf>
    <xf numFmtId="0" fontId="78" fillId="77" borderId="284" applyNumberFormat="0" applyProtection="0">
      <alignment horizontal="left" vertical="top" indent="1"/>
    </xf>
    <xf numFmtId="0" fontId="78" fillId="77" borderId="284" applyNumberFormat="0" applyProtection="0">
      <alignment horizontal="left" vertical="top" indent="1"/>
    </xf>
    <xf numFmtId="4" fontId="41" fillId="89" borderId="280" applyNumberFormat="0" applyProtection="0">
      <alignment horizontal="left" vertical="center" indent="1"/>
    </xf>
    <xf numFmtId="4" fontId="41" fillId="89" borderId="280" applyNumberFormat="0" applyProtection="0">
      <alignment horizontal="left" vertical="center" indent="1"/>
    </xf>
    <xf numFmtId="4" fontId="41" fillId="89" borderId="280" applyNumberFormat="0" applyProtection="0">
      <alignment horizontal="left" vertical="center" indent="1"/>
    </xf>
    <xf numFmtId="4" fontId="41" fillId="89" borderId="280" applyNumberFormat="0" applyProtection="0">
      <alignment horizontal="left" vertical="center" indent="1"/>
    </xf>
    <xf numFmtId="4" fontId="41" fillId="89" borderId="280" applyNumberFormat="0" applyProtection="0">
      <alignment horizontal="left" vertical="center" indent="1"/>
    </xf>
    <xf numFmtId="4" fontId="69" fillId="74" borderId="283" applyNumberFormat="0" applyProtection="0">
      <alignment horizontal="right" vertical="center"/>
    </xf>
    <xf numFmtId="4" fontId="41" fillId="86" borderId="282" applyNumberFormat="0" applyProtection="0">
      <alignment horizontal="right" vertical="center"/>
    </xf>
    <xf numFmtId="4" fontId="41" fillId="86" borderId="282" applyNumberFormat="0" applyProtection="0">
      <alignment horizontal="right" vertical="center"/>
    </xf>
    <xf numFmtId="4" fontId="41" fillId="86" borderId="282" applyNumberFormat="0" applyProtection="0">
      <alignment horizontal="right" vertical="center"/>
    </xf>
    <xf numFmtId="4" fontId="41" fillId="86" borderId="282" applyNumberFormat="0" applyProtection="0">
      <alignment horizontal="right" vertical="center"/>
    </xf>
    <xf numFmtId="4" fontId="41" fillId="86" borderId="282" applyNumberFormat="0" applyProtection="0">
      <alignment horizontal="right" vertical="center"/>
    </xf>
    <xf numFmtId="2" fontId="80" fillId="91" borderId="278" applyProtection="0"/>
    <xf numFmtId="2" fontId="80" fillId="91" borderId="278" applyProtection="0"/>
    <xf numFmtId="2" fontId="40" fillId="92" borderId="278" applyProtection="0"/>
    <xf numFmtId="2" fontId="40" fillId="93" borderId="278" applyProtection="0"/>
    <xf numFmtId="2" fontId="40" fillId="94" borderId="278" applyProtection="0"/>
    <xf numFmtId="2" fontId="40" fillId="94" borderId="278" applyProtection="0">
      <alignment horizontal="center"/>
    </xf>
    <xf numFmtId="2" fontId="40" fillId="93" borderId="278" applyProtection="0">
      <alignment horizontal="center"/>
    </xf>
    <xf numFmtId="0" fontId="41" fillId="0" borderId="280">
      <alignment horizontal="left" vertical="top" wrapText="1"/>
    </xf>
    <xf numFmtId="0" fontId="83" fillId="0" borderId="286" applyNumberFormat="0" applyFill="0" applyAlignment="0" applyProtection="0"/>
    <xf numFmtId="0" fontId="89" fillId="0" borderId="287"/>
    <xf numFmtId="0" fontId="40" fillId="6" borderId="290" applyNumberFormat="0">
      <alignment readingOrder="1"/>
      <protection locked="0"/>
    </xf>
    <xf numFmtId="0" fontId="46" fillId="0" borderId="291">
      <alignment horizontal="left" vertical="top" wrapText="1"/>
    </xf>
    <xf numFmtId="49" fontId="32" fillId="0" borderId="288">
      <alignment horizontal="center" vertical="top" wrapText="1"/>
      <protection locked="0"/>
    </xf>
    <xf numFmtId="49" fontId="32" fillId="0" borderId="288">
      <alignment horizontal="center" vertical="top" wrapText="1"/>
      <protection locked="0"/>
    </xf>
    <xf numFmtId="49" fontId="41" fillId="10" borderId="288">
      <alignment horizontal="right" vertical="top"/>
      <protection locked="0"/>
    </xf>
    <xf numFmtId="49" fontId="41" fillId="10" borderId="288">
      <alignment horizontal="right" vertical="top"/>
      <protection locked="0"/>
    </xf>
    <xf numFmtId="0" fontId="41" fillId="10" borderId="288">
      <alignment horizontal="right" vertical="top"/>
      <protection locked="0"/>
    </xf>
    <xf numFmtId="0" fontId="41" fillId="10" borderId="288">
      <alignment horizontal="right" vertical="top"/>
      <protection locked="0"/>
    </xf>
    <xf numFmtId="49" fontId="41" fillId="0" borderId="288">
      <alignment horizontal="right" vertical="top"/>
      <protection locked="0"/>
    </xf>
    <xf numFmtId="49" fontId="41" fillId="0" borderId="288">
      <alignment horizontal="right" vertical="top"/>
      <protection locked="0"/>
    </xf>
    <xf numFmtId="0" fontId="41" fillId="0" borderId="288">
      <alignment horizontal="right" vertical="top"/>
      <protection locked="0"/>
    </xf>
    <xf numFmtId="0" fontId="41" fillId="0" borderId="288">
      <alignment horizontal="right" vertical="top"/>
      <protection locked="0"/>
    </xf>
    <xf numFmtId="49" fontId="41" fillId="49" borderId="288">
      <alignment horizontal="right" vertical="top"/>
      <protection locked="0"/>
    </xf>
    <xf numFmtId="49" fontId="41" fillId="49" borderId="288">
      <alignment horizontal="right" vertical="top"/>
      <protection locked="0"/>
    </xf>
    <xf numFmtId="0" fontId="41" fillId="49" borderId="288">
      <alignment horizontal="right" vertical="top"/>
      <protection locked="0"/>
    </xf>
    <xf numFmtId="0" fontId="41" fillId="49" borderId="288">
      <alignment horizontal="right" vertical="top"/>
      <protection locked="0"/>
    </xf>
    <xf numFmtId="0" fontId="46" fillId="0" borderId="291">
      <alignment horizontal="center" vertical="top" wrapText="1"/>
    </xf>
    <xf numFmtId="0" fontId="50" fillId="50" borderId="290" applyNumberFormat="0" applyAlignment="0" applyProtection="0"/>
    <xf numFmtId="0" fontId="63" fillId="13" borderId="290" applyNumberFormat="0" applyAlignment="0" applyProtection="0"/>
    <xf numFmtId="0" fontId="32" fillId="59" borderId="292" applyNumberFormat="0" applyFont="0" applyAlignment="0" applyProtection="0"/>
    <xf numFmtId="0" fontId="34" fillId="45" borderId="293" applyNumberFormat="0" applyFont="0" applyAlignment="0" applyProtection="0"/>
    <xf numFmtId="0" fontId="34" fillId="45" borderId="293" applyNumberFormat="0" applyFont="0" applyAlignment="0" applyProtection="0"/>
    <xf numFmtId="0" fontId="34" fillId="45" borderId="293" applyNumberFormat="0" applyFont="0" applyAlignment="0" applyProtection="0"/>
    <xf numFmtId="0" fontId="68" fillId="50" borderId="294" applyNumberFormat="0" applyAlignment="0" applyProtection="0"/>
    <xf numFmtId="4" fontId="49" fillId="60" borderId="294" applyNumberFormat="0" applyProtection="0">
      <alignment vertical="center"/>
    </xf>
    <xf numFmtId="4" fontId="70" fillId="57" borderId="293" applyNumberFormat="0" applyProtection="0">
      <alignment vertical="center"/>
    </xf>
    <xf numFmtId="4" fontId="70" fillId="57" borderId="293" applyNumberFormat="0" applyProtection="0">
      <alignment vertical="center"/>
    </xf>
    <xf numFmtId="4" fontId="70" fillId="57" borderId="293" applyNumberFormat="0" applyProtection="0">
      <alignment vertical="center"/>
    </xf>
    <xf numFmtId="4" fontId="70" fillId="57" borderId="293" applyNumberFormat="0" applyProtection="0">
      <alignment vertical="center"/>
    </xf>
    <xf numFmtId="4" fontId="70" fillId="57" borderId="293" applyNumberFormat="0" applyProtection="0">
      <alignment vertical="center"/>
    </xf>
    <xf numFmtId="4" fontId="71" fillId="60" borderId="294" applyNumberFormat="0" applyProtection="0">
      <alignment vertical="center"/>
    </xf>
    <xf numFmtId="4" fontId="41" fillId="60" borderId="293" applyNumberFormat="0" applyProtection="0">
      <alignment vertical="center"/>
    </xf>
    <xf numFmtId="4" fontId="41" fillId="60" borderId="293" applyNumberFormat="0" applyProtection="0">
      <alignment vertical="center"/>
    </xf>
    <xf numFmtId="4" fontId="41" fillId="60" borderId="293" applyNumberFormat="0" applyProtection="0">
      <alignment vertical="center"/>
    </xf>
    <xf numFmtId="4" fontId="41" fillId="60" borderId="293" applyNumberFormat="0" applyProtection="0">
      <alignment vertical="center"/>
    </xf>
    <xf numFmtId="4" fontId="41" fillId="60" borderId="293" applyNumberFormat="0" applyProtection="0">
      <alignment vertical="center"/>
    </xf>
    <xf numFmtId="4" fontId="49" fillId="60" borderId="294" applyNumberFormat="0" applyProtection="0">
      <alignment horizontal="left" vertical="center" indent="1"/>
    </xf>
    <xf numFmtId="4" fontId="70" fillId="60" borderId="293" applyNumberFormat="0" applyProtection="0">
      <alignment horizontal="left" vertical="center" indent="1"/>
    </xf>
    <xf numFmtId="4" fontId="70" fillId="60" borderId="293" applyNumberFormat="0" applyProtection="0">
      <alignment horizontal="left" vertical="center" indent="1"/>
    </xf>
    <xf numFmtId="4" fontId="70" fillId="60" borderId="293" applyNumberFormat="0" applyProtection="0">
      <alignment horizontal="left" vertical="center" indent="1"/>
    </xf>
    <xf numFmtId="4" fontId="70" fillId="60" borderId="293" applyNumberFormat="0" applyProtection="0">
      <alignment horizontal="left" vertical="center" indent="1"/>
    </xf>
    <xf numFmtId="4" fontId="70" fillId="60" borderId="293" applyNumberFormat="0" applyProtection="0">
      <alignment horizontal="left" vertical="center" indent="1"/>
    </xf>
    <xf numFmtId="4" fontId="49" fillId="60" borderId="294" applyNumberFormat="0" applyProtection="0">
      <alignment horizontal="left" vertical="center" indent="1"/>
    </xf>
    <xf numFmtId="0" fontId="41" fillId="57" borderId="295" applyNumberFormat="0" applyProtection="0">
      <alignment horizontal="left" vertical="top" indent="1"/>
    </xf>
    <xf numFmtId="0" fontId="41" fillId="57" borderId="295" applyNumberFormat="0" applyProtection="0">
      <alignment horizontal="left" vertical="top" indent="1"/>
    </xf>
    <xf numFmtId="0" fontId="41" fillId="57" borderId="295" applyNumberFormat="0" applyProtection="0">
      <alignment horizontal="left" vertical="top" indent="1"/>
    </xf>
    <xf numFmtId="0" fontId="41" fillId="57" borderId="295" applyNumberFormat="0" applyProtection="0">
      <alignment horizontal="left" vertical="top" indent="1"/>
    </xf>
    <xf numFmtId="0" fontId="41" fillId="57" borderId="295" applyNumberFormat="0" applyProtection="0">
      <alignment horizontal="left" vertical="top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49" fillId="61" borderId="294" applyNumberFormat="0" applyProtection="0">
      <alignment horizontal="right" vertical="center"/>
    </xf>
    <xf numFmtId="4" fontId="70" fillId="9" borderId="293" applyNumberFormat="0" applyProtection="0">
      <alignment horizontal="right" vertical="center"/>
    </xf>
    <xf numFmtId="4" fontId="70" fillId="9" borderId="293" applyNumberFormat="0" applyProtection="0">
      <alignment horizontal="right" vertical="center"/>
    </xf>
    <xf numFmtId="4" fontId="70" fillId="9" borderId="293" applyNumberFormat="0" applyProtection="0">
      <alignment horizontal="right" vertical="center"/>
    </xf>
    <xf numFmtId="4" fontId="70" fillId="9" borderId="293" applyNumberFormat="0" applyProtection="0">
      <alignment horizontal="right" vertical="center"/>
    </xf>
    <xf numFmtId="4" fontId="70" fillId="9" borderId="293" applyNumberFormat="0" applyProtection="0">
      <alignment horizontal="right" vertical="center"/>
    </xf>
    <xf numFmtId="4" fontId="49" fillId="62" borderId="294" applyNumberFormat="0" applyProtection="0">
      <alignment horizontal="right" vertical="center"/>
    </xf>
    <xf numFmtId="4" fontId="70" fillId="63" borderId="293" applyNumberFormat="0" applyProtection="0">
      <alignment horizontal="right" vertical="center"/>
    </xf>
    <xf numFmtId="4" fontId="70" fillId="63" borderId="293" applyNumberFormat="0" applyProtection="0">
      <alignment horizontal="right" vertical="center"/>
    </xf>
    <xf numFmtId="4" fontId="70" fillId="63" borderId="293" applyNumberFormat="0" applyProtection="0">
      <alignment horizontal="right" vertical="center"/>
    </xf>
    <xf numFmtId="4" fontId="70" fillId="63" borderId="293" applyNumberFormat="0" applyProtection="0">
      <alignment horizontal="right" vertical="center"/>
    </xf>
    <xf numFmtId="4" fontId="70" fillId="63" borderId="293" applyNumberFormat="0" applyProtection="0">
      <alignment horizontal="right" vertical="center"/>
    </xf>
    <xf numFmtId="4" fontId="49" fillId="64" borderId="294" applyNumberFormat="0" applyProtection="0">
      <alignment horizontal="right" vertical="center"/>
    </xf>
    <xf numFmtId="4" fontId="70" fillId="30" borderId="291" applyNumberFormat="0" applyProtection="0">
      <alignment horizontal="right" vertical="center"/>
    </xf>
    <xf numFmtId="4" fontId="70" fillId="30" borderId="291" applyNumberFormat="0" applyProtection="0">
      <alignment horizontal="right" vertical="center"/>
    </xf>
    <xf numFmtId="4" fontId="70" fillId="30" borderId="291" applyNumberFormat="0" applyProtection="0">
      <alignment horizontal="right" vertical="center"/>
    </xf>
    <xf numFmtId="4" fontId="70" fillId="30" borderId="291" applyNumberFormat="0" applyProtection="0">
      <alignment horizontal="right" vertical="center"/>
    </xf>
    <xf numFmtId="4" fontId="70" fillId="30" borderId="291" applyNumberFormat="0" applyProtection="0">
      <alignment horizontal="right" vertical="center"/>
    </xf>
    <xf numFmtId="4" fontId="49" fillId="65" borderId="294" applyNumberFormat="0" applyProtection="0">
      <alignment horizontal="right" vertical="center"/>
    </xf>
    <xf numFmtId="4" fontId="70" fillId="17" borderId="293" applyNumberFormat="0" applyProtection="0">
      <alignment horizontal="right" vertical="center"/>
    </xf>
    <xf numFmtId="4" fontId="70" fillId="17" borderId="293" applyNumberFormat="0" applyProtection="0">
      <alignment horizontal="right" vertical="center"/>
    </xf>
    <xf numFmtId="4" fontId="70" fillId="17" borderId="293" applyNumberFormat="0" applyProtection="0">
      <alignment horizontal="right" vertical="center"/>
    </xf>
    <xf numFmtId="4" fontId="70" fillId="17" borderId="293" applyNumberFormat="0" applyProtection="0">
      <alignment horizontal="right" vertical="center"/>
    </xf>
    <xf numFmtId="4" fontId="70" fillId="17" borderId="293" applyNumberFormat="0" applyProtection="0">
      <alignment horizontal="right" vertical="center"/>
    </xf>
    <xf numFmtId="4" fontId="49" fillId="66" borderId="294" applyNumberFormat="0" applyProtection="0">
      <alignment horizontal="right" vertical="center"/>
    </xf>
    <xf numFmtId="4" fontId="70" fillId="21" borderId="293" applyNumberFormat="0" applyProtection="0">
      <alignment horizontal="right" vertical="center"/>
    </xf>
    <xf numFmtId="4" fontId="70" fillId="21" borderId="293" applyNumberFormat="0" applyProtection="0">
      <alignment horizontal="right" vertical="center"/>
    </xf>
    <xf numFmtId="4" fontId="70" fillId="21" borderId="293" applyNumberFormat="0" applyProtection="0">
      <alignment horizontal="right" vertical="center"/>
    </xf>
    <xf numFmtId="4" fontId="70" fillId="21" borderId="293" applyNumberFormat="0" applyProtection="0">
      <alignment horizontal="right" vertical="center"/>
    </xf>
    <xf numFmtId="4" fontId="70" fillId="21" borderId="293" applyNumberFormat="0" applyProtection="0">
      <alignment horizontal="right" vertical="center"/>
    </xf>
    <xf numFmtId="4" fontId="49" fillId="67" borderId="294" applyNumberFormat="0" applyProtection="0">
      <alignment horizontal="right" vertical="center"/>
    </xf>
    <xf numFmtId="4" fontId="70" fillId="44" borderId="293" applyNumberFormat="0" applyProtection="0">
      <alignment horizontal="right" vertical="center"/>
    </xf>
    <xf numFmtId="4" fontId="70" fillId="44" borderId="293" applyNumberFormat="0" applyProtection="0">
      <alignment horizontal="right" vertical="center"/>
    </xf>
    <xf numFmtId="4" fontId="70" fillId="44" borderId="293" applyNumberFormat="0" applyProtection="0">
      <alignment horizontal="right" vertical="center"/>
    </xf>
    <xf numFmtId="4" fontId="70" fillId="44" borderId="293" applyNumberFormat="0" applyProtection="0">
      <alignment horizontal="right" vertical="center"/>
    </xf>
    <xf numFmtId="4" fontId="70" fillId="44" borderId="293" applyNumberFormat="0" applyProtection="0">
      <alignment horizontal="right" vertical="center"/>
    </xf>
    <xf numFmtId="4" fontId="49" fillId="68" borderId="294" applyNumberFormat="0" applyProtection="0">
      <alignment horizontal="right" vertical="center"/>
    </xf>
    <xf numFmtId="4" fontId="70" fillId="37" borderId="293" applyNumberFormat="0" applyProtection="0">
      <alignment horizontal="right" vertical="center"/>
    </xf>
    <xf numFmtId="4" fontId="70" fillId="37" borderId="293" applyNumberFormat="0" applyProtection="0">
      <alignment horizontal="right" vertical="center"/>
    </xf>
    <xf numFmtId="4" fontId="70" fillId="37" borderId="293" applyNumberFormat="0" applyProtection="0">
      <alignment horizontal="right" vertical="center"/>
    </xf>
    <xf numFmtId="4" fontId="70" fillId="37" borderId="293" applyNumberFormat="0" applyProtection="0">
      <alignment horizontal="right" vertical="center"/>
    </xf>
    <xf numFmtId="4" fontId="70" fillId="37" borderId="293" applyNumberFormat="0" applyProtection="0">
      <alignment horizontal="right" vertical="center"/>
    </xf>
    <xf numFmtId="4" fontId="49" fillId="69" borderId="294" applyNumberFormat="0" applyProtection="0">
      <alignment horizontal="right" vertical="center"/>
    </xf>
    <xf numFmtId="4" fontId="70" fillId="70" borderId="293" applyNumberFormat="0" applyProtection="0">
      <alignment horizontal="right" vertical="center"/>
    </xf>
    <xf numFmtId="4" fontId="70" fillId="70" borderId="293" applyNumberFormat="0" applyProtection="0">
      <alignment horizontal="right" vertical="center"/>
    </xf>
    <xf numFmtId="4" fontId="70" fillId="70" borderId="293" applyNumberFormat="0" applyProtection="0">
      <alignment horizontal="right" vertical="center"/>
    </xf>
    <xf numFmtId="4" fontId="70" fillId="70" borderId="293" applyNumberFormat="0" applyProtection="0">
      <alignment horizontal="right" vertical="center"/>
    </xf>
    <xf numFmtId="4" fontId="70" fillId="70" borderId="293" applyNumberFormat="0" applyProtection="0">
      <alignment horizontal="right" vertical="center"/>
    </xf>
    <xf numFmtId="4" fontId="49" fillId="71" borderId="294" applyNumberFormat="0" applyProtection="0">
      <alignment horizontal="right" vertical="center"/>
    </xf>
    <xf numFmtId="4" fontId="70" fillId="16" borderId="293" applyNumberFormat="0" applyProtection="0">
      <alignment horizontal="right" vertical="center"/>
    </xf>
    <xf numFmtId="4" fontId="70" fillId="16" borderId="293" applyNumberFormat="0" applyProtection="0">
      <alignment horizontal="right" vertical="center"/>
    </xf>
    <xf numFmtId="4" fontId="70" fillId="16" borderId="293" applyNumberFormat="0" applyProtection="0">
      <alignment horizontal="right" vertical="center"/>
    </xf>
    <xf numFmtId="4" fontId="70" fillId="16" borderId="293" applyNumberFormat="0" applyProtection="0">
      <alignment horizontal="right" vertical="center"/>
    </xf>
    <xf numFmtId="4" fontId="70" fillId="16" borderId="293" applyNumberFormat="0" applyProtection="0">
      <alignment horizontal="right" vertical="center"/>
    </xf>
    <xf numFmtId="4" fontId="73" fillId="72" borderId="294" applyNumberFormat="0" applyProtection="0">
      <alignment horizontal="left" vertical="center" indent="1"/>
    </xf>
    <xf numFmtId="4" fontId="70" fillId="73" borderId="291" applyNumberFormat="0" applyProtection="0">
      <alignment horizontal="left" vertical="center" indent="1"/>
    </xf>
    <xf numFmtId="4" fontId="70" fillId="73" borderId="291" applyNumberFormat="0" applyProtection="0">
      <alignment horizontal="left" vertical="center" indent="1"/>
    </xf>
    <xf numFmtId="4" fontId="70" fillId="73" borderId="291" applyNumberFormat="0" applyProtection="0">
      <alignment horizontal="left" vertical="center" indent="1"/>
    </xf>
    <xf numFmtId="4" fontId="70" fillId="73" borderId="291" applyNumberFormat="0" applyProtection="0">
      <alignment horizontal="left" vertical="center" indent="1"/>
    </xf>
    <xf numFmtId="4" fontId="70" fillId="73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70" fillId="77" borderId="293" applyNumberFormat="0" applyProtection="0">
      <alignment horizontal="right" vertical="center"/>
    </xf>
    <xf numFmtId="4" fontId="70" fillId="77" borderId="293" applyNumberFormat="0" applyProtection="0">
      <alignment horizontal="right" vertical="center"/>
    </xf>
    <xf numFmtId="4" fontId="70" fillId="77" borderId="293" applyNumberFormat="0" applyProtection="0">
      <alignment horizontal="right" vertical="center"/>
    </xf>
    <xf numFmtId="4" fontId="70" fillId="77" borderId="293" applyNumberFormat="0" applyProtection="0">
      <alignment horizontal="right" vertical="center"/>
    </xf>
    <xf numFmtId="4" fontId="70" fillId="77" borderId="293" applyNumberFormat="0" applyProtection="0">
      <alignment horizontal="right" vertical="center"/>
    </xf>
    <xf numFmtId="4" fontId="70" fillId="78" borderId="291" applyNumberFormat="0" applyProtection="0">
      <alignment horizontal="left" vertical="center" indent="1"/>
    </xf>
    <xf numFmtId="4" fontId="70" fillId="78" borderId="291" applyNumberFormat="0" applyProtection="0">
      <alignment horizontal="left" vertical="center" indent="1"/>
    </xf>
    <xf numFmtId="4" fontId="70" fillId="78" borderId="291" applyNumberFormat="0" applyProtection="0">
      <alignment horizontal="left" vertical="center" indent="1"/>
    </xf>
    <xf numFmtId="4" fontId="70" fillId="78" borderId="291" applyNumberFormat="0" applyProtection="0">
      <alignment horizontal="left" vertical="center" indent="1"/>
    </xf>
    <xf numFmtId="4" fontId="70" fillId="78" borderId="291" applyNumberFormat="0" applyProtection="0">
      <alignment horizontal="left" vertical="center" indent="1"/>
    </xf>
    <xf numFmtId="4" fontId="70" fillId="77" borderId="291" applyNumberFormat="0" applyProtection="0">
      <alignment horizontal="left" vertical="center" indent="1"/>
    </xf>
    <xf numFmtId="4" fontId="70" fillId="77" borderId="291" applyNumberFormat="0" applyProtection="0">
      <alignment horizontal="left" vertical="center" indent="1"/>
    </xf>
    <xf numFmtId="4" fontId="70" fillId="77" borderId="291" applyNumberFormat="0" applyProtection="0">
      <alignment horizontal="left" vertical="center" indent="1"/>
    </xf>
    <xf numFmtId="4" fontId="70" fillId="77" borderId="291" applyNumberFormat="0" applyProtection="0">
      <alignment horizontal="left" vertical="center" indent="1"/>
    </xf>
    <xf numFmtId="4" fontId="70" fillId="77" borderId="291" applyNumberFormat="0" applyProtection="0">
      <alignment horizontal="left" vertical="center" indent="1"/>
    </xf>
    <xf numFmtId="0" fontId="70" fillId="50" borderId="293" applyNumberFormat="0" applyProtection="0">
      <alignment horizontal="left" vertical="center" indent="1"/>
    </xf>
    <xf numFmtId="0" fontId="70" fillId="50" borderId="293" applyNumberFormat="0" applyProtection="0">
      <alignment horizontal="left" vertical="center" indent="1"/>
    </xf>
    <xf numFmtId="0" fontId="70" fillId="50" borderId="293" applyNumberFormat="0" applyProtection="0">
      <alignment horizontal="left" vertical="center" indent="1"/>
    </xf>
    <xf numFmtId="0" fontId="70" fillId="50" borderId="293" applyNumberFormat="0" applyProtection="0">
      <alignment horizontal="left" vertical="center" indent="1"/>
    </xf>
    <xf numFmtId="0" fontId="70" fillId="50" borderId="293" applyNumberFormat="0" applyProtection="0">
      <alignment horizontal="left" vertical="center" indent="1"/>
    </xf>
    <xf numFmtId="0" fontId="70" fillId="50" borderId="293" applyNumberFormat="0" applyProtection="0">
      <alignment horizontal="left" vertical="center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70" fillId="82" borderId="293" applyNumberFormat="0" applyProtection="0">
      <alignment horizontal="left" vertical="center" indent="1"/>
    </xf>
    <xf numFmtId="0" fontId="70" fillId="82" borderId="293" applyNumberFormat="0" applyProtection="0">
      <alignment horizontal="left" vertical="center" indent="1"/>
    </xf>
    <xf numFmtId="0" fontId="70" fillId="82" borderId="293" applyNumberFormat="0" applyProtection="0">
      <alignment horizontal="left" vertical="center" indent="1"/>
    </xf>
    <xf numFmtId="0" fontId="70" fillId="82" borderId="293" applyNumberFormat="0" applyProtection="0">
      <alignment horizontal="left" vertical="center" indent="1"/>
    </xf>
    <xf numFmtId="0" fontId="70" fillId="82" borderId="293" applyNumberFormat="0" applyProtection="0">
      <alignment horizontal="left" vertical="center" indent="1"/>
    </xf>
    <xf numFmtId="0" fontId="70" fillId="82" borderId="293" applyNumberFormat="0" applyProtection="0">
      <alignment horizontal="left" vertical="center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70" fillId="14" borderId="293" applyNumberFormat="0" applyProtection="0">
      <alignment horizontal="left" vertical="center" indent="1"/>
    </xf>
    <xf numFmtId="0" fontId="70" fillId="14" borderId="293" applyNumberFormat="0" applyProtection="0">
      <alignment horizontal="left" vertical="center" indent="1"/>
    </xf>
    <xf numFmtId="0" fontId="70" fillId="14" borderId="293" applyNumberFormat="0" applyProtection="0">
      <alignment horizontal="left" vertical="center" indent="1"/>
    </xf>
    <xf numFmtId="0" fontId="70" fillId="14" borderId="293" applyNumberFormat="0" applyProtection="0">
      <alignment horizontal="left" vertical="center" indent="1"/>
    </xf>
    <xf numFmtId="0" fontId="70" fillId="14" borderId="293" applyNumberFormat="0" applyProtection="0">
      <alignment horizontal="left" vertical="center" indent="1"/>
    </xf>
    <xf numFmtId="0" fontId="33" fillId="85" borderId="294" applyNumberFormat="0" applyProtection="0">
      <alignment horizontal="left" vertical="center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70" fillId="78" borderId="293" applyNumberFormat="0" applyProtection="0">
      <alignment horizontal="left" vertical="center" indent="1"/>
    </xf>
    <xf numFmtId="0" fontId="70" fillId="78" borderId="293" applyNumberFormat="0" applyProtection="0">
      <alignment horizontal="left" vertical="center" indent="1"/>
    </xf>
    <xf numFmtId="0" fontId="70" fillId="78" borderId="293" applyNumberFormat="0" applyProtection="0">
      <alignment horizontal="left" vertical="center" indent="1"/>
    </xf>
    <xf numFmtId="0" fontId="70" fillId="78" borderId="293" applyNumberFormat="0" applyProtection="0">
      <alignment horizontal="left" vertical="center" indent="1"/>
    </xf>
    <xf numFmtId="0" fontId="70" fillId="78" borderId="293" applyNumberFormat="0" applyProtection="0">
      <alignment horizontal="left" vertical="center" indent="1"/>
    </xf>
    <xf numFmtId="0" fontId="33" fillId="6" borderId="294" applyNumberFormat="0" applyProtection="0">
      <alignment horizontal="left" vertical="center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77" fillId="75" borderId="296" applyBorder="0"/>
    <xf numFmtId="4" fontId="49" fillId="87" borderId="294" applyNumberFormat="0" applyProtection="0">
      <alignment vertical="center"/>
    </xf>
    <xf numFmtId="4" fontId="78" fillId="59" borderId="295" applyNumberFormat="0" applyProtection="0">
      <alignment vertical="center"/>
    </xf>
    <xf numFmtId="4" fontId="78" fillId="59" borderId="295" applyNumberFormat="0" applyProtection="0">
      <alignment vertical="center"/>
    </xf>
    <xf numFmtId="4" fontId="78" fillId="59" borderId="295" applyNumberFormat="0" applyProtection="0">
      <alignment vertical="center"/>
    </xf>
    <xf numFmtId="4" fontId="78" fillId="59" borderId="295" applyNumberFormat="0" applyProtection="0">
      <alignment vertical="center"/>
    </xf>
    <xf numFmtId="4" fontId="78" fillId="59" borderId="295" applyNumberFormat="0" applyProtection="0">
      <alignment vertical="center"/>
    </xf>
    <xf numFmtId="4" fontId="71" fillId="87" borderId="294" applyNumberFormat="0" applyProtection="0">
      <alignment vertical="center"/>
    </xf>
    <xf numFmtId="4" fontId="49" fillId="87" borderId="294" applyNumberFormat="0" applyProtection="0">
      <alignment horizontal="left" vertical="center" indent="1"/>
    </xf>
    <xf numFmtId="4" fontId="78" fillId="50" borderId="295" applyNumberFormat="0" applyProtection="0">
      <alignment horizontal="left" vertical="center" indent="1"/>
    </xf>
    <xf numFmtId="4" fontId="78" fillId="50" borderId="295" applyNumberFormat="0" applyProtection="0">
      <alignment horizontal="left" vertical="center" indent="1"/>
    </xf>
    <xf numFmtId="4" fontId="78" fillId="50" borderId="295" applyNumberFormat="0" applyProtection="0">
      <alignment horizontal="left" vertical="center" indent="1"/>
    </xf>
    <xf numFmtId="4" fontId="78" fillId="50" borderId="295" applyNumberFormat="0" applyProtection="0">
      <alignment horizontal="left" vertical="center" indent="1"/>
    </xf>
    <xf numFmtId="4" fontId="78" fillId="50" borderId="295" applyNumberFormat="0" applyProtection="0">
      <alignment horizontal="left" vertical="center" indent="1"/>
    </xf>
    <xf numFmtId="4" fontId="49" fillId="87" borderId="294" applyNumberFormat="0" applyProtection="0">
      <alignment horizontal="left" vertical="center" indent="1"/>
    </xf>
    <xf numFmtId="0" fontId="78" fillId="59" borderId="295" applyNumberFormat="0" applyProtection="0">
      <alignment horizontal="left" vertical="top" indent="1"/>
    </xf>
    <xf numFmtId="0" fontId="78" fillId="59" borderId="295" applyNumberFormat="0" applyProtection="0">
      <alignment horizontal="left" vertical="top" indent="1"/>
    </xf>
    <xf numFmtId="0" fontId="78" fillId="59" borderId="295" applyNumberFormat="0" applyProtection="0">
      <alignment horizontal="left" vertical="top" indent="1"/>
    </xf>
    <xf numFmtId="0" fontId="78" fillId="59" borderId="295" applyNumberFormat="0" applyProtection="0">
      <alignment horizontal="left" vertical="top" indent="1"/>
    </xf>
    <xf numFmtId="0" fontId="78" fillId="59" borderId="295" applyNumberFormat="0" applyProtection="0">
      <alignment horizontal="left" vertical="top" indent="1"/>
    </xf>
    <xf numFmtId="4" fontId="49" fillId="74" borderId="294" applyNumberFormat="0" applyProtection="0">
      <alignment horizontal="right" vertical="center"/>
    </xf>
    <xf numFmtId="4" fontId="70" fillId="0" borderId="293" applyNumberFormat="0" applyProtection="0">
      <alignment horizontal="right" vertical="center"/>
    </xf>
    <xf numFmtId="4" fontId="70" fillId="0" borderId="293" applyNumberFormat="0" applyProtection="0">
      <alignment horizontal="right" vertical="center"/>
    </xf>
    <xf numFmtId="4" fontId="70" fillId="0" borderId="293" applyNumberFormat="0" applyProtection="0">
      <alignment horizontal="right" vertical="center"/>
    </xf>
    <xf numFmtId="4" fontId="70" fillId="0" borderId="293" applyNumberFormat="0" applyProtection="0">
      <alignment horizontal="right" vertical="center"/>
    </xf>
    <xf numFmtId="4" fontId="70" fillId="0" borderId="293" applyNumberFormat="0" applyProtection="0">
      <alignment horizontal="right" vertical="center"/>
    </xf>
    <xf numFmtId="4" fontId="71" fillId="74" borderId="294" applyNumberFormat="0" applyProtection="0">
      <alignment horizontal="right" vertical="center"/>
    </xf>
    <xf numFmtId="4" fontId="41" fillId="88" borderId="293" applyNumberFormat="0" applyProtection="0">
      <alignment horizontal="right" vertical="center"/>
    </xf>
    <xf numFmtId="4" fontId="41" fillId="88" borderId="293" applyNumberFormat="0" applyProtection="0">
      <alignment horizontal="right" vertical="center"/>
    </xf>
    <xf numFmtId="4" fontId="41" fillId="88" borderId="293" applyNumberFormat="0" applyProtection="0">
      <alignment horizontal="right" vertical="center"/>
    </xf>
    <xf numFmtId="4" fontId="41" fillId="88" borderId="293" applyNumberFormat="0" applyProtection="0">
      <alignment horizontal="right" vertical="center"/>
    </xf>
    <xf numFmtId="4" fontId="41" fillId="88" borderId="293" applyNumberFormat="0" applyProtection="0">
      <alignment horizontal="right" vertical="center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0" fontId="78" fillId="77" borderId="295" applyNumberFormat="0" applyProtection="0">
      <alignment horizontal="left" vertical="top" indent="1"/>
    </xf>
    <xf numFmtId="0" fontId="78" fillId="77" borderId="295" applyNumberFormat="0" applyProtection="0">
      <alignment horizontal="left" vertical="top" indent="1"/>
    </xf>
    <xf numFmtId="0" fontId="78" fillId="77" borderId="295" applyNumberFormat="0" applyProtection="0">
      <alignment horizontal="left" vertical="top" indent="1"/>
    </xf>
    <xf numFmtId="0" fontId="78" fillId="77" borderId="295" applyNumberFormat="0" applyProtection="0">
      <alignment horizontal="left" vertical="top" indent="1"/>
    </xf>
    <xf numFmtId="0" fontId="78" fillId="77" borderId="295" applyNumberFormat="0" applyProtection="0">
      <alignment horizontal="left" vertical="top" indent="1"/>
    </xf>
    <xf numFmtId="4" fontId="41" fillId="89" borderId="291" applyNumberFormat="0" applyProtection="0">
      <alignment horizontal="left" vertical="center" indent="1"/>
    </xf>
    <xf numFmtId="4" fontId="41" fillId="89" borderId="291" applyNumberFormat="0" applyProtection="0">
      <alignment horizontal="left" vertical="center" indent="1"/>
    </xf>
    <xf numFmtId="4" fontId="41" fillId="89" borderId="291" applyNumberFormat="0" applyProtection="0">
      <alignment horizontal="left" vertical="center" indent="1"/>
    </xf>
    <xf numFmtId="4" fontId="41" fillId="89" borderId="291" applyNumberFormat="0" applyProtection="0">
      <alignment horizontal="left" vertical="center" indent="1"/>
    </xf>
    <xf numFmtId="4" fontId="41" fillId="89" borderId="291" applyNumberFormat="0" applyProtection="0">
      <alignment horizontal="left" vertical="center" indent="1"/>
    </xf>
    <xf numFmtId="4" fontId="69" fillId="74" borderId="294" applyNumberFormat="0" applyProtection="0">
      <alignment horizontal="right" vertical="center"/>
    </xf>
    <xf numFmtId="4" fontId="41" fillId="86" borderId="293" applyNumberFormat="0" applyProtection="0">
      <alignment horizontal="right" vertical="center"/>
    </xf>
    <xf numFmtId="4" fontId="41" fillId="86" borderId="293" applyNumberFormat="0" applyProtection="0">
      <alignment horizontal="right" vertical="center"/>
    </xf>
    <xf numFmtId="4" fontId="41" fillId="86" borderId="293" applyNumberFormat="0" applyProtection="0">
      <alignment horizontal="right" vertical="center"/>
    </xf>
    <xf numFmtId="4" fontId="41" fillId="86" borderId="293" applyNumberFormat="0" applyProtection="0">
      <alignment horizontal="right" vertical="center"/>
    </xf>
    <xf numFmtId="4" fontId="41" fillId="86" borderId="293" applyNumberFormat="0" applyProtection="0">
      <alignment horizontal="right" vertical="center"/>
    </xf>
    <xf numFmtId="2" fontId="80" fillId="91" borderId="289" applyProtection="0"/>
    <xf numFmtId="2" fontId="80" fillId="91" borderId="289" applyProtection="0"/>
    <xf numFmtId="2" fontId="40" fillId="92" borderId="289" applyProtection="0"/>
    <xf numFmtId="2" fontId="40" fillId="93" borderId="289" applyProtection="0"/>
    <xf numFmtId="2" fontId="40" fillId="94" borderId="289" applyProtection="0"/>
    <xf numFmtId="2" fontId="40" fillId="94" borderId="289" applyProtection="0">
      <alignment horizontal="center"/>
    </xf>
    <xf numFmtId="2" fontId="40" fillId="93" borderId="289" applyProtection="0">
      <alignment horizontal="center"/>
    </xf>
    <xf numFmtId="0" fontId="41" fillId="0" borderId="291">
      <alignment horizontal="left" vertical="top" wrapText="1"/>
    </xf>
    <xf numFmtId="0" fontId="83" fillId="0" borderId="297" applyNumberFormat="0" applyFill="0" applyAlignment="0" applyProtection="0"/>
    <xf numFmtId="0" fontId="89" fillId="0" borderId="298"/>
  </cellStyleXfs>
  <cellXfs count="41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4" fontId="6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0" fontId="2" fillId="0" borderId="1" xfId="0" applyNumberFormat="1" applyFont="1" applyBorder="1" applyAlignment="1">
      <alignment horizontal="center" vertical="center" wrapText="1"/>
    </xf>
    <xf numFmtId="10" fontId="6" fillId="0" borderId="0" xfId="0" applyNumberFormat="1" applyFont="1" applyAlignment="1">
      <alignment vertical="center"/>
    </xf>
    <xf numFmtId="4" fontId="6" fillId="0" borderId="0" xfId="0" applyNumberFormat="1" applyFont="1" applyAlignment="1">
      <alignment horizontal="right" vertical="center"/>
    </xf>
    <xf numFmtId="0" fontId="8" fillId="0" borderId="0" xfId="0" applyFont="1"/>
    <xf numFmtId="0" fontId="7" fillId="0" borderId="0" xfId="0" applyFont="1"/>
    <xf numFmtId="10" fontId="7" fillId="0" borderId="0" xfId="0" applyNumberFormat="1" applyFont="1"/>
    <xf numFmtId="4" fontId="7" fillId="0" borderId="0" xfId="0" applyNumberFormat="1" applyFont="1"/>
    <xf numFmtId="4" fontId="4" fillId="0" borderId="0" xfId="0" applyNumberFormat="1" applyFont="1"/>
    <xf numFmtId="10" fontId="5" fillId="0" borderId="0" xfId="0" applyNumberFormat="1" applyFont="1"/>
    <xf numFmtId="0" fontId="9" fillId="0" borderId="0" xfId="0" applyFont="1"/>
    <xf numFmtId="0" fontId="4" fillId="0" borderId="0" xfId="0" applyFont="1" applyAlignment="1">
      <alignment vertical="top"/>
    </xf>
    <xf numFmtId="4" fontId="2" fillId="0" borderId="1" xfId="0" applyNumberFormat="1" applyFont="1" applyBorder="1" applyAlignment="1">
      <alignment horizontal="right" vertic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10" fillId="0" borderId="0" xfId="0" applyFont="1"/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4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4" fontId="11" fillId="0" borderId="0" xfId="0" applyNumberFormat="1" applyFont="1" applyAlignment="1">
      <alignment vertical="center"/>
    </xf>
    <xf numFmtId="0" fontId="12" fillId="0" borderId="1" xfId="0" applyFont="1" applyBorder="1" applyAlignment="1">
      <alignment horizontal="right" vertical="center" wrapText="1"/>
    </xf>
    <xf numFmtId="0" fontId="13" fillId="0" borderId="0" xfId="0" applyFont="1"/>
    <xf numFmtId="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4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left" vertical="center" wrapText="1"/>
    </xf>
    <xf numFmtId="4" fontId="15" fillId="2" borderId="1" xfId="0" applyNumberFormat="1" applyFont="1" applyFill="1" applyBorder="1" applyAlignment="1">
      <alignment horizontal="center" vertical="center"/>
    </xf>
    <xf numFmtId="10" fontId="1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4" fontId="7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6" fillId="5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4" fontId="0" fillId="0" borderId="0" xfId="0" applyNumberFormat="1"/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horizontal="right" vertical="center"/>
    </xf>
    <xf numFmtId="10" fontId="0" fillId="0" borderId="0" xfId="0" applyNumberFormat="1"/>
    <xf numFmtId="0" fontId="2" fillId="0" borderId="0" xfId="0" applyFont="1" applyAlignment="1">
      <alignment vertical="center"/>
    </xf>
    <xf numFmtId="10" fontId="17" fillId="0" borderId="0" xfId="0" applyNumberFormat="1" applyFont="1"/>
    <xf numFmtId="0" fontId="17" fillId="0" borderId="1" xfId="0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justify" vertical="center" wrapText="1"/>
    </xf>
    <xf numFmtId="4" fontId="17" fillId="0" borderId="1" xfId="0" applyNumberFormat="1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7" fillId="0" borderId="2" xfId="0" applyFont="1" applyBorder="1" applyAlignment="1">
      <alignment horizontal="justify" vertical="center" wrapText="1"/>
    </xf>
    <xf numFmtId="166" fontId="17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5" xfId="0" applyFont="1" applyBorder="1" applyAlignment="1">
      <alignment horizontal="center" vertical="center"/>
    </xf>
    <xf numFmtId="4" fontId="17" fillId="0" borderId="1" xfId="0" applyNumberFormat="1" applyFont="1" applyBorder="1" applyAlignment="1">
      <alignment vertical="top"/>
    </xf>
    <xf numFmtId="4" fontId="2" fillId="0" borderId="1" xfId="0" applyNumberFormat="1" applyFont="1" applyBorder="1" applyAlignment="1">
      <alignment horizontal="right" vertical="center" wrapText="1"/>
    </xf>
    <xf numFmtId="0" fontId="0" fillId="0" borderId="0" xfId="0"/>
    <xf numFmtId="49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167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20" fillId="0" borderId="0" xfId="0" applyFont="1" applyAlignment="1">
      <alignment horizontal="right" vertical="center"/>
    </xf>
    <xf numFmtId="10" fontId="17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justify"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right"/>
    </xf>
    <xf numFmtId="0" fontId="5" fillId="0" borderId="0" xfId="0" applyFont="1"/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5" fillId="0" borderId="1" xfId="0" applyFont="1" applyBorder="1"/>
    <xf numFmtId="168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167" fontId="2" fillId="0" borderId="4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right" vertical="center" wrapText="1"/>
    </xf>
    <xf numFmtId="4" fontId="2" fillId="0" borderId="4" xfId="0" applyNumberFormat="1" applyFont="1" applyBorder="1" applyAlignment="1">
      <alignment horizontal="right" vertical="center" wrapText="1"/>
    </xf>
    <xf numFmtId="10" fontId="21" fillId="0" borderId="1" xfId="0" applyNumberFormat="1" applyFont="1" applyBorder="1" applyAlignment="1">
      <alignment horizontal="center" vertical="top" wrapText="1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7" fillId="0" borderId="1" xfId="0" applyFont="1" applyBorder="1" applyAlignment="1">
      <alignment vertical="top"/>
    </xf>
    <xf numFmtId="14" fontId="17" fillId="0" borderId="1" xfId="0" applyNumberFormat="1" applyFont="1" applyBorder="1" applyAlignment="1">
      <alignment vertical="top"/>
    </xf>
    <xf numFmtId="0" fontId="17" fillId="0" borderId="1" xfId="0" applyFont="1" applyBorder="1" applyAlignment="1">
      <alignment vertical="top" wrapText="1"/>
    </xf>
    <xf numFmtId="0" fontId="17" fillId="0" borderId="1" xfId="0" applyFont="1" applyBorder="1" applyAlignment="1">
      <alignment horizontal="center" vertical="top"/>
    </xf>
    <xf numFmtId="169" fontId="17" fillId="0" borderId="0" xfId="0" applyNumberFormat="1" applyFont="1"/>
    <xf numFmtId="10" fontId="17" fillId="0" borderId="0" xfId="0" applyNumberFormat="1" applyFont="1"/>
    <xf numFmtId="0" fontId="22" fillId="0" borderId="0" xfId="0" applyFont="1"/>
    <xf numFmtId="167" fontId="17" fillId="0" borderId="0" xfId="0" applyNumberFormat="1" applyFont="1"/>
    <xf numFmtId="4" fontId="19" fillId="0" borderId="0" xfId="0" applyNumberFormat="1" applyFont="1"/>
    <xf numFmtId="164" fontId="17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" fontId="2" fillId="0" borderId="2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4" fontId="2" fillId="0" borderId="4" xfId="0" applyNumberFormat="1" applyFont="1" applyBorder="1" applyAlignment="1">
      <alignment horizontal="right" vertical="center" wrapText="1"/>
    </xf>
    <xf numFmtId="0" fontId="5" fillId="0" borderId="1" xfId="0" applyFont="1" applyBorder="1"/>
    <xf numFmtId="0" fontId="5" fillId="0" borderId="0" xfId="0" applyFont="1"/>
    <xf numFmtId="4" fontId="2" fillId="0" borderId="2" xfId="0" applyNumberFormat="1" applyFont="1" applyBorder="1" applyAlignment="1">
      <alignment horizontal="right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5" fillId="0" borderId="5" xfId="0" applyFont="1" applyBorder="1"/>
    <xf numFmtId="0" fontId="17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7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 wrapText="1"/>
    </xf>
    <xf numFmtId="164" fontId="21" fillId="0" borderId="0" xfId="0" applyNumberFormat="1" applyFont="1"/>
    <xf numFmtId="2" fontId="17" fillId="0" borderId="1" xfId="0" applyNumberFormat="1" applyFont="1" applyBorder="1" applyAlignment="1">
      <alignment horizontal="right" vertical="center"/>
    </xf>
    <xf numFmtId="0" fontId="17" fillId="0" borderId="1" xfId="0" applyFont="1" applyBorder="1" applyAlignment="1">
      <alignment horizontal="right" vertical="center"/>
    </xf>
    <xf numFmtId="2" fontId="17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2" fontId="17" fillId="0" borderId="1" xfId="0" applyNumberFormat="1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2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23" fillId="0" borderId="0" xfId="0" applyFont="1"/>
    <xf numFmtId="170" fontId="17" fillId="0" borderId="1" xfId="0" applyNumberFormat="1" applyFont="1" applyBorder="1" applyAlignment="1">
      <alignment horizontal="center" vertical="center"/>
    </xf>
    <xf numFmtId="171" fontId="17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72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49" fontId="17" fillId="0" borderId="1" xfId="0" applyNumberFormat="1" applyFont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left" vertical="center" wrapText="1"/>
    </xf>
    <xf numFmtId="4" fontId="2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vertical="center" wrapText="1"/>
    </xf>
    <xf numFmtId="0" fontId="17" fillId="0" borderId="0" xfId="0" applyFont="1"/>
    <xf numFmtId="0" fontId="0" fillId="0" borderId="0" xfId="0"/>
    <xf numFmtId="0" fontId="19" fillId="0" borderId="0" xfId="0" applyFont="1"/>
    <xf numFmtId="4" fontId="17" fillId="0" borderId="0" xfId="0" applyNumberFormat="1" applyFont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Border="1" applyAlignment="1">
      <alignment vertical="center" wrapText="1"/>
    </xf>
    <xf numFmtId="4" fontId="17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0" fontId="9" fillId="0" borderId="0" xfId="0" applyFont="1"/>
    <xf numFmtId="0" fontId="4" fillId="0" borderId="0" xfId="0" applyFont="1" applyAlignment="1">
      <alignment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left" vertical="center" wrapText="1"/>
      <protection locked="0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right" vertical="center" wrapText="1"/>
    </xf>
    <xf numFmtId="0" fontId="17" fillId="0" borderId="0" xfId="0" applyFont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center"/>
    </xf>
    <xf numFmtId="2" fontId="17" fillId="0" borderId="7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 wrapText="1"/>
    </xf>
    <xf numFmtId="2" fontId="19" fillId="0" borderId="7" xfId="0" applyNumberFormat="1" applyFont="1" applyBorder="1" applyAlignment="1">
      <alignment horizontal="center" vertical="center" wrapText="1"/>
    </xf>
    <xf numFmtId="0" fontId="19" fillId="0" borderId="2" xfId="0" applyFont="1" applyBorder="1" applyAlignment="1">
      <alignment vertical="top"/>
    </xf>
    <xf numFmtId="0" fontId="19" fillId="0" borderId="6" xfId="0" applyFont="1" applyBorder="1" applyAlignment="1">
      <alignment vertical="top"/>
    </xf>
    <xf numFmtId="0" fontId="19" fillId="0" borderId="7" xfId="0" applyFont="1" applyBorder="1" applyAlignment="1">
      <alignment vertical="top"/>
    </xf>
    <xf numFmtId="0" fontId="19" fillId="0" borderId="1" xfId="0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1" xfId="0" applyFont="1" applyBorder="1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right" vertical="center" wrapText="1"/>
    </xf>
    <xf numFmtId="10" fontId="2" fillId="0" borderId="8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17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top" wrapText="1"/>
    </xf>
    <xf numFmtId="4" fontId="17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2" fillId="0" borderId="1" xfId="0" applyNumberFormat="1" applyFont="1" applyBorder="1" applyAlignment="1">
      <alignment horizontal="center" vertical="top" wrapText="1"/>
    </xf>
    <xf numFmtId="0" fontId="16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</cellXfs>
  <cellStyles count="6895">
    <cellStyle name=" 1" xfId="6"/>
    <cellStyle name="_2008г. и 4кв" xfId="7"/>
    <cellStyle name="_4_macro 2009" xfId="8"/>
    <cellStyle name="_Condition-long(2012-2030)нах" xfId="9"/>
    <cellStyle name="_CPI foodimp" xfId="10"/>
    <cellStyle name="_macro 2012 var 1" xfId="11"/>
    <cellStyle name="_SeriesAttributes" xfId="12"/>
    <cellStyle name="_SeriesAttributes 2" xfId="686"/>
    <cellStyle name="_SeriesAttributes 2 2" xfId="958"/>
    <cellStyle name="_SeriesAttributes 2 2 2" xfId="1474"/>
    <cellStyle name="_SeriesAttributes 2 2 2 2" xfId="3025"/>
    <cellStyle name="_SeriesAttributes 2 2 2 2 2" xfId="6121"/>
    <cellStyle name="_SeriesAttributes 2 2 2 3" xfId="4573"/>
    <cellStyle name="_SeriesAttributes 2 2 3" xfId="1993"/>
    <cellStyle name="_SeriesAttributes 2 2 3 2" xfId="3541"/>
    <cellStyle name="_SeriesAttributes 2 2 3 2 2" xfId="6637"/>
    <cellStyle name="_SeriesAttributes 2 2 3 3" xfId="5089"/>
    <cellStyle name="_SeriesAttributes 2 2 4" xfId="2509"/>
    <cellStyle name="_SeriesAttributes 2 2 4 2" xfId="5605"/>
    <cellStyle name="_SeriesAttributes 2 2 5" xfId="4057"/>
    <cellStyle name="_SeriesAttributes 2 3" xfId="1216"/>
    <cellStyle name="_SeriesAttributes 2 3 2" xfId="2767"/>
    <cellStyle name="_SeriesAttributes 2 3 2 2" xfId="5863"/>
    <cellStyle name="_SeriesAttributes 2 3 3" xfId="4315"/>
    <cellStyle name="_SeriesAttributes 2 4" xfId="1735"/>
    <cellStyle name="_SeriesAttributes 2 4 2" xfId="3283"/>
    <cellStyle name="_SeriesAttributes 2 4 2 2" xfId="6379"/>
    <cellStyle name="_SeriesAttributes 2 4 3" xfId="4831"/>
    <cellStyle name="_SeriesAttributes 2 5" xfId="2251"/>
    <cellStyle name="_SeriesAttributes 2 5 2" xfId="5347"/>
    <cellStyle name="_SeriesAttributes 2 6" xfId="3799"/>
    <cellStyle name="_v2008-2012-15.12.09вар(2)-11.2030" xfId="13"/>
    <cellStyle name="_v-2013-2030- 2b17.01.11Нах-cpiнов. курс inn 1-2-Е1xls" xfId="14"/>
    <cellStyle name="_Газ-расчет-16 0508Клдо 2023" xfId="15"/>
    <cellStyle name="_Газ-расчет-net-back 21,12.09 до 2030 в2" xfId="16"/>
    <cellStyle name="_ИПЦЖКХ2105 08-до 2023вар1" xfId="17"/>
    <cellStyle name="_Книга1" xfId="18"/>
    <cellStyle name="_Книга3" xfId="19"/>
    <cellStyle name="_Копия Condition-все вар13.12.08" xfId="20"/>
    <cellStyle name="_курсовые разницы 01,06,08" xfId="21"/>
    <cellStyle name="_Макро_2030 год" xfId="22"/>
    <cellStyle name="_Модель - 2(23)" xfId="23"/>
    <cellStyle name="_Правила заполнения" xfId="24"/>
    <cellStyle name="_Сб-macro 2020" xfId="25"/>
    <cellStyle name="_Сб-macro 2020_v2008-2012-15.12.09вар(2)-11.2030" xfId="26"/>
    <cellStyle name="_Сб-macro 2020_v2008-2012-23.09.09вар2а-11" xfId="27"/>
    <cellStyle name="_ЦФ  реализация акций 2008-2010" xfId="28"/>
    <cellStyle name="_ЦФ  реализация акций 2008-2010_акции по годам 2009-2012" xfId="29"/>
    <cellStyle name="_ЦФ  реализация акций 2008-2010_Копия Прогноз ПТРдо 2030г  (3)" xfId="30"/>
    <cellStyle name="_ЦФ  реализация акций 2008-2010_Прогноз ПТРдо 2030г." xfId="31"/>
    <cellStyle name="1Normal" xfId="32"/>
    <cellStyle name="20% - Accent1" xfId="33"/>
    <cellStyle name="20% - Accent2" xfId="34"/>
    <cellStyle name="20% - Accent3" xfId="35"/>
    <cellStyle name="20% - Accent4" xfId="36"/>
    <cellStyle name="20% - Accent5" xfId="37"/>
    <cellStyle name="20% - Accent6" xfId="38"/>
    <cellStyle name="20% - Акцент6 2" xfId="39"/>
    <cellStyle name="40% - Accent1" xfId="40"/>
    <cellStyle name="40% - Accent2" xfId="41"/>
    <cellStyle name="40% - Accent3" xfId="42"/>
    <cellStyle name="40% - Accent4" xfId="43"/>
    <cellStyle name="40% - Accent5" xfId="44"/>
    <cellStyle name="40% - Accent6" xfId="45"/>
    <cellStyle name="60% - Accent1" xfId="46"/>
    <cellStyle name="60% - Accent2" xfId="47"/>
    <cellStyle name="60% - Accent3" xfId="48"/>
    <cellStyle name="60% - Accent4" xfId="49"/>
    <cellStyle name="60% - Accent5" xfId="50"/>
    <cellStyle name="60% - Accent6" xfId="51"/>
    <cellStyle name="Accent1" xfId="52"/>
    <cellStyle name="Accent1 - 20%" xfId="53"/>
    <cellStyle name="Accent1 - 20% 2" xfId="54"/>
    <cellStyle name="Accent1 - 20% 3" xfId="55"/>
    <cellStyle name="Accent1 - 20% 4" xfId="56"/>
    <cellStyle name="Accent1 - 20% 5" xfId="57"/>
    <cellStyle name="Accent1 - 20% 6" xfId="58"/>
    <cellStyle name="Accent1 - 40%" xfId="59"/>
    <cellStyle name="Accent1 - 40% 2" xfId="60"/>
    <cellStyle name="Accent1 - 40% 3" xfId="61"/>
    <cellStyle name="Accent1 - 40% 4" xfId="62"/>
    <cellStyle name="Accent1 - 40% 5" xfId="63"/>
    <cellStyle name="Accent1 - 40% 6" xfId="64"/>
    <cellStyle name="Accent1 - 60%" xfId="65"/>
    <cellStyle name="Accent1 - 60% 2" xfId="66"/>
    <cellStyle name="Accent1 - 60% 3" xfId="67"/>
    <cellStyle name="Accent1 - 60% 4" xfId="68"/>
    <cellStyle name="Accent1 - 60% 5" xfId="69"/>
    <cellStyle name="Accent1 - 60% 6" xfId="70"/>
    <cellStyle name="Accent1_акции по годам 2009-2012" xfId="71"/>
    <cellStyle name="Accent2" xfId="72"/>
    <cellStyle name="Accent2 - 20%" xfId="73"/>
    <cellStyle name="Accent2 - 20% 2" xfId="74"/>
    <cellStyle name="Accent2 - 20% 3" xfId="75"/>
    <cellStyle name="Accent2 - 20% 4" xfId="76"/>
    <cellStyle name="Accent2 - 20% 5" xfId="77"/>
    <cellStyle name="Accent2 - 20% 6" xfId="78"/>
    <cellStyle name="Accent2 - 40%" xfId="79"/>
    <cellStyle name="Accent2 - 40% 2" xfId="80"/>
    <cellStyle name="Accent2 - 40% 3" xfId="81"/>
    <cellStyle name="Accent2 - 40% 4" xfId="82"/>
    <cellStyle name="Accent2 - 40% 5" xfId="83"/>
    <cellStyle name="Accent2 - 40% 6" xfId="84"/>
    <cellStyle name="Accent2 - 60%" xfId="85"/>
    <cellStyle name="Accent2 - 60% 2" xfId="86"/>
    <cellStyle name="Accent2 - 60% 3" xfId="87"/>
    <cellStyle name="Accent2 - 60% 4" xfId="88"/>
    <cellStyle name="Accent2 - 60% 5" xfId="89"/>
    <cellStyle name="Accent2 - 60% 6" xfId="90"/>
    <cellStyle name="Accent2_акции по годам 2009-2012" xfId="91"/>
    <cellStyle name="Accent3" xfId="92"/>
    <cellStyle name="Accent3 - 20%" xfId="93"/>
    <cellStyle name="Accent3 - 20% 2" xfId="94"/>
    <cellStyle name="Accent3 - 20% 3" xfId="95"/>
    <cellStyle name="Accent3 - 20% 4" xfId="96"/>
    <cellStyle name="Accent3 - 20% 5" xfId="97"/>
    <cellStyle name="Accent3 - 20% 6" xfId="98"/>
    <cellStyle name="Accent3 - 40%" xfId="99"/>
    <cellStyle name="Accent3 - 40% 2" xfId="100"/>
    <cellStyle name="Accent3 - 40% 3" xfId="101"/>
    <cellStyle name="Accent3 - 40% 4" xfId="102"/>
    <cellStyle name="Accent3 - 40% 5" xfId="103"/>
    <cellStyle name="Accent3 - 40% 6" xfId="104"/>
    <cellStyle name="Accent3 - 60%" xfId="105"/>
    <cellStyle name="Accent3 - 60% 2" xfId="106"/>
    <cellStyle name="Accent3 - 60% 3" xfId="107"/>
    <cellStyle name="Accent3 - 60% 4" xfId="108"/>
    <cellStyle name="Accent3 - 60% 5" xfId="109"/>
    <cellStyle name="Accent3 - 60% 6" xfId="110"/>
    <cellStyle name="Accent3_7-р" xfId="111"/>
    <cellStyle name="Accent4" xfId="112"/>
    <cellStyle name="Accent4 - 20%" xfId="113"/>
    <cellStyle name="Accent4 - 20% 2" xfId="114"/>
    <cellStyle name="Accent4 - 20% 3" xfId="115"/>
    <cellStyle name="Accent4 - 20% 4" xfId="116"/>
    <cellStyle name="Accent4 - 20% 5" xfId="117"/>
    <cellStyle name="Accent4 - 20% 6" xfId="118"/>
    <cellStyle name="Accent4 - 40%" xfId="119"/>
    <cellStyle name="Accent4 - 40% 2" xfId="120"/>
    <cellStyle name="Accent4 - 40% 3" xfId="121"/>
    <cellStyle name="Accent4 - 40% 4" xfId="122"/>
    <cellStyle name="Accent4 - 40% 5" xfId="123"/>
    <cellStyle name="Accent4 - 40% 6" xfId="124"/>
    <cellStyle name="Accent4 - 60%" xfId="125"/>
    <cellStyle name="Accent4 - 60% 2" xfId="126"/>
    <cellStyle name="Accent4 - 60% 3" xfId="127"/>
    <cellStyle name="Accent4 - 60% 4" xfId="128"/>
    <cellStyle name="Accent4 - 60% 5" xfId="129"/>
    <cellStyle name="Accent4 - 60% 6" xfId="130"/>
    <cellStyle name="Accent4_7-р" xfId="131"/>
    <cellStyle name="Accent5" xfId="132"/>
    <cellStyle name="Accent5 - 20%" xfId="133"/>
    <cellStyle name="Accent5 - 20% 2" xfId="134"/>
    <cellStyle name="Accent5 - 20% 3" xfId="135"/>
    <cellStyle name="Accent5 - 20% 4" xfId="136"/>
    <cellStyle name="Accent5 - 20% 5" xfId="137"/>
    <cellStyle name="Accent5 - 20% 6" xfId="138"/>
    <cellStyle name="Accent5 - 40%" xfId="139"/>
    <cellStyle name="Accent5 - 60%" xfId="140"/>
    <cellStyle name="Accent5 - 60% 2" xfId="141"/>
    <cellStyle name="Accent5 - 60% 3" xfId="142"/>
    <cellStyle name="Accent5 - 60% 4" xfId="143"/>
    <cellStyle name="Accent5 - 60% 5" xfId="144"/>
    <cellStyle name="Accent5 - 60% 6" xfId="145"/>
    <cellStyle name="Accent5_7-р" xfId="146"/>
    <cellStyle name="Accent6" xfId="147"/>
    <cellStyle name="Accent6 - 20%" xfId="148"/>
    <cellStyle name="Accent6 - 40%" xfId="149"/>
    <cellStyle name="Accent6 - 40% 2" xfId="150"/>
    <cellStyle name="Accent6 - 40% 3" xfId="151"/>
    <cellStyle name="Accent6 - 40% 4" xfId="152"/>
    <cellStyle name="Accent6 - 40% 5" xfId="153"/>
    <cellStyle name="Accent6 - 40% 6" xfId="154"/>
    <cellStyle name="Accent6 - 60%" xfId="155"/>
    <cellStyle name="Accent6 - 60% 2" xfId="156"/>
    <cellStyle name="Accent6 - 60% 3" xfId="157"/>
    <cellStyle name="Accent6 - 60% 4" xfId="158"/>
    <cellStyle name="Accent6 - 60% 5" xfId="159"/>
    <cellStyle name="Accent6 - 60% 6" xfId="160"/>
    <cellStyle name="Accent6_7-р" xfId="161"/>
    <cellStyle name="Annotations Cell - PerformancePoint" xfId="162"/>
    <cellStyle name="Arial007000001514155735" xfId="163"/>
    <cellStyle name="Arial007000001514155735 2" xfId="164"/>
    <cellStyle name="Arial0070000015536870911" xfId="165"/>
    <cellStyle name="Arial0070000015536870911 2" xfId="166"/>
    <cellStyle name="Arial007000001565535" xfId="167"/>
    <cellStyle name="Arial007000001565535 2" xfId="168"/>
    <cellStyle name="Arial0110010000536870911" xfId="169"/>
    <cellStyle name="Arial01101000015536870911" xfId="170"/>
    <cellStyle name="Arial01101000015536870911 2" xfId="687"/>
    <cellStyle name="Arial01101000015536870911 2 2" xfId="959"/>
    <cellStyle name="Arial01101000015536870911 2 2 2" xfId="1475"/>
    <cellStyle name="Arial01101000015536870911 2 2 2 2" xfId="3026"/>
    <cellStyle name="Arial01101000015536870911 2 2 2 2 2" xfId="6122"/>
    <cellStyle name="Arial01101000015536870911 2 2 2 3" xfId="4574"/>
    <cellStyle name="Arial01101000015536870911 2 2 3" xfId="1994"/>
    <cellStyle name="Arial01101000015536870911 2 2 3 2" xfId="3542"/>
    <cellStyle name="Arial01101000015536870911 2 2 3 2 2" xfId="6638"/>
    <cellStyle name="Arial01101000015536870911 2 2 3 3" xfId="5090"/>
    <cellStyle name="Arial01101000015536870911 2 2 4" xfId="2510"/>
    <cellStyle name="Arial01101000015536870911 2 2 4 2" xfId="5606"/>
    <cellStyle name="Arial01101000015536870911 2 2 5" xfId="4058"/>
    <cellStyle name="Arial01101000015536870911 2 3" xfId="1217"/>
    <cellStyle name="Arial01101000015536870911 2 3 2" xfId="2768"/>
    <cellStyle name="Arial01101000015536870911 2 3 2 2" xfId="5864"/>
    <cellStyle name="Arial01101000015536870911 2 3 3" xfId="4316"/>
    <cellStyle name="Arial01101000015536870911 2 4" xfId="1736"/>
    <cellStyle name="Arial01101000015536870911 2 4 2" xfId="3284"/>
    <cellStyle name="Arial01101000015536870911 2 4 2 2" xfId="6380"/>
    <cellStyle name="Arial01101000015536870911 2 4 3" xfId="4832"/>
    <cellStyle name="Arial01101000015536870911 2 5" xfId="2252"/>
    <cellStyle name="Arial01101000015536870911 2 5 2" xfId="5348"/>
    <cellStyle name="Arial01101000015536870911 2 6" xfId="3800"/>
    <cellStyle name="Arial017010000536870911" xfId="171"/>
    <cellStyle name="Arial018000000536870911" xfId="172"/>
    <cellStyle name="Arial10170100015536870911" xfId="173"/>
    <cellStyle name="Arial10170100015536870911 2" xfId="174"/>
    <cellStyle name="Arial10170100015536870911 2 2" xfId="689"/>
    <cellStyle name="Arial10170100015536870911 2 2 2" xfId="961"/>
    <cellStyle name="Arial10170100015536870911 2 2 2 2" xfId="1477"/>
    <cellStyle name="Arial10170100015536870911 2 2 2 2 2" xfId="3028"/>
    <cellStyle name="Arial10170100015536870911 2 2 2 2 2 2" xfId="6124"/>
    <cellStyle name="Arial10170100015536870911 2 2 2 2 3" xfId="4576"/>
    <cellStyle name="Arial10170100015536870911 2 2 2 3" xfId="1996"/>
    <cellStyle name="Arial10170100015536870911 2 2 2 3 2" xfId="3544"/>
    <cellStyle name="Arial10170100015536870911 2 2 2 3 2 2" xfId="6640"/>
    <cellStyle name="Arial10170100015536870911 2 2 2 3 3" xfId="5092"/>
    <cellStyle name="Arial10170100015536870911 2 2 2 4" xfId="2512"/>
    <cellStyle name="Arial10170100015536870911 2 2 2 4 2" xfId="5608"/>
    <cellStyle name="Arial10170100015536870911 2 2 2 5" xfId="4060"/>
    <cellStyle name="Arial10170100015536870911 2 2 3" xfId="1219"/>
    <cellStyle name="Arial10170100015536870911 2 2 3 2" xfId="2770"/>
    <cellStyle name="Arial10170100015536870911 2 2 3 2 2" xfId="5866"/>
    <cellStyle name="Arial10170100015536870911 2 2 3 3" xfId="4318"/>
    <cellStyle name="Arial10170100015536870911 2 2 4" xfId="1738"/>
    <cellStyle name="Arial10170100015536870911 2 2 4 2" xfId="3286"/>
    <cellStyle name="Arial10170100015536870911 2 2 4 2 2" xfId="6382"/>
    <cellStyle name="Arial10170100015536870911 2 2 4 3" xfId="4834"/>
    <cellStyle name="Arial10170100015536870911 2 2 5" xfId="2254"/>
    <cellStyle name="Arial10170100015536870911 2 2 5 2" xfId="5350"/>
    <cellStyle name="Arial10170100015536870911 2 2 6" xfId="3802"/>
    <cellStyle name="Arial10170100015536870911 2 3" xfId="945"/>
    <cellStyle name="Arial10170100015536870911 3" xfId="688"/>
    <cellStyle name="Arial10170100015536870911 3 2" xfId="960"/>
    <cellStyle name="Arial10170100015536870911 3 2 2" xfId="1476"/>
    <cellStyle name="Arial10170100015536870911 3 2 2 2" xfId="3027"/>
    <cellStyle name="Arial10170100015536870911 3 2 2 2 2" xfId="6123"/>
    <cellStyle name="Arial10170100015536870911 3 2 2 3" xfId="4575"/>
    <cellStyle name="Arial10170100015536870911 3 2 3" xfId="1995"/>
    <cellStyle name="Arial10170100015536870911 3 2 3 2" xfId="3543"/>
    <cellStyle name="Arial10170100015536870911 3 2 3 2 2" xfId="6639"/>
    <cellStyle name="Arial10170100015536870911 3 2 3 3" xfId="5091"/>
    <cellStyle name="Arial10170100015536870911 3 2 4" xfId="2511"/>
    <cellStyle name="Arial10170100015536870911 3 2 4 2" xfId="5607"/>
    <cellStyle name="Arial10170100015536870911 3 2 5" xfId="4059"/>
    <cellStyle name="Arial10170100015536870911 3 3" xfId="1218"/>
    <cellStyle name="Arial10170100015536870911 3 3 2" xfId="2769"/>
    <cellStyle name="Arial10170100015536870911 3 3 2 2" xfId="5865"/>
    <cellStyle name="Arial10170100015536870911 3 3 3" xfId="4317"/>
    <cellStyle name="Arial10170100015536870911 3 4" xfId="1737"/>
    <cellStyle name="Arial10170100015536870911 3 4 2" xfId="3285"/>
    <cellStyle name="Arial10170100015536870911 3 4 2 2" xfId="6381"/>
    <cellStyle name="Arial10170100015536870911 3 4 3" xfId="4833"/>
    <cellStyle name="Arial10170100015536870911 3 5" xfId="2253"/>
    <cellStyle name="Arial10170100015536870911 3 5 2" xfId="5349"/>
    <cellStyle name="Arial10170100015536870911 3 6" xfId="3801"/>
    <cellStyle name="Arial10170100015536870911 4" xfId="944"/>
    <cellStyle name="Arial107000000536870911" xfId="175"/>
    <cellStyle name="Arial107000001514155735" xfId="176"/>
    <cellStyle name="Arial107000001514155735 2" xfId="177"/>
    <cellStyle name="Arial107000001514155735 2 2" xfId="691"/>
    <cellStyle name="Arial107000001514155735 2 2 2" xfId="963"/>
    <cellStyle name="Arial107000001514155735 2 2 2 2" xfId="1479"/>
    <cellStyle name="Arial107000001514155735 2 2 2 2 2" xfId="3030"/>
    <cellStyle name="Arial107000001514155735 2 2 2 2 2 2" xfId="6126"/>
    <cellStyle name="Arial107000001514155735 2 2 2 2 3" xfId="4578"/>
    <cellStyle name="Arial107000001514155735 2 2 2 3" xfId="1998"/>
    <cellStyle name="Arial107000001514155735 2 2 2 3 2" xfId="3546"/>
    <cellStyle name="Arial107000001514155735 2 2 2 3 2 2" xfId="6642"/>
    <cellStyle name="Arial107000001514155735 2 2 2 3 3" xfId="5094"/>
    <cellStyle name="Arial107000001514155735 2 2 2 4" xfId="2514"/>
    <cellStyle name="Arial107000001514155735 2 2 2 4 2" xfId="5610"/>
    <cellStyle name="Arial107000001514155735 2 2 2 5" xfId="4062"/>
    <cellStyle name="Arial107000001514155735 2 2 3" xfId="1221"/>
    <cellStyle name="Arial107000001514155735 2 2 3 2" xfId="2772"/>
    <cellStyle name="Arial107000001514155735 2 2 3 2 2" xfId="5868"/>
    <cellStyle name="Arial107000001514155735 2 2 3 3" xfId="4320"/>
    <cellStyle name="Arial107000001514155735 2 2 4" xfId="1740"/>
    <cellStyle name="Arial107000001514155735 2 2 4 2" xfId="3288"/>
    <cellStyle name="Arial107000001514155735 2 2 4 2 2" xfId="6384"/>
    <cellStyle name="Arial107000001514155735 2 2 4 3" xfId="4836"/>
    <cellStyle name="Arial107000001514155735 2 2 5" xfId="2256"/>
    <cellStyle name="Arial107000001514155735 2 2 5 2" xfId="5352"/>
    <cellStyle name="Arial107000001514155735 2 2 6" xfId="3804"/>
    <cellStyle name="Arial107000001514155735 2 3" xfId="947"/>
    <cellStyle name="Arial107000001514155735 3" xfId="690"/>
    <cellStyle name="Arial107000001514155735 3 2" xfId="962"/>
    <cellStyle name="Arial107000001514155735 3 2 2" xfId="1478"/>
    <cellStyle name="Arial107000001514155735 3 2 2 2" xfId="3029"/>
    <cellStyle name="Arial107000001514155735 3 2 2 2 2" xfId="6125"/>
    <cellStyle name="Arial107000001514155735 3 2 2 3" xfId="4577"/>
    <cellStyle name="Arial107000001514155735 3 2 3" xfId="1997"/>
    <cellStyle name="Arial107000001514155735 3 2 3 2" xfId="3545"/>
    <cellStyle name="Arial107000001514155735 3 2 3 2 2" xfId="6641"/>
    <cellStyle name="Arial107000001514155735 3 2 3 3" xfId="5093"/>
    <cellStyle name="Arial107000001514155735 3 2 4" xfId="2513"/>
    <cellStyle name="Arial107000001514155735 3 2 4 2" xfId="5609"/>
    <cellStyle name="Arial107000001514155735 3 2 5" xfId="4061"/>
    <cellStyle name="Arial107000001514155735 3 3" xfId="1220"/>
    <cellStyle name="Arial107000001514155735 3 3 2" xfId="2771"/>
    <cellStyle name="Arial107000001514155735 3 3 2 2" xfId="5867"/>
    <cellStyle name="Arial107000001514155735 3 3 3" xfId="4319"/>
    <cellStyle name="Arial107000001514155735 3 4" xfId="1739"/>
    <cellStyle name="Arial107000001514155735 3 4 2" xfId="3287"/>
    <cellStyle name="Arial107000001514155735 3 4 2 2" xfId="6383"/>
    <cellStyle name="Arial107000001514155735 3 4 3" xfId="4835"/>
    <cellStyle name="Arial107000001514155735 3 5" xfId="2255"/>
    <cellStyle name="Arial107000001514155735 3 5 2" xfId="5351"/>
    <cellStyle name="Arial107000001514155735 3 6" xfId="3803"/>
    <cellStyle name="Arial107000001514155735 4" xfId="946"/>
    <cellStyle name="Arial107000001514155735FMT" xfId="178"/>
    <cellStyle name="Arial107000001514155735FMT 2" xfId="179"/>
    <cellStyle name="Arial107000001514155735FMT 2 2" xfId="693"/>
    <cellStyle name="Arial107000001514155735FMT 2 2 2" xfId="965"/>
    <cellStyle name="Arial107000001514155735FMT 2 2 2 2" xfId="1481"/>
    <cellStyle name="Arial107000001514155735FMT 2 2 2 2 2" xfId="3032"/>
    <cellStyle name="Arial107000001514155735FMT 2 2 2 2 2 2" xfId="6128"/>
    <cellStyle name="Arial107000001514155735FMT 2 2 2 2 3" xfId="4580"/>
    <cellStyle name="Arial107000001514155735FMT 2 2 2 3" xfId="2000"/>
    <cellStyle name="Arial107000001514155735FMT 2 2 2 3 2" xfId="3548"/>
    <cellStyle name="Arial107000001514155735FMT 2 2 2 3 2 2" xfId="6644"/>
    <cellStyle name="Arial107000001514155735FMT 2 2 2 3 3" xfId="5096"/>
    <cellStyle name="Arial107000001514155735FMT 2 2 2 4" xfId="2516"/>
    <cellStyle name="Arial107000001514155735FMT 2 2 2 4 2" xfId="5612"/>
    <cellStyle name="Arial107000001514155735FMT 2 2 2 5" xfId="4064"/>
    <cellStyle name="Arial107000001514155735FMT 2 2 3" xfId="1223"/>
    <cellStyle name="Arial107000001514155735FMT 2 2 3 2" xfId="2774"/>
    <cellStyle name="Arial107000001514155735FMT 2 2 3 2 2" xfId="5870"/>
    <cellStyle name="Arial107000001514155735FMT 2 2 3 3" xfId="4322"/>
    <cellStyle name="Arial107000001514155735FMT 2 2 4" xfId="1742"/>
    <cellStyle name="Arial107000001514155735FMT 2 2 4 2" xfId="3290"/>
    <cellStyle name="Arial107000001514155735FMT 2 2 4 2 2" xfId="6386"/>
    <cellStyle name="Arial107000001514155735FMT 2 2 4 3" xfId="4838"/>
    <cellStyle name="Arial107000001514155735FMT 2 2 5" xfId="2258"/>
    <cellStyle name="Arial107000001514155735FMT 2 2 5 2" xfId="5354"/>
    <cellStyle name="Arial107000001514155735FMT 2 2 6" xfId="3806"/>
    <cellStyle name="Arial107000001514155735FMT 2 3" xfId="949"/>
    <cellStyle name="Arial107000001514155735FMT 3" xfId="692"/>
    <cellStyle name="Arial107000001514155735FMT 3 2" xfId="964"/>
    <cellStyle name="Arial107000001514155735FMT 3 2 2" xfId="1480"/>
    <cellStyle name="Arial107000001514155735FMT 3 2 2 2" xfId="3031"/>
    <cellStyle name="Arial107000001514155735FMT 3 2 2 2 2" xfId="6127"/>
    <cellStyle name="Arial107000001514155735FMT 3 2 2 3" xfId="4579"/>
    <cellStyle name="Arial107000001514155735FMT 3 2 3" xfId="1999"/>
    <cellStyle name="Arial107000001514155735FMT 3 2 3 2" xfId="3547"/>
    <cellStyle name="Arial107000001514155735FMT 3 2 3 2 2" xfId="6643"/>
    <cellStyle name="Arial107000001514155735FMT 3 2 3 3" xfId="5095"/>
    <cellStyle name="Arial107000001514155735FMT 3 2 4" xfId="2515"/>
    <cellStyle name="Arial107000001514155735FMT 3 2 4 2" xfId="5611"/>
    <cellStyle name="Arial107000001514155735FMT 3 2 5" xfId="4063"/>
    <cellStyle name="Arial107000001514155735FMT 3 3" xfId="1222"/>
    <cellStyle name="Arial107000001514155735FMT 3 3 2" xfId="2773"/>
    <cellStyle name="Arial107000001514155735FMT 3 3 2 2" xfId="5869"/>
    <cellStyle name="Arial107000001514155735FMT 3 3 3" xfId="4321"/>
    <cellStyle name="Arial107000001514155735FMT 3 4" xfId="1741"/>
    <cellStyle name="Arial107000001514155735FMT 3 4 2" xfId="3289"/>
    <cellStyle name="Arial107000001514155735FMT 3 4 2 2" xfId="6385"/>
    <cellStyle name="Arial107000001514155735FMT 3 4 3" xfId="4837"/>
    <cellStyle name="Arial107000001514155735FMT 3 5" xfId="2257"/>
    <cellStyle name="Arial107000001514155735FMT 3 5 2" xfId="5353"/>
    <cellStyle name="Arial107000001514155735FMT 3 6" xfId="3805"/>
    <cellStyle name="Arial107000001514155735FMT 4" xfId="948"/>
    <cellStyle name="Arial1070000015536870911" xfId="180"/>
    <cellStyle name="Arial1070000015536870911 2" xfId="181"/>
    <cellStyle name="Arial1070000015536870911 2 2" xfId="695"/>
    <cellStyle name="Arial1070000015536870911 2 2 2" xfId="967"/>
    <cellStyle name="Arial1070000015536870911 2 2 2 2" xfId="1483"/>
    <cellStyle name="Arial1070000015536870911 2 2 2 2 2" xfId="3034"/>
    <cellStyle name="Arial1070000015536870911 2 2 2 2 2 2" xfId="6130"/>
    <cellStyle name="Arial1070000015536870911 2 2 2 2 3" xfId="4582"/>
    <cellStyle name="Arial1070000015536870911 2 2 2 3" xfId="2002"/>
    <cellStyle name="Arial1070000015536870911 2 2 2 3 2" xfId="3550"/>
    <cellStyle name="Arial1070000015536870911 2 2 2 3 2 2" xfId="6646"/>
    <cellStyle name="Arial1070000015536870911 2 2 2 3 3" xfId="5098"/>
    <cellStyle name="Arial1070000015536870911 2 2 2 4" xfId="2518"/>
    <cellStyle name="Arial1070000015536870911 2 2 2 4 2" xfId="5614"/>
    <cellStyle name="Arial1070000015536870911 2 2 2 5" xfId="4066"/>
    <cellStyle name="Arial1070000015536870911 2 2 3" xfId="1225"/>
    <cellStyle name="Arial1070000015536870911 2 2 3 2" xfId="2776"/>
    <cellStyle name="Arial1070000015536870911 2 2 3 2 2" xfId="5872"/>
    <cellStyle name="Arial1070000015536870911 2 2 3 3" xfId="4324"/>
    <cellStyle name="Arial1070000015536870911 2 2 4" xfId="1744"/>
    <cellStyle name="Arial1070000015536870911 2 2 4 2" xfId="3292"/>
    <cellStyle name="Arial1070000015536870911 2 2 4 2 2" xfId="6388"/>
    <cellStyle name="Arial1070000015536870911 2 2 4 3" xfId="4840"/>
    <cellStyle name="Arial1070000015536870911 2 2 5" xfId="2260"/>
    <cellStyle name="Arial1070000015536870911 2 2 5 2" xfId="5356"/>
    <cellStyle name="Arial1070000015536870911 2 2 6" xfId="3808"/>
    <cellStyle name="Arial1070000015536870911 2 3" xfId="951"/>
    <cellStyle name="Arial1070000015536870911 3" xfId="694"/>
    <cellStyle name="Arial1070000015536870911 3 2" xfId="966"/>
    <cellStyle name="Arial1070000015536870911 3 2 2" xfId="1482"/>
    <cellStyle name="Arial1070000015536870911 3 2 2 2" xfId="3033"/>
    <cellStyle name="Arial1070000015536870911 3 2 2 2 2" xfId="6129"/>
    <cellStyle name="Arial1070000015536870911 3 2 2 3" xfId="4581"/>
    <cellStyle name="Arial1070000015536870911 3 2 3" xfId="2001"/>
    <cellStyle name="Arial1070000015536870911 3 2 3 2" xfId="3549"/>
    <cellStyle name="Arial1070000015536870911 3 2 3 2 2" xfId="6645"/>
    <cellStyle name="Arial1070000015536870911 3 2 3 3" xfId="5097"/>
    <cellStyle name="Arial1070000015536870911 3 2 4" xfId="2517"/>
    <cellStyle name="Arial1070000015536870911 3 2 4 2" xfId="5613"/>
    <cellStyle name="Arial1070000015536870911 3 2 5" xfId="4065"/>
    <cellStyle name="Arial1070000015536870911 3 3" xfId="1224"/>
    <cellStyle name="Arial1070000015536870911 3 3 2" xfId="2775"/>
    <cellStyle name="Arial1070000015536870911 3 3 2 2" xfId="5871"/>
    <cellStyle name="Arial1070000015536870911 3 3 3" xfId="4323"/>
    <cellStyle name="Arial1070000015536870911 3 4" xfId="1743"/>
    <cellStyle name="Arial1070000015536870911 3 4 2" xfId="3291"/>
    <cellStyle name="Arial1070000015536870911 3 4 2 2" xfId="6387"/>
    <cellStyle name="Arial1070000015536870911 3 4 3" xfId="4839"/>
    <cellStyle name="Arial1070000015536870911 3 5" xfId="2259"/>
    <cellStyle name="Arial1070000015536870911 3 5 2" xfId="5355"/>
    <cellStyle name="Arial1070000015536870911 3 6" xfId="3807"/>
    <cellStyle name="Arial1070000015536870911 4" xfId="950"/>
    <cellStyle name="Arial1070000015536870911FMT" xfId="182"/>
    <cellStyle name="Arial1070000015536870911FMT 2" xfId="183"/>
    <cellStyle name="Arial1070000015536870911FMT 2 2" xfId="697"/>
    <cellStyle name="Arial1070000015536870911FMT 2 2 2" xfId="969"/>
    <cellStyle name="Arial1070000015536870911FMT 2 2 2 2" xfId="1485"/>
    <cellStyle name="Arial1070000015536870911FMT 2 2 2 2 2" xfId="3036"/>
    <cellStyle name="Arial1070000015536870911FMT 2 2 2 2 2 2" xfId="6132"/>
    <cellStyle name="Arial1070000015536870911FMT 2 2 2 2 3" xfId="4584"/>
    <cellStyle name="Arial1070000015536870911FMT 2 2 2 3" xfId="2004"/>
    <cellStyle name="Arial1070000015536870911FMT 2 2 2 3 2" xfId="3552"/>
    <cellStyle name="Arial1070000015536870911FMT 2 2 2 3 2 2" xfId="6648"/>
    <cellStyle name="Arial1070000015536870911FMT 2 2 2 3 3" xfId="5100"/>
    <cellStyle name="Arial1070000015536870911FMT 2 2 2 4" xfId="2520"/>
    <cellStyle name="Arial1070000015536870911FMT 2 2 2 4 2" xfId="5616"/>
    <cellStyle name="Arial1070000015536870911FMT 2 2 2 5" xfId="4068"/>
    <cellStyle name="Arial1070000015536870911FMT 2 2 3" xfId="1227"/>
    <cellStyle name="Arial1070000015536870911FMT 2 2 3 2" xfId="2778"/>
    <cellStyle name="Arial1070000015536870911FMT 2 2 3 2 2" xfId="5874"/>
    <cellStyle name="Arial1070000015536870911FMT 2 2 3 3" xfId="4326"/>
    <cellStyle name="Arial1070000015536870911FMT 2 2 4" xfId="1746"/>
    <cellStyle name="Arial1070000015536870911FMT 2 2 4 2" xfId="3294"/>
    <cellStyle name="Arial1070000015536870911FMT 2 2 4 2 2" xfId="6390"/>
    <cellStyle name="Arial1070000015536870911FMT 2 2 4 3" xfId="4842"/>
    <cellStyle name="Arial1070000015536870911FMT 2 2 5" xfId="2262"/>
    <cellStyle name="Arial1070000015536870911FMT 2 2 5 2" xfId="5358"/>
    <cellStyle name="Arial1070000015536870911FMT 2 2 6" xfId="3810"/>
    <cellStyle name="Arial1070000015536870911FMT 2 3" xfId="953"/>
    <cellStyle name="Arial1070000015536870911FMT 3" xfId="696"/>
    <cellStyle name="Arial1070000015536870911FMT 3 2" xfId="968"/>
    <cellStyle name="Arial1070000015536870911FMT 3 2 2" xfId="1484"/>
    <cellStyle name="Arial1070000015536870911FMT 3 2 2 2" xfId="3035"/>
    <cellStyle name="Arial1070000015536870911FMT 3 2 2 2 2" xfId="6131"/>
    <cellStyle name="Arial1070000015536870911FMT 3 2 2 3" xfId="4583"/>
    <cellStyle name="Arial1070000015536870911FMT 3 2 3" xfId="2003"/>
    <cellStyle name="Arial1070000015536870911FMT 3 2 3 2" xfId="3551"/>
    <cellStyle name="Arial1070000015536870911FMT 3 2 3 2 2" xfId="6647"/>
    <cellStyle name="Arial1070000015536870911FMT 3 2 3 3" xfId="5099"/>
    <cellStyle name="Arial1070000015536870911FMT 3 2 4" xfId="2519"/>
    <cellStyle name="Arial1070000015536870911FMT 3 2 4 2" xfId="5615"/>
    <cellStyle name="Arial1070000015536870911FMT 3 2 5" xfId="4067"/>
    <cellStyle name="Arial1070000015536870911FMT 3 3" xfId="1226"/>
    <cellStyle name="Arial1070000015536870911FMT 3 3 2" xfId="2777"/>
    <cellStyle name="Arial1070000015536870911FMT 3 3 2 2" xfId="5873"/>
    <cellStyle name="Arial1070000015536870911FMT 3 3 3" xfId="4325"/>
    <cellStyle name="Arial1070000015536870911FMT 3 4" xfId="1745"/>
    <cellStyle name="Arial1070000015536870911FMT 3 4 2" xfId="3293"/>
    <cellStyle name="Arial1070000015536870911FMT 3 4 2 2" xfId="6389"/>
    <cellStyle name="Arial1070000015536870911FMT 3 4 3" xfId="4841"/>
    <cellStyle name="Arial1070000015536870911FMT 3 5" xfId="2261"/>
    <cellStyle name="Arial1070000015536870911FMT 3 5 2" xfId="5357"/>
    <cellStyle name="Arial1070000015536870911FMT 3 6" xfId="3809"/>
    <cellStyle name="Arial1070000015536870911FMT 4" xfId="952"/>
    <cellStyle name="Arial107000001565535" xfId="184"/>
    <cellStyle name="Arial107000001565535 2" xfId="185"/>
    <cellStyle name="Arial107000001565535 2 2" xfId="699"/>
    <cellStyle name="Arial107000001565535 2 2 2" xfId="971"/>
    <cellStyle name="Arial107000001565535 2 2 2 2" xfId="1487"/>
    <cellStyle name="Arial107000001565535 2 2 2 2 2" xfId="3038"/>
    <cellStyle name="Arial107000001565535 2 2 2 2 2 2" xfId="6134"/>
    <cellStyle name="Arial107000001565535 2 2 2 2 3" xfId="4586"/>
    <cellStyle name="Arial107000001565535 2 2 2 3" xfId="2006"/>
    <cellStyle name="Arial107000001565535 2 2 2 3 2" xfId="3554"/>
    <cellStyle name="Arial107000001565535 2 2 2 3 2 2" xfId="6650"/>
    <cellStyle name="Arial107000001565535 2 2 2 3 3" xfId="5102"/>
    <cellStyle name="Arial107000001565535 2 2 2 4" xfId="2522"/>
    <cellStyle name="Arial107000001565535 2 2 2 4 2" xfId="5618"/>
    <cellStyle name="Arial107000001565535 2 2 2 5" xfId="4070"/>
    <cellStyle name="Arial107000001565535 2 2 3" xfId="1229"/>
    <cellStyle name="Arial107000001565535 2 2 3 2" xfId="2780"/>
    <cellStyle name="Arial107000001565535 2 2 3 2 2" xfId="5876"/>
    <cellStyle name="Arial107000001565535 2 2 3 3" xfId="4328"/>
    <cellStyle name="Arial107000001565535 2 2 4" xfId="1748"/>
    <cellStyle name="Arial107000001565535 2 2 4 2" xfId="3296"/>
    <cellStyle name="Arial107000001565535 2 2 4 2 2" xfId="6392"/>
    <cellStyle name="Arial107000001565535 2 2 4 3" xfId="4844"/>
    <cellStyle name="Arial107000001565535 2 2 5" xfId="2264"/>
    <cellStyle name="Arial107000001565535 2 2 5 2" xfId="5360"/>
    <cellStyle name="Arial107000001565535 2 2 6" xfId="3812"/>
    <cellStyle name="Arial107000001565535 2 3" xfId="955"/>
    <cellStyle name="Arial107000001565535 3" xfId="698"/>
    <cellStyle name="Arial107000001565535 3 2" xfId="970"/>
    <cellStyle name="Arial107000001565535 3 2 2" xfId="1486"/>
    <cellStyle name="Arial107000001565535 3 2 2 2" xfId="3037"/>
    <cellStyle name="Arial107000001565535 3 2 2 2 2" xfId="6133"/>
    <cellStyle name="Arial107000001565535 3 2 2 3" xfId="4585"/>
    <cellStyle name="Arial107000001565535 3 2 3" xfId="2005"/>
    <cellStyle name="Arial107000001565535 3 2 3 2" xfId="3553"/>
    <cellStyle name="Arial107000001565535 3 2 3 2 2" xfId="6649"/>
    <cellStyle name="Arial107000001565535 3 2 3 3" xfId="5101"/>
    <cellStyle name="Arial107000001565535 3 2 4" xfId="2521"/>
    <cellStyle name="Arial107000001565535 3 2 4 2" xfId="5617"/>
    <cellStyle name="Arial107000001565535 3 2 5" xfId="4069"/>
    <cellStyle name="Arial107000001565535 3 3" xfId="1228"/>
    <cellStyle name="Arial107000001565535 3 3 2" xfId="2779"/>
    <cellStyle name="Arial107000001565535 3 3 2 2" xfId="5875"/>
    <cellStyle name="Arial107000001565535 3 3 3" xfId="4327"/>
    <cellStyle name="Arial107000001565535 3 4" xfId="1747"/>
    <cellStyle name="Arial107000001565535 3 4 2" xfId="3295"/>
    <cellStyle name="Arial107000001565535 3 4 2 2" xfId="6391"/>
    <cellStyle name="Arial107000001565535 3 4 3" xfId="4843"/>
    <cellStyle name="Arial107000001565535 3 5" xfId="2263"/>
    <cellStyle name="Arial107000001565535 3 5 2" xfId="5359"/>
    <cellStyle name="Arial107000001565535 3 6" xfId="3811"/>
    <cellStyle name="Arial107000001565535 4" xfId="954"/>
    <cellStyle name="Arial107000001565535FMT" xfId="186"/>
    <cellStyle name="Arial107000001565535FMT 2" xfId="187"/>
    <cellStyle name="Arial107000001565535FMT 2 2" xfId="701"/>
    <cellStyle name="Arial107000001565535FMT 2 2 2" xfId="973"/>
    <cellStyle name="Arial107000001565535FMT 2 2 2 2" xfId="1489"/>
    <cellStyle name="Arial107000001565535FMT 2 2 2 2 2" xfId="3040"/>
    <cellStyle name="Arial107000001565535FMT 2 2 2 2 2 2" xfId="6136"/>
    <cellStyle name="Arial107000001565535FMT 2 2 2 2 3" xfId="4588"/>
    <cellStyle name="Arial107000001565535FMT 2 2 2 3" xfId="2008"/>
    <cellStyle name="Arial107000001565535FMT 2 2 2 3 2" xfId="3556"/>
    <cellStyle name="Arial107000001565535FMT 2 2 2 3 2 2" xfId="6652"/>
    <cellStyle name="Arial107000001565535FMT 2 2 2 3 3" xfId="5104"/>
    <cellStyle name="Arial107000001565535FMT 2 2 2 4" xfId="2524"/>
    <cellStyle name="Arial107000001565535FMT 2 2 2 4 2" xfId="5620"/>
    <cellStyle name="Arial107000001565535FMT 2 2 2 5" xfId="4072"/>
    <cellStyle name="Arial107000001565535FMT 2 2 3" xfId="1231"/>
    <cellStyle name="Arial107000001565535FMT 2 2 3 2" xfId="2782"/>
    <cellStyle name="Arial107000001565535FMT 2 2 3 2 2" xfId="5878"/>
    <cellStyle name="Arial107000001565535FMT 2 2 3 3" xfId="4330"/>
    <cellStyle name="Arial107000001565535FMT 2 2 4" xfId="1750"/>
    <cellStyle name="Arial107000001565535FMT 2 2 4 2" xfId="3298"/>
    <cellStyle name="Arial107000001565535FMT 2 2 4 2 2" xfId="6394"/>
    <cellStyle name="Arial107000001565535FMT 2 2 4 3" xfId="4846"/>
    <cellStyle name="Arial107000001565535FMT 2 2 5" xfId="2266"/>
    <cellStyle name="Arial107000001565535FMT 2 2 5 2" xfId="5362"/>
    <cellStyle name="Arial107000001565535FMT 2 2 6" xfId="3814"/>
    <cellStyle name="Arial107000001565535FMT 2 3" xfId="957"/>
    <cellStyle name="Arial107000001565535FMT 3" xfId="700"/>
    <cellStyle name="Arial107000001565535FMT 3 2" xfId="972"/>
    <cellStyle name="Arial107000001565535FMT 3 2 2" xfId="1488"/>
    <cellStyle name="Arial107000001565535FMT 3 2 2 2" xfId="3039"/>
    <cellStyle name="Arial107000001565535FMT 3 2 2 2 2" xfId="6135"/>
    <cellStyle name="Arial107000001565535FMT 3 2 2 3" xfId="4587"/>
    <cellStyle name="Arial107000001565535FMT 3 2 3" xfId="2007"/>
    <cellStyle name="Arial107000001565535FMT 3 2 3 2" xfId="3555"/>
    <cellStyle name="Arial107000001565535FMT 3 2 3 2 2" xfId="6651"/>
    <cellStyle name="Arial107000001565535FMT 3 2 3 3" xfId="5103"/>
    <cellStyle name="Arial107000001565535FMT 3 2 4" xfId="2523"/>
    <cellStyle name="Arial107000001565535FMT 3 2 4 2" xfId="5619"/>
    <cellStyle name="Arial107000001565535FMT 3 2 5" xfId="4071"/>
    <cellStyle name="Arial107000001565535FMT 3 3" xfId="1230"/>
    <cellStyle name="Arial107000001565535FMT 3 3 2" xfId="2781"/>
    <cellStyle name="Arial107000001565535FMT 3 3 2 2" xfId="5877"/>
    <cellStyle name="Arial107000001565535FMT 3 3 3" xfId="4329"/>
    <cellStyle name="Arial107000001565535FMT 3 4" xfId="1749"/>
    <cellStyle name="Arial107000001565535FMT 3 4 2" xfId="3297"/>
    <cellStyle name="Arial107000001565535FMT 3 4 2 2" xfId="6393"/>
    <cellStyle name="Arial107000001565535FMT 3 4 3" xfId="4845"/>
    <cellStyle name="Arial107000001565535FMT 3 5" xfId="2265"/>
    <cellStyle name="Arial107000001565535FMT 3 5 2" xfId="5361"/>
    <cellStyle name="Arial107000001565535FMT 3 6" xfId="3813"/>
    <cellStyle name="Arial107000001565535FMT 4" xfId="956"/>
    <cellStyle name="Arial117100000536870911" xfId="188"/>
    <cellStyle name="Arial118000000536870911" xfId="189"/>
    <cellStyle name="Arial2110100000536870911" xfId="190"/>
    <cellStyle name="Arial21101000015536870911" xfId="191"/>
    <cellStyle name="Arial21101000015536870911 2" xfId="702"/>
    <cellStyle name="Arial21101000015536870911 2 2" xfId="974"/>
    <cellStyle name="Arial21101000015536870911 2 2 2" xfId="1490"/>
    <cellStyle name="Arial21101000015536870911 2 2 2 2" xfId="3041"/>
    <cellStyle name="Arial21101000015536870911 2 2 2 2 2" xfId="6137"/>
    <cellStyle name="Arial21101000015536870911 2 2 2 3" xfId="4589"/>
    <cellStyle name="Arial21101000015536870911 2 2 3" xfId="2009"/>
    <cellStyle name="Arial21101000015536870911 2 2 3 2" xfId="3557"/>
    <cellStyle name="Arial21101000015536870911 2 2 3 2 2" xfId="6653"/>
    <cellStyle name="Arial21101000015536870911 2 2 3 3" xfId="5105"/>
    <cellStyle name="Arial21101000015536870911 2 2 4" xfId="2525"/>
    <cellStyle name="Arial21101000015536870911 2 2 4 2" xfId="5621"/>
    <cellStyle name="Arial21101000015536870911 2 2 5" xfId="4073"/>
    <cellStyle name="Arial21101000015536870911 2 3" xfId="1232"/>
    <cellStyle name="Arial21101000015536870911 2 3 2" xfId="2783"/>
    <cellStyle name="Arial21101000015536870911 2 3 2 2" xfId="5879"/>
    <cellStyle name="Arial21101000015536870911 2 3 3" xfId="4331"/>
    <cellStyle name="Arial21101000015536870911 2 4" xfId="1751"/>
    <cellStyle name="Arial21101000015536870911 2 4 2" xfId="3299"/>
    <cellStyle name="Arial21101000015536870911 2 4 2 2" xfId="6395"/>
    <cellStyle name="Arial21101000015536870911 2 4 3" xfId="4847"/>
    <cellStyle name="Arial21101000015536870911 2 5" xfId="2267"/>
    <cellStyle name="Arial21101000015536870911 2 5 2" xfId="5363"/>
    <cellStyle name="Arial21101000015536870911 2 6" xfId="3815"/>
    <cellStyle name="Arial2170000015536870911" xfId="192"/>
    <cellStyle name="Arial2170000015536870911 2" xfId="193"/>
    <cellStyle name="Arial2170000015536870911FMT" xfId="194"/>
    <cellStyle name="Arial2170000015536870911FMT 2" xfId="195"/>
    <cellStyle name="Bad" xfId="196"/>
    <cellStyle name="Calc Currency (0)" xfId="197"/>
    <cellStyle name="Calc Currency (2)" xfId="198"/>
    <cellStyle name="Calc Percent (0)" xfId="199"/>
    <cellStyle name="Calc Percent (1)" xfId="200"/>
    <cellStyle name="Calc Percent (2)" xfId="201"/>
    <cellStyle name="Calc Units (0)" xfId="202"/>
    <cellStyle name="Calc Units (1)" xfId="203"/>
    <cellStyle name="Calc Units (2)" xfId="204"/>
    <cellStyle name="Calculation" xfId="205"/>
    <cellStyle name="Calculation 2" xfId="703"/>
    <cellStyle name="Calculation 2 2" xfId="975"/>
    <cellStyle name="Calculation 2 2 2" xfId="1491"/>
    <cellStyle name="Calculation 2 2 2 2" xfId="3042"/>
    <cellStyle name="Calculation 2 2 2 2 2" xfId="6138"/>
    <cellStyle name="Calculation 2 2 2 3" xfId="4590"/>
    <cellStyle name="Calculation 2 2 3" xfId="2010"/>
    <cellStyle name="Calculation 2 2 3 2" xfId="3558"/>
    <cellStyle name="Calculation 2 2 3 2 2" xfId="6654"/>
    <cellStyle name="Calculation 2 2 3 3" xfId="5106"/>
    <cellStyle name="Calculation 2 2 4" xfId="2526"/>
    <cellStyle name="Calculation 2 2 4 2" xfId="5622"/>
    <cellStyle name="Calculation 2 2 5" xfId="4074"/>
    <cellStyle name="Calculation 2 3" xfId="1233"/>
    <cellStyle name="Calculation 2 3 2" xfId="2784"/>
    <cellStyle name="Calculation 2 3 2 2" xfId="5880"/>
    <cellStyle name="Calculation 2 3 3" xfId="4332"/>
    <cellStyle name="Calculation 2 4" xfId="1752"/>
    <cellStyle name="Calculation 2 4 2" xfId="3300"/>
    <cellStyle name="Calculation 2 4 2 2" xfId="6396"/>
    <cellStyle name="Calculation 2 4 3" xfId="4848"/>
    <cellStyle name="Calculation 2 5" xfId="2268"/>
    <cellStyle name="Calculation 2 5 2" xfId="5364"/>
    <cellStyle name="Calculation 2 6" xfId="3816"/>
    <cellStyle name="Check Cell" xfId="206"/>
    <cellStyle name="Comma [00]" xfId="207"/>
    <cellStyle name="Comma 2" xfId="208"/>
    <cellStyle name="Comma 3" xfId="209"/>
    <cellStyle name="Currency [00]" xfId="210"/>
    <cellStyle name="Data Cell - PerformancePoint" xfId="211"/>
    <cellStyle name="Data Entry Cell - PerformancePoint" xfId="212"/>
    <cellStyle name="Date Short" xfId="213"/>
    <cellStyle name="Default" xfId="214"/>
    <cellStyle name="Dezimal [0]_PERSONAL" xfId="215"/>
    <cellStyle name="Dezimal_PERSONAL" xfId="216"/>
    <cellStyle name="Emphasis 1" xfId="217"/>
    <cellStyle name="Emphasis 1 2" xfId="218"/>
    <cellStyle name="Emphasis 1 3" xfId="219"/>
    <cellStyle name="Emphasis 1 4" xfId="220"/>
    <cellStyle name="Emphasis 1 5" xfId="221"/>
    <cellStyle name="Emphasis 1 6" xfId="222"/>
    <cellStyle name="Emphasis 2" xfId="223"/>
    <cellStyle name="Emphasis 2 2" xfId="224"/>
    <cellStyle name="Emphasis 2 3" xfId="225"/>
    <cellStyle name="Emphasis 2 4" xfId="226"/>
    <cellStyle name="Emphasis 2 5" xfId="227"/>
    <cellStyle name="Emphasis 2 6" xfId="228"/>
    <cellStyle name="Emphasis 3" xfId="229"/>
    <cellStyle name="Enter Currency (0)" xfId="230"/>
    <cellStyle name="Enter Currency (2)" xfId="231"/>
    <cellStyle name="Enter Units (0)" xfId="232"/>
    <cellStyle name="Enter Units (1)" xfId="233"/>
    <cellStyle name="Enter Units (2)" xfId="234"/>
    <cellStyle name="Euro" xfId="235"/>
    <cellStyle name="Explanatory Text" xfId="236"/>
    <cellStyle name="Good" xfId="237"/>
    <cellStyle name="Good 2" xfId="238"/>
    <cellStyle name="Good 3" xfId="239"/>
    <cellStyle name="Good 4" xfId="240"/>
    <cellStyle name="Good_7-р_Из_Системы" xfId="241"/>
    <cellStyle name="Header1" xfId="242"/>
    <cellStyle name="Header2" xfId="243"/>
    <cellStyle name="Heading 1" xfId="244"/>
    <cellStyle name="Heading 2" xfId="245"/>
    <cellStyle name="Heading 3" xfId="246"/>
    <cellStyle name="Heading 4" xfId="247"/>
    <cellStyle name="Input" xfId="248"/>
    <cellStyle name="Input 2" xfId="704"/>
    <cellStyle name="Input 2 2" xfId="976"/>
    <cellStyle name="Input 2 2 2" xfId="1492"/>
    <cellStyle name="Input 2 2 2 2" xfId="3043"/>
    <cellStyle name="Input 2 2 2 2 2" xfId="6139"/>
    <cellStyle name="Input 2 2 2 3" xfId="4591"/>
    <cellStyle name="Input 2 2 3" xfId="2011"/>
    <cellStyle name="Input 2 2 3 2" xfId="3559"/>
    <cellStyle name="Input 2 2 3 2 2" xfId="6655"/>
    <cellStyle name="Input 2 2 3 3" xfId="5107"/>
    <cellStyle name="Input 2 2 4" xfId="2527"/>
    <cellStyle name="Input 2 2 4 2" xfId="5623"/>
    <cellStyle name="Input 2 2 5" xfId="4075"/>
    <cellStyle name="Input 2 3" xfId="1234"/>
    <cellStyle name="Input 2 3 2" xfId="2785"/>
    <cellStyle name="Input 2 3 2 2" xfId="5881"/>
    <cellStyle name="Input 2 3 3" xfId="4333"/>
    <cellStyle name="Input 2 4" xfId="1753"/>
    <cellStyle name="Input 2 4 2" xfId="3301"/>
    <cellStyle name="Input 2 4 2 2" xfId="6397"/>
    <cellStyle name="Input 2 4 3" xfId="4849"/>
    <cellStyle name="Input 2 5" xfId="2269"/>
    <cellStyle name="Input 2 5 2" xfId="5365"/>
    <cellStyle name="Input 2 6" xfId="3817"/>
    <cellStyle name="Link Currency (0)" xfId="249"/>
    <cellStyle name="Link Currency (2)" xfId="250"/>
    <cellStyle name="Link Units (0)" xfId="251"/>
    <cellStyle name="Link Units (1)" xfId="252"/>
    <cellStyle name="Link Units (2)" xfId="253"/>
    <cellStyle name="Linked Cell" xfId="254"/>
    <cellStyle name="Locked Cell - PerformancePoint" xfId="255"/>
    <cellStyle name="Neutral" xfId="256"/>
    <cellStyle name="Neutral 2" xfId="257"/>
    <cellStyle name="Neutral 3" xfId="258"/>
    <cellStyle name="Neutral 4" xfId="259"/>
    <cellStyle name="Neutral_7-р_Из_Системы" xfId="260"/>
    <cellStyle name="Norma11l" xfId="261"/>
    <cellStyle name="Normal 2" xfId="262"/>
    <cellStyle name="Normal 3" xfId="263"/>
    <cellStyle name="Normal 4" xfId="264"/>
    <cellStyle name="Normal 5" xfId="265"/>
    <cellStyle name="Normal_macro 2012 var 1" xfId="266"/>
    <cellStyle name="Note" xfId="267"/>
    <cellStyle name="Note 2" xfId="268"/>
    <cellStyle name="Note 2 2" xfId="706"/>
    <cellStyle name="Note 2 2 2" xfId="978"/>
    <cellStyle name="Note 2 2 2 2" xfId="1494"/>
    <cellStyle name="Note 2 2 2 2 2" xfId="3045"/>
    <cellStyle name="Note 2 2 2 2 2 2" xfId="6141"/>
    <cellStyle name="Note 2 2 2 2 3" xfId="4593"/>
    <cellStyle name="Note 2 2 2 3" xfId="2013"/>
    <cellStyle name="Note 2 2 2 3 2" xfId="3561"/>
    <cellStyle name="Note 2 2 2 3 2 2" xfId="6657"/>
    <cellStyle name="Note 2 2 2 3 3" xfId="5109"/>
    <cellStyle name="Note 2 2 2 4" xfId="2529"/>
    <cellStyle name="Note 2 2 2 4 2" xfId="5625"/>
    <cellStyle name="Note 2 2 2 5" xfId="4077"/>
    <cellStyle name="Note 2 2 3" xfId="1236"/>
    <cellStyle name="Note 2 2 3 2" xfId="2787"/>
    <cellStyle name="Note 2 2 3 2 2" xfId="5883"/>
    <cellStyle name="Note 2 2 3 3" xfId="4335"/>
    <cellStyle name="Note 2 2 4" xfId="1755"/>
    <cellStyle name="Note 2 2 4 2" xfId="3303"/>
    <cellStyle name="Note 2 2 4 2 2" xfId="6399"/>
    <cellStyle name="Note 2 2 4 3" xfId="4851"/>
    <cellStyle name="Note 2 2 5" xfId="2271"/>
    <cellStyle name="Note 2 2 5 2" xfId="5367"/>
    <cellStyle name="Note 2 2 6" xfId="3819"/>
    <cellStyle name="Note 3" xfId="269"/>
    <cellStyle name="Note 3 2" xfId="707"/>
    <cellStyle name="Note 3 2 2" xfId="979"/>
    <cellStyle name="Note 3 2 2 2" xfId="1495"/>
    <cellStyle name="Note 3 2 2 2 2" xfId="3046"/>
    <cellStyle name="Note 3 2 2 2 2 2" xfId="6142"/>
    <cellStyle name="Note 3 2 2 2 3" xfId="4594"/>
    <cellStyle name="Note 3 2 2 3" xfId="2014"/>
    <cellStyle name="Note 3 2 2 3 2" xfId="3562"/>
    <cellStyle name="Note 3 2 2 3 2 2" xfId="6658"/>
    <cellStyle name="Note 3 2 2 3 3" xfId="5110"/>
    <cellStyle name="Note 3 2 2 4" xfId="2530"/>
    <cellStyle name="Note 3 2 2 4 2" xfId="5626"/>
    <cellStyle name="Note 3 2 2 5" xfId="4078"/>
    <cellStyle name="Note 3 2 3" xfId="1237"/>
    <cellStyle name="Note 3 2 3 2" xfId="2788"/>
    <cellStyle name="Note 3 2 3 2 2" xfId="5884"/>
    <cellStyle name="Note 3 2 3 3" xfId="4336"/>
    <cellStyle name="Note 3 2 4" xfId="1756"/>
    <cellStyle name="Note 3 2 4 2" xfId="3304"/>
    <cellStyle name="Note 3 2 4 2 2" xfId="6400"/>
    <cellStyle name="Note 3 2 4 3" xfId="4852"/>
    <cellStyle name="Note 3 2 5" xfId="2272"/>
    <cellStyle name="Note 3 2 5 2" xfId="5368"/>
    <cellStyle name="Note 3 2 6" xfId="3820"/>
    <cellStyle name="Note 4" xfId="270"/>
    <cellStyle name="Note 4 2" xfId="708"/>
    <cellStyle name="Note 4 2 2" xfId="980"/>
    <cellStyle name="Note 4 2 2 2" xfId="1496"/>
    <cellStyle name="Note 4 2 2 2 2" xfId="3047"/>
    <cellStyle name="Note 4 2 2 2 2 2" xfId="6143"/>
    <cellStyle name="Note 4 2 2 2 3" xfId="4595"/>
    <cellStyle name="Note 4 2 2 3" xfId="2015"/>
    <cellStyle name="Note 4 2 2 3 2" xfId="3563"/>
    <cellStyle name="Note 4 2 2 3 2 2" xfId="6659"/>
    <cellStyle name="Note 4 2 2 3 3" xfId="5111"/>
    <cellStyle name="Note 4 2 2 4" xfId="2531"/>
    <cellStyle name="Note 4 2 2 4 2" xfId="5627"/>
    <cellStyle name="Note 4 2 2 5" xfId="4079"/>
    <cellStyle name="Note 4 2 3" xfId="1238"/>
    <cellStyle name="Note 4 2 3 2" xfId="2789"/>
    <cellStyle name="Note 4 2 3 2 2" xfId="5885"/>
    <cellStyle name="Note 4 2 3 3" xfId="4337"/>
    <cellStyle name="Note 4 2 4" xfId="1757"/>
    <cellStyle name="Note 4 2 4 2" xfId="3305"/>
    <cellStyle name="Note 4 2 4 2 2" xfId="6401"/>
    <cellStyle name="Note 4 2 4 3" xfId="4853"/>
    <cellStyle name="Note 4 2 5" xfId="2273"/>
    <cellStyle name="Note 4 2 5 2" xfId="5369"/>
    <cellStyle name="Note 4 2 6" xfId="3821"/>
    <cellStyle name="Note 5" xfId="705"/>
    <cellStyle name="Note 5 2" xfId="977"/>
    <cellStyle name="Note 5 2 2" xfId="1493"/>
    <cellStyle name="Note 5 2 2 2" xfId="3044"/>
    <cellStyle name="Note 5 2 2 2 2" xfId="6140"/>
    <cellStyle name="Note 5 2 2 3" xfId="4592"/>
    <cellStyle name="Note 5 2 3" xfId="2012"/>
    <cellStyle name="Note 5 2 3 2" xfId="3560"/>
    <cellStyle name="Note 5 2 3 2 2" xfId="6656"/>
    <cellStyle name="Note 5 2 3 3" xfId="5108"/>
    <cellStyle name="Note 5 2 4" xfId="2528"/>
    <cellStyle name="Note 5 2 4 2" xfId="5624"/>
    <cellStyle name="Note 5 2 5" xfId="4076"/>
    <cellStyle name="Note 5 3" xfId="1235"/>
    <cellStyle name="Note 5 3 2" xfId="2786"/>
    <cellStyle name="Note 5 3 2 2" xfId="5882"/>
    <cellStyle name="Note 5 3 3" xfId="4334"/>
    <cellStyle name="Note 5 4" xfId="1754"/>
    <cellStyle name="Note 5 4 2" xfId="3302"/>
    <cellStyle name="Note 5 4 2 2" xfId="6398"/>
    <cellStyle name="Note 5 4 3" xfId="4850"/>
    <cellStyle name="Note 5 5" xfId="2270"/>
    <cellStyle name="Note 5 5 2" xfId="5366"/>
    <cellStyle name="Note 5 6" xfId="3818"/>
    <cellStyle name="Note_7-р_Из_Системы" xfId="271"/>
    <cellStyle name="Output" xfId="272"/>
    <cellStyle name="Output 2" xfId="709"/>
    <cellStyle name="Output 2 2" xfId="981"/>
    <cellStyle name="Output 2 2 2" xfId="1497"/>
    <cellStyle name="Output 2 2 2 2" xfId="3048"/>
    <cellStyle name="Output 2 2 2 2 2" xfId="6144"/>
    <cellStyle name="Output 2 2 2 3" xfId="4596"/>
    <cellStyle name="Output 2 2 3" xfId="2016"/>
    <cellStyle name="Output 2 2 3 2" xfId="3564"/>
    <cellStyle name="Output 2 2 3 2 2" xfId="6660"/>
    <cellStyle name="Output 2 2 3 3" xfId="5112"/>
    <cellStyle name="Output 2 2 4" xfId="2532"/>
    <cellStyle name="Output 2 2 4 2" xfId="5628"/>
    <cellStyle name="Output 2 2 5" xfId="4080"/>
    <cellStyle name="Output 2 3" xfId="1239"/>
    <cellStyle name="Output 2 3 2" xfId="2790"/>
    <cellStyle name="Output 2 3 2 2" xfId="5886"/>
    <cellStyle name="Output 2 3 3" xfId="4338"/>
    <cellStyle name="Output 2 4" xfId="1758"/>
    <cellStyle name="Output 2 4 2" xfId="3306"/>
    <cellStyle name="Output 2 4 2 2" xfId="6402"/>
    <cellStyle name="Output 2 4 3" xfId="4854"/>
    <cellStyle name="Output 2 5" xfId="2274"/>
    <cellStyle name="Output 2 5 2" xfId="5370"/>
    <cellStyle name="Output 2 6" xfId="3822"/>
    <cellStyle name="Percent [0]" xfId="273"/>
    <cellStyle name="Percent [00]" xfId="274"/>
    <cellStyle name="Percent 2" xfId="275"/>
    <cellStyle name="Percent 3" xfId="276"/>
    <cellStyle name="PrePop Currency (0)" xfId="277"/>
    <cellStyle name="PrePop Currency (2)" xfId="278"/>
    <cellStyle name="PrePop Units (0)" xfId="279"/>
    <cellStyle name="PrePop Units (1)" xfId="280"/>
    <cellStyle name="PrePop Units (2)" xfId="281"/>
    <cellStyle name="SAPBEXaggData" xfId="282"/>
    <cellStyle name="SAPBEXaggData 2" xfId="283"/>
    <cellStyle name="SAPBEXaggData 2 2" xfId="711"/>
    <cellStyle name="SAPBEXaggData 2 2 2" xfId="983"/>
    <cellStyle name="SAPBEXaggData 2 2 2 2" xfId="1499"/>
    <cellStyle name="SAPBEXaggData 2 2 2 2 2" xfId="3050"/>
    <cellStyle name="SAPBEXaggData 2 2 2 2 2 2" xfId="6146"/>
    <cellStyle name="SAPBEXaggData 2 2 2 2 3" xfId="4598"/>
    <cellStyle name="SAPBEXaggData 2 2 2 3" xfId="2018"/>
    <cellStyle name="SAPBEXaggData 2 2 2 3 2" xfId="3566"/>
    <cellStyle name="SAPBEXaggData 2 2 2 3 2 2" xfId="6662"/>
    <cellStyle name="SAPBEXaggData 2 2 2 3 3" xfId="5114"/>
    <cellStyle name="SAPBEXaggData 2 2 2 4" xfId="2534"/>
    <cellStyle name="SAPBEXaggData 2 2 2 4 2" xfId="5630"/>
    <cellStyle name="SAPBEXaggData 2 2 2 5" xfId="4082"/>
    <cellStyle name="SAPBEXaggData 2 2 3" xfId="1241"/>
    <cellStyle name="SAPBEXaggData 2 2 3 2" xfId="2792"/>
    <cellStyle name="SAPBEXaggData 2 2 3 2 2" xfId="5888"/>
    <cellStyle name="SAPBEXaggData 2 2 3 3" xfId="4340"/>
    <cellStyle name="SAPBEXaggData 2 2 4" xfId="1760"/>
    <cellStyle name="SAPBEXaggData 2 2 4 2" xfId="3308"/>
    <cellStyle name="SAPBEXaggData 2 2 4 2 2" xfId="6404"/>
    <cellStyle name="SAPBEXaggData 2 2 4 3" xfId="4856"/>
    <cellStyle name="SAPBEXaggData 2 2 5" xfId="2276"/>
    <cellStyle name="SAPBEXaggData 2 2 5 2" xfId="5372"/>
    <cellStyle name="SAPBEXaggData 2 2 6" xfId="3824"/>
    <cellStyle name="SAPBEXaggData 3" xfId="284"/>
    <cellStyle name="SAPBEXaggData 3 2" xfId="712"/>
    <cellStyle name="SAPBEXaggData 3 2 2" xfId="984"/>
    <cellStyle name="SAPBEXaggData 3 2 2 2" xfId="1500"/>
    <cellStyle name="SAPBEXaggData 3 2 2 2 2" xfId="3051"/>
    <cellStyle name="SAPBEXaggData 3 2 2 2 2 2" xfId="6147"/>
    <cellStyle name="SAPBEXaggData 3 2 2 2 3" xfId="4599"/>
    <cellStyle name="SAPBEXaggData 3 2 2 3" xfId="2019"/>
    <cellStyle name="SAPBEXaggData 3 2 2 3 2" xfId="3567"/>
    <cellStyle name="SAPBEXaggData 3 2 2 3 2 2" xfId="6663"/>
    <cellStyle name="SAPBEXaggData 3 2 2 3 3" xfId="5115"/>
    <cellStyle name="SAPBEXaggData 3 2 2 4" xfId="2535"/>
    <cellStyle name="SAPBEXaggData 3 2 2 4 2" xfId="5631"/>
    <cellStyle name="SAPBEXaggData 3 2 2 5" xfId="4083"/>
    <cellStyle name="SAPBEXaggData 3 2 3" xfId="1242"/>
    <cellStyle name="SAPBEXaggData 3 2 3 2" xfId="2793"/>
    <cellStyle name="SAPBEXaggData 3 2 3 2 2" xfId="5889"/>
    <cellStyle name="SAPBEXaggData 3 2 3 3" xfId="4341"/>
    <cellStyle name="SAPBEXaggData 3 2 4" xfId="1761"/>
    <cellStyle name="SAPBEXaggData 3 2 4 2" xfId="3309"/>
    <cellStyle name="SAPBEXaggData 3 2 4 2 2" xfId="6405"/>
    <cellStyle name="SAPBEXaggData 3 2 4 3" xfId="4857"/>
    <cellStyle name="SAPBEXaggData 3 2 5" xfId="2277"/>
    <cellStyle name="SAPBEXaggData 3 2 5 2" xfId="5373"/>
    <cellStyle name="SAPBEXaggData 3 2 6" xfId="3825"/>
    <cellStyle name="SAPBEXaggData 4" xfId="285"/>
    <cellStyle name="SAPBEXaggData 4 2" xfId="713"/>
    <cellStyle name="SAPBEXaggData 4 2 2" xfId="985"/>
    <cellStyle name="SAPBEXaggData 4 2 2 2" xfId="1501"/>
    <cellStyle name="SAPBEXaggData 4 2 2 2 2" xfId="3052"/>
    <cellStyle name="SAPBEXaggData 4 2 2 2 2 2" xfId="6148"/>
    <cellStyle name="SAPBEXaggData 4 2 2 2 3" xfId="4600"/>
    <cellStyle name="SAPBEXaggData 4 2 2 3" xfId="2020"/>
    <cellStyle name="SAPBEXaggData 4 2 2 3 2" xfId="3568"/>
    <cellStyle name="SAPBEXaggData 4 2 2 3 2 2" xfId="6664"/>
    <cellStyle name="SAPBEXaggData 4 2 2 3 3" xfId="5116"/>
    <cellStyle name="SAPBEXaggData 4 2 2 4" xfId="2536"/>
    <cellStyle name="SAPBEXaggData 4 2 2 4 2" xfId="5632"/>
    <cellStyle name="SAPBEXaggData 4 2 2 5" xfId="4084"/>
    <cellStyle name="SAPBEXaggData 4 2 3" xfId="1243"/>
    <cellStyle name="SAPBEXaggData 4 2 3 2" xfId="2794"/>
    <cellStyle name="SAPBEXaggData 4 2 3 2 2" xfId="5890"/>
    <cellStyle name="SAPBEXaggData 4 2 3 3" xfId="4342"/>
    <cellStyle name="SAPBEXaggData 4 2 4" xfId="1762"/>
    <cellStyle name="SAPBEXaggData 4 2 4 2" xfId="3310"/>
    <cellStyle name="SAPBEXaggData 4 2 4 2 2" xfId="6406"/>
    <cellStyle name="SAPBEXaggData 4 2 4 3" xfId="4858"/>
    <cellStyle name="SAPBEXaggData 4 2 5" xfId="2278"/>
    <cellStyle name="SAPBEXaggData 4 2 5 2" xfId="5374"/>
    <cellStyle name="SAPBEXaggData 4 2 6" xfId="3826"/>
    <cellStyle name="SAPBEXaggData 5" xfId="286"/>
    <cellStyle name="SAPBEXaggData 5 2" xfId="714"/>
    <cellStyle name="SAPBEXaggData 5 2 2" xfId="986"/>
    <cellStyle name="SAPBEXaggData 5 2 2 2" xfId="1502"/>
    <cellStyle name="SAPBEXaggData 5 2 2 2 2" xfId="3053"/>
    <cellStyle name="SAPBEXaggData 5 2 2 2 2 2" xfId="6149"/>
    <cellStyle name="SAPBEXaggData 5 2 2 2 3" xfId="4601"/>
    <cellStyle name="SAPBEXaggData 5 2 2 3" xfId="2021"/>
    <cellStyle name="SAPBEXaggData 5 2 2 3 2" xfId="3569"/>
    <cellStyle name="SAPBEXaggData 5 2 2 3 2 2" xfId="6665"/>
    <cellStyle name="SAPBEXaggData 5 2 2 3 3" xfId="5117"/>
    <cellStyle name="SAPBEXaggData 5 2 2 4" xfId="2537"/>
    <cellStyle name="SAPBEXaggData 5 2 2 4 2" xfId="5633"/>
    <cellStyle name="SAPBEXaggData 5 2 2 5" xfId="4085"/>
    <cellStyle name="SAPBEXaggData 5 2 3" xfId="1244"/>
    <cellStyle name="SAPBEXaggData 5 2 3 2" xfId="2795"/>
    <cellStyle name="SAPBEXaggData 5 2 3 2 2" xfId="5891"/>
    <cellStyle name="SAPBEXaggData 5 2 3 3" xfId="4343"/>
    <cellStyle name="SAPBEXaggData 5 2 4" xfId="1763"/>
    <cellStyle name="SAPBEXaggData 5 2 4 2" xfId="3311"/>
    <cellStyle name="SAPBEXaggData 5 2 4 2 2" xfId="6407"/>
    <cellStyle name="SAPBEXaggData 5 2 4 3" xfId="4859"/>
    <cellStyle name="SAPBEXaggData 5 2 5" xfId="2279"/>
    <cellStyle name="SAPBEXaggData 5 2 5 2" xfId="5375"/>
    <cellStyle name="SAPBEXaggData 5 2 6" xfId="3827"/>
    <cellStyle name="SAPBEXaggData 6" xfId="287"/>
    <cellStyle name="SAPBEXaggData 6 2" xfId="715"/>
    <cellStyle name="SAPBEXaggData 6 2 2" xfId="987"/>
    <cellStyle name="SAPBEXaggData 6 2 2 2" xfId="1503"/>
    <cellStyle name="SAPBEXaggData 6 2 2 2 2" xfId="3054"/>
    <cellStyle name="SAPBEXaggData 6 2 2 2 2 2" xfId="6150"/>
    <cellStyle name="SAPBEXaggData 6 2 2 2 3" xfId="4602"/>
    <cellStyle name="SAPBEXaggData 6 2 2 3" xfId="2022"/>
    <cellStyle name="SAPBEXaggData 6 2 2 3 2" xfId="3570"/>
    <cellStyle name="SAPBEXaggData 6 2 2 3 2 2" xfId="6666"/>
    <cellStyle name="SAPBEXaggData 6 2 2 3 3" xfId="5118"/>
    <cellStyle name="SAPBEXaggData 6 2 2 4" xfId="2538"/>
    <cellStyle name="SAPBEXaggData 6 2 2 4 2" xfId="5634"/>
    <cellStyle name="SAPBEXaggData 6 2 2 5" xfId="4086"/>
    <cellStyle name="SAPBEXaggData 6 2 3" xfId="1245"/>
    <cellStyle name="SAPBEXaggData 6 2 3 2" xfId="2796"/>
    <cellStyle name="SAPBEXaggData 6 2 3 2 2" xfId="5892"/>
    <cellStyle name="SAPBEXaggData 6 2 3 3" xfId="4344"/>
    <cellStyle name="SAPBEXaggData 6 2 4" xfId="1764"/>
    <cellStyle name="SAPBEXaggData 6 2 4 2" xfId="3312"/>
    <cellStyle name="SAPBEXaggData 6 2 4 2 2" xfId="6408"/>
    <cellStyle name="SAPBEXaggData 6 2 4 3" xfId="4860"/>
    <cellStyle name="SAPBEXaggData 6 2 5" xfId="2280"/>
    <cellStyle name="SAPBEXaggData 6 2 5 2" xfId="5376"/>
    <cellStyle name="SAPBEXaggData 6 2 6" xfId="3828"/>
    <cellStyle name="SAPBEXaggData 7" xfId="710"/>
    <cellStyle name="SAPBEXaggData 7 2" xfId="982"/>
    <cellStyle name="SAPBEXaggData 7 2 2" xfId="1498"/>
    <cellStyle name="SAPBEXaggData 7 2 2 2" xfId="3049"/>
    <cellStyle name="SAPBEXaggData 7 2 2 2 2" xfId="6145"/>
    <cellStyle name="SAPBEXaggData 7 2 2 3" xfId="4597"/>
    <cellStyle name="SAPBEXaggData 7 2 3" xfId="2017"/>
    <cellStyle name="SAPBEXaggData 7 2 3 2" xfId="3565"/>
    <cellStyle name="SAPBEXaggData 7 2 3 2 2" xfId="6661"/>
    <cellStyle name="SAPBEXaggData 7 2 3 3" xfId="5113"/>
    <cellStyle name="SAPBEXaggData 7 2 4" xfId="2533"/>
    <cellStyle name="SAPBEXaggData 7 2 4 2" xfId="5629"/>
    <cellStyle name="SAPBEXaggData 7 2 5" xfId="4081"/>
    <cellStyle name="SAPBEXaggData 7 3" xfId="1240"/>
    <cellStyle name="SAPBEXaggData 7 3 2" xfId="2791"/>
    <cellStyle name="SAPBEXaggData 7 3 2 2" xfId="5887"/>
    <cellStyle name="SAPBEXaggData 7 3 3" xfId="4339"/>
    <cellStyle name="SAPBEXaggData 7 4" xfId="1759"/>
    <cellStyle name="SAPBEXaggData 7 4 2" xfId="3307"/>
    <cellStyle name="SAPBEXaggData 7 4 2 2" xfId="6403"/>
    <cellStyle name="SAPBEXaggData 7 4 3" xfId="4855"/>
    <cellStyle name="SAPBEXaggData 7 5" xfId="2275"/>
    <cellStyle name="SAPBEXaggData 7 5 2" xfId="5371"/>
    <cellStyle name="SAPBEXaggData 7 6" xfId="3823"/>
    <cellStyle name="SAPBEXaggDataEmph" xfId="288"/>
    <cellStyle name="SAPBEXaggDataEmph 2" xfId="289"/>
    <cellStyle name="SAPBEXaggDataEmph 2 2" xfId="717"/>
    <cellStyle name="SAPBEXaggDataEmph 2 2 2" xfId="989"/>
    <cellStyle name="SAPBEXaggDataEmph 2 2 2 2" xfId="1505"/>
    <cellStyle name="SAPBEXaggDataEmph 2 2 2 2 2" xfId="3056"/>
    <cellStyle name="SAPBEXaggDataEmph 2 2 2 2 2 2" xfId="6152"/>
    <cellStyle name="SAPBEXaggDataEmph 2 2 2 2 3" xfId="4604"/>
    <cellStyle name="SAPBEXaggDataEmph 2 2 2 3" xfId="2024"/>
    <cellStyle name="SAPBEXaggDataEmph 2 2 2 3 2" xfId="3572"/>
    <cellStyle name="SAPBEXaggDataEmph 2 2 2 3 2 2" xfId="6668"/>
    <cellStyle name="SAPBEXaggDataEmph 2 2 2 3 3" xfId="5120"/>
    <cellStyle name="SAPBEXaggDataEmph 2 2 2 4" xfId="2540"/>
    <cellStyle name="SAPBEXaggDataEmph 2 2 2 4 2" xfId="5636"/>
    <cellStyle name="SAPBEXaggDataEmph 2 2 2 5" xfId="4088"/>
    <cellStyle name="SAPBEXaggDataEmph 2 2 3" xfId="1247"/>
    <cellStyle name="SAPBEXaggDataEmph 2 2 3 2" xfId="2798"/>
    <cellStyle name="SAPBEXaggDataEmph 2 2 3 2 2" xfId="5894"/>
    <cellStyle name="SAPBEXaggDataEmph 2 2 3 3" xfId="4346"/>
    <cellStyle name="SAPBEXaggDataEmph 2 2 4" xfId="1766"/>
    <cellStyle name="SAPBEXaggDataEmph 2 2 4 2" xfId="3314"/>
    <cellStyle name="SAPBEXaggDataEmph 2 2 4 2 2" xfId="6410"/>
    <cellStyle name="SAPBEXaggDataEmph 2 2 4 3" xfId="4862"/>
    <cellStyle name="SAPBEXaggDataEmph 2 2 5" xfId="2282"/>
    <cellStyle name="SAPBEXaggDataEmph 2 2 5 2" xfId="5378"/>
    <cellStyle name="SAPBEXaggDataEmph 2 2 6" xfId="3830"/>
    <cellStyle name="SAPBEXaggDataEmph 3" xfId="290"/>
    <cellStyle name="SAPBEXaggDataEmph 3 2" xfId="718"/>
    <cellStyle name="SAPBEXaggDataEmph 3 2 2" xfId="990"/>
    <cellStyle name="SAPBEXaggDataEmph 3 2 2 2" xfId="1506"/>
    <cellStyle name="SAPBEXaggDataEmph 3 2 2 2 2" xfId="3057"/>
    <cellStyle name="SAPBEXaggDataEmph 3 2 2 2 2 2" xfId="6153"/>
    <cellStyle name="SAPBEXaggDataEmph 3 2 2 2 3" xfId="4605"/>
    <cellStyle name="SAPBEXaggDataEmph 3 2 2 3" xfId="2025"/>
    <cellStyle name="SAPBEXaggDataEmph 3 2 2 3 2" xfId="3573"/>
    <cellStyle name="SAPBEXaggDataEmph 3 2 2 3 2 2" xfId="6669"/>
    <cellStyle name="SAPBEXaggDataEmph 3 2 2 3 3" xfId="5121"/>
    <cellStyle name="SAPBEXaggDataEmph 3 2 2 4" xfId="2541"/>
    <cellStyle name="SAPBEXaggDataEmph 3 2 2 4 2" xfId="5637"/>
    <cellStyle name="SAPBEXaggDataEmph 3 2 2 5" xfId="4089"/>
    <cellStyle name="SAPBEXaggDataEmph 3 2 3" xfId="1248"/>
    <cellStyle name="SAPBEXaggDataEmph 3 2 3 2" xfId="2799"/>
    <cellStyle name="SAPBEXaggDataEmph 3 2 3 2 2" xfId="5895"/>
    <cellStyle name="SAPBEXaggDataEmph 3 2 3 3" xfId="4347"/>
    <cellStyle name="SAPBEXaggDataEmph 3 2 4" xfId="1767"/>
    <cellStyle name="SAPBEXaggDataEmph 3 2 4 2" xfId="3315"/>
    <cellStyle name="SAPBEXaggDataEmph 3 2 4 2 2" xfId="6411"/>
    <cellStyle name="SAPBEXaggDataEmph 3 2 4 3" xfId="4863"/>
    <cellStyle name="SAPBEXaggDataEmph 3 2 5" xfId="2283"/>
    <cellStyle name="SAPBEXaggDataEmph 3 2 5 2" xfId="5379"/>
    <cellStyle name="SAPBEXaggDataEmph 3 2 6" xfId="3831"/>
    <cellStyle name="SAPBEXaggDataEmph 4" xfId="291"/>
    <cellStyle name="SAPBEXaggDataEmph 4 2" xfId="719"/>
    <cellStyle name="SAPBEXaggDataEmph 4 2 2" xfId="991"/>
    <cellStyle name="SAPBEXaggDataEmph 4 2 2 2" xfId="1507"/>
    <cellStyle name="SAPBEXaggDataEmph 4 2 2 2 2" xfId="3058"/>
    <cellStyle name="SAPBEXaggDataEmph 4 2 2 2 2 2" xfId="6154"/>
    <cellStyle name="SAPBEXaggDataEmph 4 2 2 2 3" xfId="4606"/>
    <cellStyle name="SAPBEXaggDataEmph 4 2 2 3" xfId="2026"/>
    <cellStyle name="SAPBEXaggDataEmph 4 2 2 3 2" xfId="3574"/>
    <cellStyle name="SAPBEXaggDataEmph 4 2 2 3 2 2" xfId="6670"/>
    <cellStyle name="SAPBEXaggDataEmph 4 2 2 3 3" xfId="5122"/>
    <cellStyle name="SAPBEXaggDataEmph 4 2 2 4" xfId="2542"/>
    <cellStyle name="SAPBEXaggDataEmph 4 2 2 4 2" xfId="5638"/>
    <cellStyle name="SAPBEXaggDataEmph 4 2 2 5" xfId="4090"/>
    <cellStyle name="SAPBEXaggDataEmph 4 2 3" xfId="1249"/>
    <cellStyle name="SAPBEXaggDataEmph 4 2 3 2" xfId="2800"/>
    <cellStyle name="SAPBEXaggDataEmph 4 2 3 2 2" xfId="5896"/>
    <cellStyle name="SAPBEXaggDataEmph 4 2 3 3" xfId="4348"/>
    <cellStyle name="SAPBEXaggDataEmph 4 2 4" xfId="1768"/>
    <cellStyle name="SAPBEXaggDataEmph 4 2 4 2" xfId="3316"/>
    <cellStyle name="SAPBEXaggDataEmph 4 2 4 2 2" xfId="6412"/>
    <cellStyle name="SAPBEXaggDataEmph 4 2 4 3" xfId="4864"/>
    <cellStyle name="SAPBEXaggDataEmph 4 2 5" xfId="2284"/>
    <cellStyle name="SAPBEXaggDataEmph 4 2 5 2" xfId="5380"/>
    <cellStyle name="SAPBEXaggDataEmph 4 2 6" xfId="3832"/>
    <cellStyle name="SAPBEXaggDataEmph 5" xfId="292"/>
    <cellStyle name="SAPBEXaggDataEmph 5 2" xfId="720"/>
    <cellStyle name="SAPBEXaggDataEmph 5 2 2" xfId="992"/>
    <cellStyle name="SAPBEXaggDataEmph 5 2 2 2" xfId="1508"/>
    <cellStyle name="SAPBEXaggDataEmph 5 2 2 2 2" xfId="3059"/>
    <cellStyle name="SAPBEXaggDataEmph 5 2 2 2 2 2" xfId="6155"/>
    <cellStyle name="SAPBEXaggDataEmph 5 2 2 2 3" xfId="4607"/>
    <cellStyle name="SAPBEXaggDataEmph 5 2 2 3" xfId="2027"/>
    <cellStyle name="SAPBEXaggDataEmph 5 2 2 3 2" xfId="3575"/>
    <cellStyle name="SAPBEXaggDataEmph 5 2 2 3 2 2" xfId="6671"/>
    <cellStyle name="SAPBEXaggDataEmph 5 2 2 3 3" xfId="5123"/>
    <cellStyle name="SAPBEXaggDataEmph 5 2 2 4" xfId="2543"/>
    <cellStyle name="SAPBEXaggDataEmph 5 2 2 4 2" xfId="5639"/>
    <cellStyle name="SAPBEXaggDataEmph 5 2 2 5" xfId="4091"/>
    <cellStyle name="SAPBEXaggDataEmph 5 2 3" xfId="1250"/>
    <cellStyle name="SAPBEXaggDataEmph 5 2 3 2" xfId="2801"/>
    <cellStyle name="SAPBEXaggDataEmph 5 2 3 2 2" xfId="5897"/>
    <cellStyle name="SAPBEXaggDataEmph 5 2 3 3" xfId="4349"/>
    <cellStyle name="SAPBEXaggDataEmph 5 2 4" xfId="1769"/>
    <cellStyle name="SAPBEXaggDataEmph 5 2 4 2" xfId="3317"/>
    <cellStyle name="SAPBEXaggDataEmph 5 2 4 2 2" xfId="6413"/>
    <cellStyle name="SAPBEXaggDataEmph 5 2 4 3" xfId="4865"/>
    <cellStyle name="SAPBEXaggDataEmph 5 2 5" xfId="2285"/>
    <cellStyle name="SAPBEXaggDataEmph 5 2 5 2" xfId="5381"/>
    <cellStyle name="SAPBEXaggDataEmph 5 2 6" xfId="3833"/>
    <cellStyle name="SAPBEXaggDataEmph 6" xfId="293"/>
    <cellStyle name="SAPBEXaggDataEmph 6 2" xfId="721"/>
    <cellStyle name="SAPBEXaggDataEmph 6 2 2" xfId="993"/>
    <cellStyle name="SAPBEXaggDataEmph 6 2 2 2" xfId="1509"/>
    <cellStyle name="SAPBEXaggDataEmph 6 2 2 2 2" xfId="3060"/>
    <cellStyle name="SAPBEXaggDataEmph 6 2 2 2 2 2" xfId="6156"/>
    <cellStyle name="SAPBEXaggDataEmph 6 2 2 2 3" xfId="4608"/>
    <cellStyle name="SAPBEXaggDataEmph 6 2 2 3" xfId="2028"/>
    <cellStyle name="SAPBEXaggDataEmph 6 2 2 3 2" xfId="3576"/>
    <cellStyle name="SAPBEXaggDataEmph 6 2 2 3 2 2" xfId="6672"/>
    <cellStyle name="SAPBEXaggDataEmph 6 2 2 3 3" xfId="5124"/>
    <cellStyle name="SAPBEXaggDataEmph 6 2 2 4" xfId="2544"/>
    <cellStyle name="SAPBEXaggDataEmph 6 2 2 4 2" xfId="5640"/>
    <cellStyle name="SAPBEXaggDataEmph 6 2 2 5" xfId="4092"/>
    <cellStyle name="SAPBEXaggDataEmph 6 2 3" xfId="1251"/>
    <cellStyle name="SAPBEXaggDataEmph 6 2 3 2" xfId="2802"/>
    <cellStyle name="SAPBEXaggDataEmph 6 2 3 2 2" xfId="5898"/>
    <cellStyle name="SAPBEXaggDataEmph 6 2 3 3" xfId="4350"/>
    <cellStyle name="SAPBEXaggDataEmph 6 2 4" xfId="1770"/>
    <cellStyle name="SAPBEXaggDataEmph 6 2 4 2" xfId="3318"/>
    <cellStyle name="SAPBEXaggDataEmph 6 2 4 2 2" xfId="6414"/>
    <cellStyle name="SAPBEXaggDataEmph 6 2 4 3" xfId="4866"/>
    <cellStyle name="SAPBEXaggDataEmph 6 2 5" xfId="2286"/>
    <cellStyle name="SAPBEXaggDataEmph 6 2 5 2" xfId="5382"/>
    <cellStyle name="SAPBEXaggDataEmph 6 2 6" xfId="3834"/>
    <cellStyle name="SAPBEXaggDataEmph 7" xfId="716"/>
    <cellStyle name="SAPBEXaggDataEmph 7 2" xfId="988"/>
    <cellStyle name="SAPBEXaggDataEmph 7 2 2" xfId="1504"/>
    <cellStyle name="SAPBEXaggDataEmph 7 2 2 2" xfId="3055"/>
    <cellStyle name="SAPBEXaggDataEmph 7 2 2 2 2" xfId="6151"/>
    <cellStyle name="SAPBEXaggDataEmph 7 2 2 3" xfId="4603"/>
    <cellStyle name="SAPBEXaggDataEmph 7 2 3" xfId="2023"/>
    <cellStyle name="SAPBEXaggDataEmph 7 2 3 2" xfId="3571"/>
    <cellStyle name="SAPBEXaggDataEmph 7 2 3 2 2" xfId="6667"/>
    <cellStyle name="SAPBEXaggDataEmph 7 2 3 3" xfId="5119"/>
    <cellStyle name="SAPBEXaggDataEmph 7 2 4" xfId="2539"/>
    <cellStyle name="SAPBEXaggDataEmph 7 2 4 2" xfId="5635"/>
    <cellStyle name="SAPBEXaggDataEmph 7 2 5" xfId="4087"/>
    <cellStyle name="SAPBEXaggDataEmph 7 3" xfId="1246"/>
    <cellStyle name="SAPBEXaggDataEmph 7 3 2" xfId="2797"/>
    <cellStyle name="SAPBEXaggDataEmph 7 3 2 2" xfId="5893"/>
    <cellStyle name="SAPBEXaggDataEmph 7 3 3" xfId="4345"/>
    <cellStyle name="SAPBEXaggDataEmph 7 4" xfId="1765"/>
    <cellStyle name="SAPBEXaggDataEmph 7 4 2" xfId="3313"/>
    <cellStyle name="SAPBEXaggDataEmph 7 4 2 2" xfId="6409"/>
    <cellStyle name="SAPBEXaggDataEmph 7 4 3" xfId="4861"/>
    <cellStyle name="SAPBEXaggDataEmph 7 5" xfId="2281"/>
    <cellStyle name="SAPBEXaggDataEmph 7 5 2" xfId="5377"/>
    <cellStyle name="SAPBEXaggDataEmph 7 6" xfId="3829"/>
    <cellStyle name="SAPBEXaggItem" xfId="294"/>
    <cellStyle name="SAPBEXaggItem 2" xfId="295"/>
    <cellStyle name="SAPBEXaggItem 2 2" xfId="723"/>
    <cellStyle name="SAPBEXaggItem 2 2 2" xfId="995"/>
    <cellStyle name="SAPBEXaggItem 2 2 2 2" xfId="1511"/>
    <cellStyle name="SAPBEXaggItem 2 2 2 2 2" xfId="3062"/>
    <cellStyle name="SAPBEXaggItem 2 2 2 2 2 2" xfId="6158"/>
    <cellStyle name="SAPBEXaggItem 2 2 2 2 3" xfId="4610"/>
    <cellStyle name="SAPBEXaggItem 2 2 2 3" xfId="2030"/>
    <cellStyle name="SAPBEXaggItem 2 2 2 3 2" xfId="3578"/>
    <cellStyle name="SAPBEXaggItem 2 2 2 3 2 2" xfId="6674"/>
    <cellStyle name="SAPBEXaggItem 2 2 2 3 3" xfId="5126"/>
    <cellStyle name="SAPBEXaggItem 2 2 2 4" xfId="2546"/>
    <cellStyle name="SAPBEXaggItem 2 2 2 4 2" xfId="5642"/>
    <cellStyle name="SAPBEXaggItem 2 2 2 5" xfId="4094"/>
    <cellStyle name="SAPBEXaggItem 2 2 3" xfId="1253"/>
    <cellStyle name="SAPBEXaggItem 2 2 3 2" xfId="2804"/>
    <cellStyle name="SAPBEXaggItem 2 2 3 2 2" xfId="5900"/>
    <cellStyle name="SAPBEXaggItem 2 2 3 3" xfId="4352"/>
    <cellStyle name="SAPBEXaggItem 2 2 4" xfId="1772"/>
    <cellStyle name="SAPBEXaggItem 2 2 4 2" xfId="3320"/>
    <cellStyle name="SAPBEXaggItem 2 2 4 2 2" xfId="6416"/>
    <cellStyle name="SAPBEXaggItem 2 2 4 3" xfId="4868"/>
    <cellStyle name="SAPBEXaggItem 2 2 5" xfId="2288"/>
    <cellStyle name="SAPBEXaggItem 2 2 5 2" xfId="5384"/>
    <cellStyle name="SAPBEXaggItem 2 2 6" xfId="3836"/>
    <cellStyle name="SAPBEXaggItem 3" xfId="296"/>
    <cellStyle name="SAPBEXaggItem 3 2" xfId="724"/>
    <cellStyle name="SAPBEXaggItem 3 2 2" xfId="996"/>
    <cellStyle name="SAPBEXaggItem 3 2 2 2" xfId="1512"/>
    <cellStyle name="SAPBEXaggItem 3 2 2 2 2" xfId="3063"/>
    <cellStyle name="SAPBEXaggItem 3 2 2 2 2 2" xfId="6159"/>
    <cellStyle name="SAPBEXaggItem 3 2 2 2 3" xfId="4611"/>
    <cellStyle name="SAPBEXaggItem 3 2 2 3" xfId="2031"/>
    <cellStyle name="SAPBEXaggItem 3 2 2 3 2" xfId="3579"/>
    <cellStyle name="SAPBEXaggItem 3 2 2 3 2 2" xfId="6675"/>
    <cellStyle name="SAPBEXaggItem 3 2 2 3 3" xfId="5127"/>
    <cellStyle name="SAPBEXaggItem 3 2 2 4" xfId="2547"/>
    <cellStyle name="SAPBEXaggItem 3 2 2 4 2" xfId="5643"/>
    <cellStyle name="SAPBEXaggItem 3 2 2 5" xfId="4095"/>
    <cellStyle name="SAPBEXaggItem 3 2 3" xfId="1254"/>
    <cellStyle name="SAPBEXaggItem 3 2 3 2" xfId="2805"/>
    <cellStyle name="SAPBEXaggItem 3 2 3 2 2" xfId="5901"/>
    <cellStyle name="SAPBEXaggItem 3 2 3 3" xfId="4353"/>
    <cellStyle name="SAPBEXaggItem 3 2 4" xfId="1773"/>
    <cellStyle name="SAPBEXaggItem 3 2 4 2" xfId="3321"/>
    <cellStyle name="SAPBEXaggItem 3 2 4 2 2" xfId="6417"/>
    <cellStyle name="SAPBEXaggItem 3 2 4 3" xfId="4869"/>
    <cellStyle name="SAPBEXaggItem 3 2 5" xfId="2289"/>
    <cellStyle name="SAPBEXaggItem 3 2 5 2" xfId="5385"/>
    <cellStyle name="SAPBEXaggItem 3 2 6" xfId="3837"/>
    <cellStyle name="SAPBEXaggItem 4" xfId="297"/>
    <cellStyle name="SAPBEXaggItem 4 2" xfId="725"/>
    <cellStyle name="SAPBEXaggItem 4 2 2" xfId="997"/>
    <cellStyle name="SAPBEXaggItem 4 2 2 2" xfId="1513"/>
    <cellStyle name="SAPBEXaggItem 4 2 2 2 2" xfId="3064"/>
    <cellStyle name="SAPBEXaggItem 4 2 2 2 2 2" xfId="6160"/>
    <cellStyle name="SAPBEXaggItem 4 2 2 2 3" xfId="4612"/>
    <cellStyle name="SAPBEXaggItem 4 2 2 3" xfId="2032"/>
    <cellStyle name="SAPBEXaggItem 4 2 2 3 2" xfId="3580"/>
    <cellStyle name="SAPBEXaggItem 4 2 2 3 2 2" xfId="6676"/>
    <cellStyle name="SAPBEXaggItem 4 2 2 3 3" xfId="5128"/>
    <cellStyle name="SAPBEXaggItem 4 2 2 4" xfId="2548"/>
    <cellStyle name="SAPBEXaggItem 4 2 2 4 2" xfId="5644"/>
    <cellStyle name="SAPBEXaggItem 4 2 2 5" xfId="4096"/>
    <cellStyle name="SAPBEXaggItem 4 2 3" xfId="1255"/>
    <cellStyle name="SAPBEXaggItem 4 2 3 2" xfId="2806"/>
    <cellStyle name="SAPBEXaggItem 4 2 3 2 2" xfId="5902"/>
    <cellStyle name="SAPBEXaggItem 4 2 3 3" xfId="4354"/>
    <cellStyle name="SAPBEXaggItem 4 2 4" xfId="1774"/>
    <cellStyle name="SAPBEXaggItem 4 2 4 2" xfId="3322"/>
    <cellStyle name="SAPBEXaggItem 4 2 4 2 2" xfId="6418"/>
    <cellStyle name="SAPBEXaggItem 4 2 4 3" xfId="4870"/>
    <cellStyle name="SAPBEXaggItem 4 2 5" xfId="2290"/>
    <cellStyle name="SAPBEXaggItem 4 2 5 2" xfId="5386"/>
    <cellStyle name="SAPBEXaggItem 4 2 6" xfId="3838"/>
    <cellStyle name="SAPBEXaggItem 5" xfId="298"/>
    <cellStyle name="SAPBEXaggItem 5 2" xfId="726"/>
    <cellStyle name="SAPBEXaggItem 5 2 2" xfId="998"/>
    <cellStyle name="SAPBEXaggItem 5 2 2 2" xfId="1514"/>
    <cellStyle name="SAPBEXaggItem 5 2 2 2 2" xfId="3065"/>
    <cellStyle name="SAPBEXaggItem 5 2 2 2 2 2" xfId="6161"/>
    <cellStyle name="SAPBEXaggItem 5 2 2 2 3" xfId="4613"/>
    <cellStyle name="SAPBEXaggItem 5 2 2 3" xfId="2033"/>
    <cellStyle name="SAPBEXaggItem 5 2 2 3 2" xfId="3581"/>
    <cellStyle name="SAPBEXaggItem 5 2 2 3 2 2" xfId="6677"/>
    <cellStyle name="SAPBEXaggItem 5 2 2 3 3" xfId="5129"/>
    <cellStyle name="SAPBEXaggItem 5 2 2 4" xfId="2549"/>
    <cellStyle name="SAPBEXaggItem 5 2 2 4 2" xfId="5645"/>
    <cellStyle name="SAPBEXaggItem 5 2 2 5" xfId="4097"/>
    <cellStyle name="SAPBEXaggItem 5 2 3" xfId="1256"/>
    <cellStyle name="SAPBEXaggItem 5 2 3 2" xfId="2807"/>
    <cellStyle name="SAPBEXaggItem 5 2 3 2 2" xfId="5903"/>
    <cellStyle name="SAPBEXaggItem 5 2 3 3" xfId="4355"/>
    <cellStyle name="SAPBEXaggItem 5 2 4" xfId="1775"/>
    <cellStyle name="SAPBEXaggItem 5 2 4 2" xfId="3323"/>
    <cellStyle name="SAPBEXaggItem 5 2 4 2 2" xfId="6419"/>
    <cellStyle name="SAPBEXaggItem 5 2 4 3" xfId="4871"/>
    <cellStyle name="SAPBEXaggItem 5 2 5" xfId="2291"/>
    <cellStyle name="SAPBEXaggItem 5 2 5 2" xfId="5387"/>
    <cellStyle name="SAPBEXaggItem 5 2 6" xfId="3839"/>
    <cellStyle name="SAPBEXaggItem 6" xfId="299"/>
    <cellStyle name="SAPBEXaggItem 6 2" xfId="727"/>
    <cellStyle name="SAPBEXaggItem 6 2 2" xfId="999"/>
    <cellStyle name="SAPBEXaggItem 6 2 2 2" xfId="1515"/>
    <cellStyle name="SAPBEXaggItem 6 2 2 2 2" xfId="3066"/>
    <cellStyle name="SAPBEXaggItem 6 2 2 2 2 2" xfId="6162"/>
    <cellStyle name="SAPBEXaggItem 6 2 2 2 3" xfId="4614"/>
    <cellStyle name="SAPBEXaggItem 6 2 2 3" xfId="2034"/>
    <cellStyle name="SAPBEXaggItem 6 2 2 3 2" xfId="3582"/>
    <cellStyle name="SAPBEXaggItem 6 2 2 3 2 2" xfId="6678"/>
    <cellStyle name="SAPBEXaggItem 6 2 2 3 3" xfId="5130"/>
    <cellStyle name="SAPBEXaggItem 6 2 2 4" xfId="2550"/>
    <cellStyle name="SAPBEXaggItem 6 2 2 4 2" xfId="5646"/>
    <cellStyle name="SAPBEXaggItem 6 2 2 5" xfId="4098"/>
    <cellStyle name="SAPBEXaggItem 6 2 3" xfId="1257"/>
    <cellStyle name="SAPBEXaggItem 6 2 3 2" xfId="2808"/>
    <cellStyle name="SAPBEXaggItem 6 2 3 2 2" xfId="5904"/>
    <cellStyle name="SAPBEXaggItem 6 2 3 3" xfId="4356"/>
    <cellStyle name="SAPBEXaggItem 6 2 4" xfId="1776"/>
    <cellStyle name="SAPBEXaggItem 6 2 4 2" xfId="3324"/>
    <cellStyle name="SAPBEXaggItem 6 2 4 2 2" xfId="6420"/>
    <cellStyle name="SAPBEXaggItem 6 2 4 3" xfId="4872"/>
    <cellStyle name="SAPBEXaggItem 6 2 5" xfId="2292"/>
    <cellStyle name="SAPBEXaggItem 6 2 5 2" xfId="5388"/>
    <cellStyle name="SAPBEXaggItem 6 2 6" xfId="3840"/>
    <cellStyle name="SAPBEXaggItem 7" xfId="722"/>
    <cellStyle name="SAPBEXaggItem 7 2" xfId="994"/>
    <cellStyle name="SAPBEXaggItem 7 2 2" xfId="1510"/>
    <cellStyle name="SAPBEXaggItem 7 2 2 2" xfId="3061"/>
    <cellStyle name="SAPBEXaggItem 7 2 2 2 2" xfId="6157"/>
    <cellStyle name="SAPBEXaggItem 7 2 2 3" xfId="4609"/>
    <cellStyle name="SAPBEXaggItem 7 2 3" xfId="2029"/>
    <cellStyle name="SAPBEXaggItem 7 2 3 2" xfId="3577"/>
    <cellStyle name="SAPBEXaggItem 7 2 3 2 2" xfId="6673"/>
    <cellStyle name="SAPBEXaggItem 7 2 3 3" xfId="5125"/>
    <cellStyle name="SAPBEXaggItem 7 2 4" xfId="2545"/>
    <cellStyle name="SAPBEXaggItem 7 2 4 2" xfId="5641"/>
    <cellStyle name="SAPBEXaggItem 7 2 5" xfId="4093"/>
    <cellStyle name="SAPBEXaggItem 7 3" xfId="1252"/>
    <cellStyle name="SAPBEXaggItem 7 3 2" xfId="2803"/>
    <cellStyle name="SAPBEXaggItem 7 3 2 2" xfId="5899"/>
    <cellStyle name="SAPBEXaggItem 7 3 3" xfId="4351"/>
    <cellStyle name="SAPBEXaggItem 7 4" xfId="1771"/>
    <cellStyle name="SAPBEXaggItem 7 4 2" xfId="3319"/>
    <cellStyle name="SAPBEXaggItem 7 4 2 2" xfId="6415"/>
    <cellStyle name="SAPBEXaggItem 7 4 3" xfId="4867"/>
    <cellStyle name="SAPBEXaggItem 7 5" xfId="2287"/>
    <cellStyle name="SAPBEXaggItem 7 5 2" xfId="5383"/>
    <cellStyle name="SAPBEXaggItem 7 6" xfId="3835"/>
    <cellStyle name="SAPBEXaggItemX" xfId="300"/>
    <cellStyle name="SAPBEXaggItemX 2" xfId="301"/>
    <cellStyle name="SAPBEXaggItemX 2 2" xfId="729"/>
    <cellStyle name="SAPBEXaggItemX 2 2 2" xfId="1001"/>
    <cellStyle name="SAPBEXaggItemX 2 2 2 2" xfId="1517"/>
    <cellStyle name="SAPBEXaggItemX 2 2 2 2 2" xfId="3068"/>
    <cellStyle name="SAPBEXaggItemX 2 2 2 2 2 2" xfId="6164"/>
    <cellStyle name="SAPBEXaggItemX 2 2 2 2 3" xfId="4616"/>
    <cellStyle name="SAPBEXaggItemX 2 2 2 3" xfId="2036"/>
    <cellStyle name="SAPBEXaggItemX 2 2 2 3 2" xfId="3584"/>
    <cellStyle name="SAPBEXaggItemX 2 2 2 3 2 2" xfId="6680"/>
    <cellStyle name="SAPBEXaggItemX 2 2 2 3 3" xfId="5132"/>
    <cellStyle name="SAPBEXaggItemX 2 2 2 4" xfId="2552"/>
    <cellStyle name="SAPBEXaggItemX 2 2 2 4 2" xfId="5648"/>
    <cellStyle name="SAPBEXaggItemX 2 2 2 5" xfId="4100"/>
    <cellStyle name="SAPBEXaggItemX 2 2 3" xfId="1259"/>
    <cellStyle name="SAPBEXaggItemX 2 2 3 2" xfId="2810"/>
    <cellStyle name="SAPBEXaggItemX 2 2 3 2 2" xfId="5906"/>
    <cellStyle name="SAPBEXaggItemX 2 2 3 3" xfId="4358"/>
    <cellStyle name="SAPBEXaggItemX 2 2 4" xfId="1778"/>
    <cellStyle name="SAPBEXaggItemX 2 2 4 2" xfId="3326"/>
    <cellStyle name="SAPBEXaggItemX 2 2 4 2 2" xfId="6422"/>
    <cellStyle name="SAPBEXaggItemX 2 2 4 3" xfId="4874"/>
    <cellStyle name="SAPBEXaggItemX 2 2 5" xfId="2294"/>
    <cellStyle name="SAPBEXaggItemX 2 2 5 2" xfId="5390"/>
    <cellStyle name="SAPBEXaggItemX 2 2 6" xfId="3842"/>
    <cellStyle name="SAPBEXaggItemX 3" xfId="302"/>
    <cellStyle name="SAPBEXaggItemX 3 2" xfId="730"/>
    <cellStyle name="SAPBEXaggItemX 3 2 2" xfId="1002"/>
    <cellStyle name="SAPBEXaggItemX 3 2 2 2" xfId="1518"/>
    <cellStyle name="SAPBEXaggItemX 3 2 2 2 2" xfId="3069"/>
    <cellStyle name="SAPBEXaggItemX 3 2 2 2 2 2" xfId="6165"/>
    <cellStyle name="SAPBEXaggItemX 3 2 2 2 3" xfId="4617"/>
    <cellStyle name="SAPBEXaggItemX 3 2 2 3" xfId="2037"/>
    <cellStyle name="SAPBEXaggItemX 3 2 2 3 2" xfId="3585"/>
    <cellStyle name="SAPBEXaggItemX 3 2 2 3 2 2" xfId="6681"/>
    <cellStyle name="SAPBEXaggItemX 3 2 2 3 3" xfId="5133"/>
    <cellStyle name="SAPBEXaggItemX 3 2 2 4" xfId="2553"/>
    <cellStyle name="SAPBEXaggItemX 3 2 2 4 2" xfId="5649"/>
    <cellStyle name="SAPBEXaggItemX 3 2 2 5" xfId="4101"/>
    <cellStyle name="SAPBEXaggItemX 3 2 3" xfId="1260"/>
    <cellStyle name="SAPBEXaggItemX 3 2 3 2" xfId="2811"/>
    <cellStyle name="SAPBEXaggItemX 3 2 3 2 2" xfId="5907"/>
    <cellStyle name="SAPBEXaggItemX 3 2 3 3" xfId="4359"/>
    <cellStyle name="SAPBEXaggItemX 3 2 4" xfId="1779"/>
    <cellStyle name="SAPBEXaggItemX 3 2 4 2" xfId="3327"/>
    <cellStyle name="SAPBEXaggItemX 3 2 4 2 2" xfId="6423"/>
    <cellStyle name="SAPBEXaggItemX 3 2 4 3" xfId="4875"/>
    <cellStyle name="SAPBEXaggItemX 3 2 5" xfId="2295"/>
    <cellStyle name="SAPBEXaggItemX 3 2 5 2" xfId="5391"/>
    <cellStyle name="SAPBEXaggItemX 3 2 6" xfId="3843"/>
    <cellStyle name="SAPBEXaggItemX 4" xfId="303"/>
    <cellStyle name="SAPBEXaggItemX 4 2" xfId="731"/>
    <cellStyle name="SAPBEXaggItemX 4 2 2" xfId="1003"/>
    <cellStyle name="SAPBEXaggItemX 4 2 2 2" xfId="1519"/>
    <cellStyle name="SAPBEXaggItemX 4 2 2 2 2" xfId="3070"/>
    <cellStyle name="SAPBEXaggItemX 4 2 2 2 2 2" xfId="6166"/>
    <cellStyle name="SAPBEXaggItemX 4 2 2 2 3" xfId="4618"/>
    <cellStyle name="SAPBEXaggItemX 4 2 2 3" xfId="2038"/>
    <cellStyle name="SAPBEXaggItemX 4 2 2 3 2" xfId="3586"/>
    <cellStyle name="SAPBEXaggItemX 4 2 2 3 2 2" xfId="6682"/>
    <cellStyle name="SAPBEXaggItemX 4 2 2 3 3" xfId="5134"/>
    <cellStyle name="SAPBEXaggItemX 4 2 2 4" xfId="2554"/>
    <cellStyle name="SAPBEXaggItemX 4 2 2 4 2" xfId="5650"/>
    <cellStyle name="SAPBEXaggItemX 4 2 2 5" xfId="4102"/>
    <cellStyle name="SAPBEXaggItemX 4 2 3" xfId="1261"/>
    <cellStyle name="SAPBEXaggItemX 4 2 3 2" xfId="2812"/>
    <cellStyle name="SAPBEXaggItemX 4 2 3 2 2" xfId="5908"/>
    <cellStyle name="SAPBEXaggItemX 4 2 3 3" xfId="4360"/>
    <cellStyle name="SAPBEXaggItemX 4 2 4" xfId="1780"/>
    <cellStyle name="SAPBEXaggItemX 4 2 4 2" xfId="3328"/>
    <cellStyle name="SAPBEXaggItemX 4 2 4 2 2" xfId="6424"/>
    <cellStyle name="SAPBEXaggItemX 4 2 4 3" xfId="4876"/>
    <cellStyle name="SAPBEXaggItemX 4 2 5" xfId="2296"/>
    <cellStyle name="SAPBEXaggItemX 4 2 5 2" xfId="5392"/>
    <cellStyle name="SAPBEXaggItemX 4 2 6" xfId="3844"/>
    <cellStyle name="SAPBEXaggItemX 5" xfId="304"/>
    <cellStyle name="SAPBEXaggItemX 5 2" xfId="732"/>
    <cellStyle name="SAPBEXaggItemX 5 2 2" xfId="1004"/>
    <cellStyle name="SAPBEXaggItemX 5 2 2 2" xfId="1520"/>
    <cellStyle name="SAPBEXaggItemX 5 2 2 2 2" xfId="3071"/>
    <cellStyle name="SAPBEXaggItemX 5 2 2 2 2 2" xfId="6167"/>
    <cellStyle name="SAPBEXaggItemX 5 2 2 2 3" xfId="4619"/>
    <cellStyle name="SAPBEXaggItemX 5 2 2 3" xfId="2039"/>
    <cellStyle name="SAPBEXaggItemX 5 2 2 3 2" xfId="3587"/>
    <cellStyle name="SAPBEXaggItemX 5 2 2 3 2 2" xfId="6683"/>
    <cellStyle name="SAPBEXaggItemX 5 2 2 3 3" xfId="5135"/>
    <cellStyle name="SAPBEXaggItemX 5 2 2 4" xfId="2555"/>
    <cellStyle name="SAPBEXaggItemX 5 2 2 4 2" xfId="5651"/>
    <cellStyle name="SAPBEXaggItemX 5 2 2 5" xfId="4103"/>
    <cellStyle name="SAPBEXaggItemX 5 2 3" xfId="1262"/>
    <cellStyle name="SAPBEXaggItemX 5 2 3 2" xfId="2813"/>
    <cellStyle name="SAPBEXaggItemX 5 2 3 2 2" xfId="5909"/>
    <cellStyle name="SAPBEXaggItemX 5 2 3 3" xfId="4361"/>
    <cellStyle name="SAPBEXaggItemX 5 2 4" xfId="1781"/>
    <cellStyle name="SAPBEXaggItemX 5 2 4 2" xfId="3329"/>
    <cellStyle name="SAPBEXaggItemX 5 2 4 2 2" xfId="6425"/>
    <cellStyle name="SAPBEXaggItemX 5 2 4 3" xfId="4877"/>
    <cellStyle name="SAPBEXaggItemX 5 2 5" xfId="2297"/>
    <cellStyle name="SAPBEXaggItemX 5 2 5 2" xfId="5393"/>
    <cellStyle name="SAPBEXaggItemX 5 2 6" xfId="3845"/>
    <cellStyle name="SAPBEXaggItemX 6" xfId="305"/>
    <cellStyle name="SAPBEXaggItemX 6 2" xfId="733"/>
    <cellStyle name="SAPBEXaggItemX 6 2 2" xfId="1005"/>
    <cellStyle name="SAPBEXaggItemX 6 2 2 2" xfId="1521"/>
    <cellStyle name="SAPBEXaggItemX 6 2 2 2 2" xfId="3072"/>
    <cellStyle name="SAPBEXaggItemX 6 2 2 2 2 2" xfId="6168"/>
    <cellStyle name="SAPBEXaggItemX 6 2 2 2 3" xfId="4620"/>
    <cellStyle name="SAPBEXaggItemX 6 2 2 3" xfId="2040"/>
    <cellStyle name="SAPBEXaggItemX 6 2 2 3 2" xfId="3588"/>
    <cellStyle name="SAPBEXaggItemX 6 2 2 3 2 2" xfId="6684"/>
    <cellStyle name="SAPBEXaggItemX 6 2 2 3 3" xfId="5136"/>
    <cellStyle name="SAPBEXaggItemX 6 2 2 4" xfId="2556"/>
    <cellStyle name="SAPBEXaggItemX 6 2 2 4 2" xfId="5652"/>
    <cellStyle name="SAPBEXaggItemX 6 2 2 5" xfId="4104"/>
    <cellStyle name="SAPBEXaggItemX 6 2 3" xfId="1263"/>
    <cellStyle name="SAPBEXaggItemX 6 2 3 2" xfId="2814"/>
    <cellStyle name="SAPBEXaggItemX 6 2 3 2 2" xfId="5910"/>
    <cellStyle name="SAPBEXaggItemX 6 2 3 3" xfId="4362"/>
    <cellStyle name="SAPBEXaggItemX 6 2 4" xfId="1782"/>
    <cellStyle name="SAPBEXaggItemX 6 2 4 2" xfId="3330"/>
    <cellStyle name="SAPBEXaggItemX 6 2 4 2 2" xfId="6426"/>
    <cellStyle name="SAPBEXaggItemX 6 2 4 3" xfId="4878"/>
    <cellStyle name="SAPBEXaggItemX 6 2 5" xfId="2298"/>
    <cellStyle name="SAPBEXaggItemX 6 2 5 2" xfId="5394"/>
    <cellStyle name="SAPBEXaggItemX 6 2 6" xfId="3846"/>
    <cellStyle name="SAPBEXaggItemX 7" xfId="728"/>
    <cellStyle name="SAPBEXaggItemX 7 2" xfId="1000"/>
    <cellStyle name="SAPBEXaggItemX 7 2 2" xfId="1516"/>
    <cellStyle name="SAPBEXaggItemX 7 2 2 2" xfId="3067"/>
    <cellStyle name="SAPBEXaggItemX 7 2 2 2 2" xfId="6163"/>
    <cellStyle name="SAPBEXaggItemX 7 2 2 3" xfId="4615"/>
    <cellStyle name="SAPBEXaggItemX 7 2 3" xfId="2035"/>
    <cellStyle name="SAPBEXaggItemX 7 2 3 2" xfId="3583"/>
    <cellStyle name="SAPBEXaggItemX 7 2 3 2 2" xfId="6679"/>
    <cellStyle name="SAPBEXaggItemX 7 2 3 3" xfId="5131"/>
    <cellStyle name="SAPBEXaggItemX 7 2 4" xfId="2551"/>
    <cellStyle name="SAPBEXaggItemX 7 2 4 2" xfId="5647"/>
    <cellStyle name="SAPBEXaggItemX 7 2 5" xfId="4099"/>
    <cellStyle name="SAPBEXaggItemX 7 3" xfId="1258"/>
    <cellStyle name="SAPBEXaggItemX 7 3 2" xfId="2809"/>
    <cellStyle name="SAPBEXaggItemX 7 3 2 2" xfId="5905"/>
    <cellStyle name="SAPBEXaggItemX 7 3 3" xfId="4357"/>
    <cellStyle name="SAPBEXaggItemX 7 4" xfId="1777"/>
    <cellStyle name="SAPBEXaggItemX 7 4 2" xfId="3325"/>
    <cellStyle name="SAPBEXaggItemX 7 4 2 2" xfId="6421"/>
    <cellStyle name="SAPBEXaggItemX 7 4 3" xfId="4873"/>
    <cellStyle name="SAPBEXaggItemX 7 5" xfId="2293"/>
    <cellStyle name="SAPBEXaggItemX 7 5 2" xfId="5389"/>
    <cellStyle name="SAPBEXaggItemX 7 6" xfId="3841"/>
    <cellStyle name="SAPBEXchaText" xfId="306"/>
    <cellStyle name="SAPBEXchaText 2" xfId="307"/>
    <cellStyle name="SAPBEXchaText 2 2" xfId="734"/>
    <cellStyle name="SAPBEXchaText 2 2 2" xfId="1006"/>
    <cellStyle name="SAPBEXchaText 2 2 2 2" xfId="1522"/>
    <cellStyle name="SAPBEXchaText 2 2 2 2 2" xfId="3073"/>
    <cellStyle name="SAPBEXchaText 2 2 2 2 2 2" xfId="6169"/>
    <cellStyle name="SAPBEXchaText 2 2 2 2 3" xfId="4621"/>
    <cellStyle name="SAPBEXchaText 2 2 2 3" xfId="2041"/>
    <cellStyle name="SAPBEXchaText 2 2 2 3 2" xfId="3589"/>
    <cellStyle name="SAPBEXchaText 2 2 2 3 2 2" xfId="6685"/>
    <cellStyle name="SAPBEXchaText 2 2 2 3 3" xfId="5137"/>
    <cellStyle name="SAPBEXchaText 2 2 2 4" xfId="2557"/>
    <cellStyle name="SAPBEXchaText 2 2 2 4 2" xfId="5653"/>
    <cellStyle name="SAPBEXchaText 2 2 2 5" xfId="4105"/>
    <cellStyle name="SAPBEXchaText 2 2 3" xfId="1264"/>
    <cellStyle name="SAPBEXchaText 2 2 3 2" xfId="2815"/>
    <cellStyle name="SAPBEXchaText 2 2 3 2 2" xfId="5911"/>
    <cellStyle name="SAPBEXchaText 2 2 3 3" xfId="4363"/>
    <cellStyle name="SAPBEXchaText 2 2 4" xfId="1783"/>
    <cellStyle name="SAPBEXchaText 2 2 4 2" xfId="3331"/>
    <cellStyle name="SAPBEXchaText 2 2 4 2 2" xfId="6427"/>
    <cellStyle name="SAPBEXchaText 2 2 4 3" xfId="4879"/>
    <cellStyle name="SAPBEXchaText 2 2 5" xfId="2299"/>
    <cellStyle name="SAPBEXchaText 2 2 5 2" xfId="5395"/>
    <cellStyle name="SAPBEXchaText 2 2 6" xfId="3847"/>
    <cellStyle name="SAPBEXchaText 3" xfId="308"/>
    <cellStyle name="SAPBEXchaText 3 2" xfId="735"/>
    <cellStyle name="SAPBEXchaText 3 2 2" xfId="1007"/>
    <cellStyle name="SAPBEXchaText 3 2 2 2" xfId="1523"/>
    <cellStyle name="SAPBEXchaText 3 2 2 2 2" xfId="3074"/>
    <cellStyle name="SAPBEXchaText 3 2 2 2 2 2" xfId="6170"/>
    <cellStyle name="SAPBEXchaText 3 2 2 2 3" xfId="4622"/>
    <cellStyle name="SAPBEXchaText 3 2 2 3" xfId="2042"/>
    <cellStyle name="SAPBEXchaText 3 2 2 3 2" xfId="3590"/>
    <cellStyle name="SAPBEXchaText 3 2 2 3 2 2" xfId="6686"/>
    <cellStyle name="SAPBEXchaText 3 2 2 3 3" xfId="5138"/>
    <cellStyle name="SAPBEXchaText 3 2 2 4" xfId="2558"/>
    <cellStyle name="SAPBEXchaText 3 2 2 4 2" xfId="5654"/>
    <cellStyle name="SAPBEXchaText 3 2 2 5" xfId="4106"/>
    <cellStyle name="SAPBEXchaText 3 2 3" xfId="1265"/>
    <cellStyle name="SAPBEXchaText 3 2 3 2" xfId="2816"/>
    <cellStyle name="SAPBEXchaText 3 2 3 2 2" xfId="5912"/>
    <cellStyle name="SAPBEXchaText 3 2 3 3" xfId="4364"/>
    <cellStyle name="SAPBEXchaText 3 2 4" xfId="1784"/>
    <cellStyle name="SAPBEXchaText 3 2 4 2" xfId="3332"/>
    <cellStyle name="SAPBEXchaText 3 2 4 2 2" xfId="6428"/>
    <cellStyle name="SAPBEXchaText 3 2 4 3" xfId="4880"/>
    <cellStyle name="SAPBEXchaText 3 2 5" xfId="2300"/>
    <cellStyle name="SAPBEXchaText 3 2 5 2" xfId="5396"/>
    <cellStyle name="SAPBEXchaText 3 2 6" xfId="3848"/>
    <cellStyle name="SAPBEXchaText 4" xfId="309"/>
    <cellStyle name="SAPBEXchaText 4 2" xfId="736"/>
    <cellStyle name="SAPBEXchaText 4 2 2" xfId="1008"/>
    <cellStyle name="SAPBEXchaText 4 2 2 2" xfId="1524"/>
    <cellStyle name="SAPBEXchaText 4 2 2 2 2" xfId="3075"/>
    <cellStyle name="SAPBEXchaText 4 2 2 2 2 2" xfId="6171"/>
    <cellStyle name="SAPBEXchaText 4 2 2 2 3" xfId="4623"/>
    <cellStyle name="SAPBEXchaText 4 2 2 3" xfId="2043"/>
    <cellStyle name="SAPBEXchaText 4 2 2 3 2" xfId="3591"/>
    <cellStyle name="SAPBEXchaText 4 2 2 3 2 2" xfId="6687"/>
    <cellStyle name="SAPBEXchaText 4 2 2 3 3" xfId="5139"/>
    <cellStyle name="SAPBEXchaText 4 2 2 4" xfId="2559"/>
    <cellStyle name="SAPBEXchaText 4 2 2 4 2" xfId="5655"/>
    <cellStyle name="SAPBEXchaText 4 2 2 5" xfId="4107"/>
    <cellStyle name="SAPBEXchaText 4 2 3" xfId="1266"/>
    <cellStyle name="SAPBEXchaText 4 2 3 2" xfId="2817"/>
    <cellStyle name="SAPBEXchaText 4 2 3 2 2" xfId="5913"/>
    <cellStyle name="SAPBEXchaText 4 2 3 3" xfId="4365"/>
    <cellStyle name="SAPBEXchaText 4 2 4" xfId="1785"/>
    <cellStyle name="SAPBEXchaText 4 2 4 2" xfId="3333"/>
    <cellStyle name="SAPBEXchaText 4 2 4 2 2" xfId="6429"/>
    <cellStyle name="SAPBEXchaText 4 2 4 3" xfId="4881"/>
    <cellStyle name="SAPBEXchaText 4 2 5" xfId="2301"/>
    <cellStyle name="SAPBEXchaText 4 2 5 2" xfId="5397"/>
    <cellStyle name="SAPBEXchaText 4 2 6" xfId="3849"/>
    <cellStyle name="SAPBEXchaText 5" xfId="310"/>
    <cellStyle name="SAPBEXchaText 5 2" xfId="737"/>
    <cellStyle name="SAPBEXchaText 5 2 2" xfId="1009"/>
    <cellStyle name="SAPBEXchaText 5 2 2 2" xfId="1525"/>
    <cellStyle name="SAPBEXchaText 5 2 2 2 2" xfId="3076"/>
    <cellStyle name="SAPBEXchaText 5 2 2 2 2 2" xfId="6172"/>
    <cellStyle name="SAPBEXchaText 5 2 2 2 3" xfId="4624"/>
    <cellStyle name="SAPBEXchaText 5 2 2 3" xfId="2044"/>
    <cellStyle name="SAPBEXchaText 5 2 2 3 2" xfId="3592"/>
    <cellStyle name="SAPBEXchaText 5 2 2 3 2 2" xfId="6688"/>
    <cellStyle name="SAPBEXchaText 5 2 2 3 3" xfId="5140"/>
    <cellStyle name="SAPBEXchaText 5 2 2 4" xfId="2560"/>
    <cellStyle name="SAPBEXchaText 5 2 2 4 2" xfId="5656"/>
    <cellStyle name="SAPBEXchaText 5 2 2 5" xfId="4108"/>
    <cellStyle name="SAPBEXchaText 5 2 3" xfId="1267"/>
    <cellStyle name="SAPBEXchaText 5 2 3 2" xfId="2818"/>
    <cellStyle name="SAPBEXchaText 5 2 3 2 2" xfId="5914"/>
    <cellStyle name="SAPBEXchaText 5 2 3 3" xfId="4366"/>
    <cellStyle name="SAPBEXchaText 5 2 4" xfId="1786"/>
    <cellStyle name="SAPBEXchaText 5 2 4 2" xfId="3334"/>
    <cellStyle name="SAPBEXchaText 5 2 4 2 2" xfId="6430"/>
    <cellStyle name="SAPBEXchaText 5 2 4 3" xfId="4882"/>
    <cellStyle name="SAPBEXchaText 5 2 5" xfId="2302"/>
    <cellStyle name="SAPBEXchaText 5 2 5 2" xfId="5398"/>
    <cellStyle name="SAPBEXchaText 5 2 6" xfId="3850"/>
    <cellStyle name="SAPBEXchaText 6" xfId="311"/>
    <cellStyle name="SAPBEXchaText 6 2" xfId="738"/>
    <cellStyle name="SAPBEXchaText 6 2 2" xfId="1010"/>
    <cellStyle name="SAPBEXchaText 6 2 2 2" xfId="1526"/>
    <cellStyle name="SAPBEXchaText 6 2 2 2 2" xfId="3077"/>
    <cellStyle name="SAPBEXchaText 6 2 2 2 2 2" xfId="6173"/>
    <cellStyle name="SAPBEXchaText 6 2 2 2 3" xfId="4625"/>
    <cellStyle name="SAPBEXchaText 6 2 2 3" xfId="2045"/>
    <cellStyle name="SAPBEXchaText 6 2 2 3 2" xfId="3593"/>
    <cellStyle name="SAPBEXchaText 6 2 2 3 2 2" xfId="6689"/>
    <cellStyle name="SAPBEXchaText 6 2 2 3 3" xfId="5141"/>
    <cellStyle name="SAPBEXchaText 6 2 2 4" xfId="2561"/>
    <cellStyle name="SAPBEXchaText 6 2 2 4 2" xfId="5657"/>
    <cellStyle name="SAPBEXchaText 6 2 2 5" xfId="4109"/>
    <cellStyle name="SAPBEXchaText 6 2 3" xfId="1268"/>
    <cellStyle name="SAPBEXchaText 6 2 3 2" xfId="2819"/>
    <cellStyle name="SAPBEXchaText 6 2 3 2 2" xfId="5915"/>
    <cellStyle name="SAPBEXchaText 6 2 3 3" xfId="4367"/>
    <cellStyle name="SAPBEXchaText 6 2 4" xfId="1787"/>
    <cellStyle name="SAPBEXchaText 6 2 4 2" xfId="3335"/>
    <cellStyle name="SAPBEXchaText 6 2 4 2 2" xfId="6431"/>
    <cellStyle name="SAPBEXchaText 6 2 4 3" xfId="4883"/>
    <cellStyle name="SAPBEXchaText 6 2 5" xfId="2303"/>
    <cellStyle name="SAPBEXchaText 6 2 5 2" xfId="5399"/>
    <cellStyle name="SAPBEXchaText 6 2 6" xfId="3851"/>
    <cellStyle name="SAPBEXchaText_Приложение_1_к_7-у-о_2009_Кв_1_ФСТ" xfId="312"/>
    <cellStyle name="SAPBEXexcBad7" xfId="313"/>
    <cellStyle name="SAPBEXexcBad7 2" xfId="314"/>
    <cellStyle name="SAPBEXexcBad7 2 2" xfId="740"/>
    <cellStyle name="SAPBEXexcBad7 2 2 2" xfId="1012"/>
    <cellStyle name="SAPBEXexcBad7 2 2 2 2" xfId="1528"/>
    <cellStyle name="SAPBEXexcBad7 2 2 2 2 2" xfId="3079"/>
    <cellStyle name="SAPBEXexcBad7 2 2 2 2 2 2" xfId="6175"/>
    <cellStyle name="SAPBEXexcBad7 2 2 2 2 3" xfId="4627"/>
    <cellStyle name="SAPBEXexcBad7 2 2 2 3" xfId="2047"/>
    <cellStyle name="SAPBEXexcBad7 2 2 2 3 2" xfId="3595"/>
    <cellStyle name="SAPBEXexcBad7 2 2 2 3 2 2" xfId="6691"/>
    <cellStyle name="SAPBEXexcBad7 2 2 2 3 3" xfId="5143"/>
    <cellStyle name="SAPBEXexcBad7 2 2 2 4" xfId="2563"/>
    <cellStyle name="SAPBEXexcBad7 2 2 2 4 2" xfId="5659"/>
    <cellStyle name="SAPBEXexcBad7 2 2 2 5" xfId="4111"/>
    <cellStyle name="SAPBEXexcBad7 2 2 3" xfId="1270"/>
    <cellStyle name="SAPBEXexcBad7 2 2 3 2" xfId="2821"/>
    <cellStyle name="SAPBEXexcBad7 2 2 3 2 2" xfId="5917"/>
    <cellStyle name="SAPBEXexcBad7 2 2 3 3" xfId="4369"/>
    <cellStyle name="SAPBEXexcBad7 2 2 4" xfId="1789"/>
    <cellStyle name="SAPBEXexcBad7 2 2 4 2" xfId="3337"/>
    <cellStyle name="SAPBEXexcBad7 2 2 4 2 2" xfId="6433"/>
    <cellStyle name="SAPBEXexcBad7 2 2 4 3" xfId="4885"/>
    <cellStyle name="SAPBEXexcBad7 2 2 5" xfId="2305"/>
    <cellStyle name="SAPBEXexcBad7 2 2 5 2" xfId="5401"/>
    <cellStyle name="SAPBEXexcBad7 2 2 6" xfId="3853"/>
    <cellStyle name="SAPBEXexcBad7 3" xfId="315"/>
    <cellStyle name="SAPBEXexcBad7 3 2" xfId="741"/>
    <cellStyle name="SAPBEXexcBad7 3 2 2" xfId="1013"/>
    <cellStyle name="SAPBEXexcBad7 3 2 2 2" xfId="1529"/>
    <cellStyle name="SAPBEXexcBad7 3 2 2 2 2" xfId="3080"/>
    <cellStyle name="SAPBEXexcBad7 3 2 2 2 2 2" xfId="6176"/>
    <cellStyle name="SAPBEXexcBad7 3 2 2 2 3" xfId="4628"/>
    <cellStyle name="SAPBEXexcBad7 3 2 2 3" xfId="2048"/>
    <cellStyle name="SAPBEXexcBad7 3 2 2 3 2" xfId="3596"/>
    <cellStyle name="SAPBEXexcBad7 3 2 2 3 2 2" xfId="6692"/>
    <cellStyle name="SAPBEXexcBad7 3 2 2 3 3" xfId="5144"/>
    <cellStyle name="SAPBEXexcBad7 3 2 2 4" xfId="2564"/>
    <cellStyle name="SAPBEXexcBad7 3 2 2 4 2" xfId="5660"/>
    <cellStyle name="SAPBEXexcBad7 3 2 2 5" xfId="4112"/>
    <cellStyle name="SAPBEXexcBad7 3 2 3" xfId="1271"/>
    <cellStyle name="SAPBEXexcBad7 3 2 3 2" xfId="2822"/>
    <cellStyle name="SAPBEXexcBad7 3 2 3 2 2" xfId="5918"/>
    <cellStyle name="SAPBEXexcBad7 3 2 3 3" xfId="4370"/>
    <cellStyle name="SAPBEXexcBad7 3 2 4" xfId="1790"/>
    <cellStyle name="SAPBEXexcBad7 3 2 4 2" xfId="3338"/>
    <cellStyle name="SAPBEXexcBad7 3 2 4 2 2" xfId="6434"/>
    <cellStyle name="SAPBEXexcBad7 3 2 4 3" xfId="4886"/>
    <cellStyle name="SAPBEXexcBad7 3 2 5" xfId="2306"/>
    <cellStyle name="SAPBEXexcBad7 3 2 5 2" xfId="5402"/>
    <cellStyle name="SAPBEXexcBad7 3 2 6" xfId="3854"/>
    <cellStyle name="SAPBEXexcBad7 4" xfId="316"/>
    <cellStyle name="SAPBEXexcBad7 4 2" xfId="742"/>
    <cellStyle name="SAPBEXexcBad7 4 2 2" xfId="1014"/>
    <cellStyle name="SAPBEXexcBad7 4 2 2 2" xfId="1530"/>
    <cellStyle name="SAPBEXexcBad7 4 2 2 2 2" xfId="3081"/>
    <cellStyle name="SAPBEXexcBad7 4 2 2 2 2 2" xfId="6177"/>
    <cellStyle name="SAPBEXexcBad7 4 2 2 2 3" xfId="4629"/>
    <cellStyle name="SAPBEXexcBad7 4 2 2 3" xfId="2049"/>
    <cellStyle name="SAPBEXexcBad7 4 2 2 3 2" xfId="3597"/>
    <cellStyle name="SAPBEXexcBad7 4 2 2 3 2 2" xfId="6693"/>
    <cellStyle name="SAPBEXexcBad7 4 2 2 3 3" xfId="5145"/>
    <cellStyle name="SAPBEXexcBad7 4 2 2 4" xfId="2565"/>
    <cellStyle name="SAPBEXexcBad7 4 2 2 4 2" xfId="5661"/>
    <cellStyle name="SAPBEXexcBad7 4 2 2 5" xfId="4113"/>
    <cellStyle name="SAPBEXexcBad7 4 2 3" xfId="1272"/>
    <cellStyle name="SAPBEXexcBad7 4 2 3 2" xfId="2823"/>
    <cellStyle name="SAPBEXexcBad7 4 2 3 2 2" xfId="5919"/>
    <cellStyle name="SAPBEXexcBad7 4 2 3 3" xfId="4371"/>
    <cellStyle name="SAPBEXexcBad7 4 2 4" xfId="1791"/>
    <cellStyle name="SAPBEXexcBad7 4 2 4 2" xfId="3339"/>
    <cellStyle name="SAPBEXexcBad7 4 2 4 2 2" xfId="6435"/>
    <cellStyle name="SAPBEXexcBad7 4 2 4 3" xfId="4887"/>
    <cellStyle name="SAPBEXexcBad7 4 2 5" xfId="2307"/>
    <cellStyle name="SAPBEXexcBad7 4 2 5 2" xfId="5403"/>
    <cellStyle name="SAPBEXexcBad7 4 2 6" xfId="3855"/>
    <cellStyle name="SAPBEXexcBad7 5" xfId="317"/>
    <cellStyle name="SAPBEXexcBad7 5 2" xfId="743"/>
    <cellStyle name="SAPBEXexcBad7 5 2 2" xfId="1015"/>
    <cellStyle name="SAPBEXexcBad7 5 2 2 2" xfId="1531"/>
    <cellStyle name="SAPBEXexcBad7 5 2 2 2 2" xfId="3082"/>
    <cellStyle name="SAPBEXexcBad7 5 2 2 2 2 2" xfId="6178"/>
    <cellStyle name="SAPBEXexcBad7 5 2 2 2 3" xfId="4630"/>
    <cellStyle name="SAPBEXexcBad7 5 2 2 3" xfId="2050"/>
    <cellStyle name="SAPBEXexcBad7 5 2 2 3 2" xfId="3598"/>
    <cellStyle name="SAPBEXexcBad7 5 2 2 3 2 2" xfId="6694"/>
    <cellStyle name="SAPBEXexcBad7 5 2 2 3 3" xfId="5146"/>
    <cellStyle name="SAPBEXexcBad7 5 2 2 4" xfId="2566"/>
    <cellStyle name="SAPBEXexcBad7 5 2 2 4 2" xfId="5662"/>
    <cellStyle name="SAPBEXexcBad7 5 2 2 5" xfId="4114"/>
    <cellStyle name="SAPBEXexcBad7 5 2 3" xfId="1273"/>
    <cellStyle name="SAPBEXexcBad7 5 2 3 2" xfId="2824"/>
    <cellStyle name="SAPBEXexcBad7 5 2 3 2 2" xfId="5920"/>
    <cellStyle name="SAPBEXexcBad7 5 2 3 3" xfId="4372"/>
    <cellStyle name="SAPBEXexcBad7 5 2 4" xfId="1792"/>
    <cellStyle name="SAPBEXexcBad7 5 2 4 2" xfId="3340"/>
    <cellStyle name="SAPBEXexcBad7 5 2 4 2 2" xfId="6436"/>
    <cellStyle name="SAPBEXexcBad7 5 2 4 3" xfId="4888"/>
    <cellStyle name="SAPBEXexcBad7 5 2 5" xfId="2308"/>
    <cellStyle name="SAPBEXexcBad7 5 2 5 2" xfId="5404"/>
    <cellStyle name="SAPBEXexcBad7 5 2 6" xfId="3856"/>
    <cellStyle name="SAPBEXexcBad7 6" xfId="318"/>
    <cellStyle name="SAPBEXexcBad7 6 2" xfId="744"/>
    <cellStyle name="SAPBEXexcBad7 6 2 2" xfId="1016"/>
    <cellStyle name="SAPBEXexcBad7 6 2 2 2" xfId="1532"/>
    <cellStyle name="SAPBEXexcBad7 6 2 2 2 2" xfId="3083"/>
    <cellStyle name="SAPBEXexcBad7 6 2 2 2 2 2" xfId="6179"/>
    <cellStyle name="SAPBEXexcBad7 6 2 2 2 3" xfId="4631"/>
    <cellStyle name="SAPBEXexcBad7 6 2 2 3" xfId="2051"/>
    <cellStyle name="SAPBEXexcBad7 6 2 2 3 2" xfId="3599"/>
    <cellStyle name="SAPBEXexcBad7 6 2 2 3 2 2" xfId="6695"/>
    <cellStyle name="SAPBEXexcBad7 6 2 2 3 3" xfId="5147"/>
    <cellStyle name="SAPBEXexcBad7 6 2 2 4" xfId="2567"/>
    <cellStyle name="SAPBEXexcBad7 6 2 2 4 2" xfId="5663"/>
    <cellStyle name="SAPBEXexcBad7 6 2 2 5" xfId="4115"/>
    <cellStyle name="SAPBEXexcBad7 6 2 3" xfId="1274"/>
    <cellStyle name="SAPBEXexcBad7 6 2 3 2" xfId="2825"/>
    <cellStyle name="SAPBEXexcBad7 6 2 3 2 2" xfId="5921"/>
    <cellStyle name="SAPBEXexcBad7 6 2 3 3" xfId="4373"/>
    <cellStyle name="SAPBEXexcBad7 6 2 4" xfId="1793"/>
    <cellStyle name="SAPBEXexcBad7 6 2 4 2" xfId="3341"/>
    <cellStyle name="SAPBEXexcBad7 6 2 4 2 2" xfId="6437"/>
    <cellStyle name="SAPBEXexcBad7 6 2 4 3" xfId="4889"/>
    <cellStyle name="SAPBEXexcBad7 6 2 5" xfId="2309"/>
    <cellStyle name="SAPBEXexcBad7 6 2 5 2" xfId="5405"/>
    <cellStyle name="SAPBEXexcBad7 6 2 6" xfId="3857"/>
    <cellStyle name="SAPBEXexcBad7 7" xfId="739"/>
    <cellStyle name="SAPBEXexcBad7 7 2" xfId="1011"/>
    <cellStyle name="SAPBEXexcBad7 7 2 2" xfId="1527"/>
    <cellStyle name="SAPBEXexcBad7 7 2 2 2" xfId="3078"/>
    <cellStyle name="SAPBEXexcBad7 7 2 2 2 2" xfId="6174"/>
    <cellStyle name="SAPBEXexcBad7 7 2 2 3" xfId="4626"/>
    <cellStyle name="SAPBEXexcBad7 7 2 3" xfId="2046"/>
    <cellStyle name="SAPBEXexcBad7 7 2 3 2" xfId="3594"/>
    <cellStyle name="SAPBEXexcBad7 7 2 3 2 2" xfId="6690"/>
    <cellStyle name="SAPBEXexcBad7 7 2 3 3" xfId="5142"/>
    <cellStyle name="SAPBEXexcBad7 7 2 4" xfId="2562"/>
    <cellStyle name="SAPBEXexcBad7 7 2 4 2" xfId="5658"/>
    <cellStyle name="SAPBEXexcBad7 7 2 5" xfId="4110"/>
    <cellStyle name="SAPBEXexcBad7 7 3" xfId="1269"/>
    <cellStyle name="SAPBEXexcBad7 7 3 2" xfId="2820"/>
    <cellStyle name="SAPBEXexcBad7 7 3 2 2" xfId="5916"/>
    <cellStyle name="SAPBEXexcBad7 7 3 3" xfId="4368"/>
    <cellStyle name="SAPBEXexcBad7 7 4" xfId="1788"/>
    <cellStyle name="SAPBEXexcBad7 7 4 2" xfId="3336"/>
    <cellStyle name="SAPBEXexcBad7 7 4 2 2" xfId="6432"/>
    <cellStyle name="SAPBEXexcBad7 7 4 3" xfId="4884"/>
    <cellStyle name="SAPBEXexcBad7 7 5" xfId="2304"/>
    <cellStyle name="SAPBEXexcBad7 7 5 2" xfId="5400"/>
    <cellStyle name="SAPBEXexcBad7 7 6" xfId="3852"/>
    <cellStyle name="SAPBEXexcBad8" xfId="319"/>
    <cellStyle name="SAPBEXexcBad8 2" xfId="320"/>
    <cellStyle name="SAPBEXexcBad8 2 2" xfId="746"/>
    <cellStyle name="SAPBEXexcBad8 2 2 2" xfId="1018"/>
    <cellStyle name="SAPBEXexcBad8 2 2 2 2" xfId="1534"/>
    <cellStyle name="SAPBEXexcBad8 2 2 2 2 2" xfId="3085"/>
    <cellStyle name="SAPBEXexcBad8 2 2 2 2 2 2" xfId="6181"/>
    <cellStyle name="SAPBEXexcBad8 2 2 2 2 3" xfId="4633"/>
    <cellStyle name="SAPBEXexcBad8 2 2 2 3" xfId="2053"/>
    <cellStyle name="SAPBEXexcBad8 2 2 2 3 2" xfId="3601"/>
    <cellStyle name="SAPBEXexcBad8 2 2 2 3 2 2" xfId="6697"/>
    <cellStyle name="SAPBEXexcBad8 2 2 2 3 3" xfId="5149"/>
    <cellStyle name="SAPBEXexcBad8 2 2 2 4" xfId="2569"/>
    <cellStyle name="SAPBEXexcBad8 2 2 2 4 2" xfId="5665"/>
    <cellStyle name="SAPBEXexcBad8 2 2 2 5" xfId="4117"/>
    <cellStyle name="SAPBEXexcBad8 2 2 3" xfId="1276"/>
    <cellStyle name="SAPBEXexcBad8 2 2 3 2" xfId="2827"/>
    <cellStyle name="SAPBEXexcBad8 2 2 3 2 2" xfId="5923"/>
    <cellStyle name="SAPBEXexcBad8 2 2 3 3" xfId="4375"/>
    <cellStyle name="SAPBEXexcBad8 2 2 4" xfId="1795"/>
    <cellStyle name="SAPBEXexcBad8 2 2 4 2" xfId="3343"/>
    <cellStyle name="SAPBEXexcBad8 2 2 4 2 2" xfId="6439"/>
    <cellStyle name="SAPBEXexcBad8 2 2 4 3" xfId="4891"/>
    <cellStyle name="SAPBEXexcBad8 2 2 5" xfId="2311"/>
    <cellStyle name="SAPBEXexcBad8 2 2 5 2" xfId="5407"/>
    <cellStyle name="SAPBEXexcBad8 2 2 6" xfId="3859"/>
    <cellStyle name="SAPBEXexcBad8 3" xfId="321"/>
    <cellStyle name="SAPBEXexcBad8 3 2" xfId="747"/>
    <cellStyle name="SAPBEXexcBad8 3 2 2" xfId="1019"/>
    <cellStyle name="SAPBEXexcBad8 3 2 2 2" xfId="1535"/>
    <cellStyle name="SAPBEXexcBad8 3 2 2 2 2" xfId="3086"/>
    <cellStyle name="SAPBEXexcBad8 3 2 2 2 2 2" xfId="6182"/>
    <cellStyle name="SAPBEXexcBad8 3 2 2 2 3" xfId="4634"/>
    <cellStyle name="SAPBEXexcBad8 3 2 2 3" xfId="2054"/>
    <cellStyle name="SAPBEXexcBad8 3 2 2 3 2" xfId="3602"/>
    <cellStyle name="SAPBEXexcBad8 3 2 2 3 2 2" xfId="6698"/>
    <cellStyle name="SAPBEXexcBad8 3 2 2 3 3" xfId="5150"/>
    <cellStyle name="SAPBEXexcBad8 3 2 2 4" xfId="2570"/>
    <cellStyle name="SAPBEXexcBad8 3 2 2 4 2" xfId="5666"/>
    <cellStyle name="SAPBEXexcBad8 3 2 2 5" xfId="4118"/>
    <cellStyle name="SAPBEXexcBad8 3 2 3" xfId="1277"/>
    <cellStyle name="SAPBEXexcBad8 3 2 3 2" xfId="2828"/>
    <cellStyle name="SAPBEXexcBad8 3 2 3 2 2" xfId="5924"/>
    <cellStyle name="SAPBEXexcBad8 3 2 3 3" xfId="4376"/>
    <cellStyle name="SAPBEXexcBad8 3 2 4" xfId="1796"/>
    <cellStyle name="SAPBEXexcBad8 3 2 4 2" xfId="3344"/>
    <cellStyle name="SAPBEXexcBad8 3 2 4 2 2" xfId="6440"/>
    <cellStyle name="SAPBEXexcBad8 3 2 4 3" xfId="4892"/>
    <cellStyle name="SAPBEXexcBad8 3 2 5" xfId="2312"/>
    <cellStyle name="SAPBEXexcBad8 3 2 5 2" xfId="5408"/>
    <cellStyle name="SAPBEXexcBad8 3 2 6" xfId="3860"/>
    <cellStyle name="SAPBEXexcBad8 4" xfId="322"/>
    <cellStyle name="SAPBEXexcBad8 4 2" xfId="748"/>
    <cellStyle name="SAPBEXexcBad8 4 2 2" xfId="1020"/>
    <cellStyle name="SAPBEXexcBad8 4 2 2 2" xfId="1536"/>
    <cellStyle name="SAPBEXexcBad8 4 2 2 2 2" xfId="3087"/>
    <cellStyle name="SAPBEXexcBad8 4 2 2 2 2 2" xfId="6183"/>
    <cellStyle name="SAPBEXexcBad8 4 2 2 2 3" xfId="4635"/>
    <cellStyle name="SAPBEXexcBad8 4 2 2 3" xfId="2055"/>
    <cellStyle name="SAPBEXexcBad8 4 2 2 3 2" xfId="3603"/>
    <cellStyle name="SAPBEXexcBad8 4 2 2 3 2 2" xfId="6699"/>
    <cellStyle name="SAPBEXexcBad8 4 2 2 3 3" xfId="5151"/>
    <cellStyle name="SAPBEXexcBad8 4 2 2 4" xfId="2571"/>
    <cellStyle name="SAPBEXexcBad8 4 2 2 4 2" xfId="5667"/>
    <cellStyle name="SAPBEXexcBad8 4 2 2 5" xfId="4119"/>
    <cellStyle name="SAPBEXexcBad8 4 2 3" xfId="1278"/>
    <cellStyle name="SAPBEXexcBad8 4 2 3 2" xfId="2829"/>
    <cellStyle name="SAPBEXexcBad8 4 2 3 2 2" xfId="5925"/>
    <cellStyle name="SAPBEXexcBad8 4 2 3 3" xfId="4377"/>
    <cellStyle name="SAPBEXexcBad8 4 2 4" xfId="1797"/>
    <cellStyle name="SAPBEXexcBad8 4 2 4 2" xfId="3345"/>
    <cellStyle name="SAPBEXexcBad8 4 2 4 2 2" xfId="6441"/>
    <cellStyle name="SAPBEXexcBad8 4 2 4 3" xfId="4893"/>
    <cellStyle name="SAPBEXexcBad8 4 2 5" xfId="2313"/>
    <cellStyle name="SAPBEXexcBad8 4 2 5 2" xfId="5409"/>
    <cellStyle name="SAPBEXexcBad8 4 2 6" xfId="3861"/>
    <cellStyle name="SAPBEXexcBad8 5" xfId="323"/>
    <cellStyle name="SAPBEXexcBad8 5 2" xfId="749"/>
    <cellStyle name="SAPBEXexcBad8 5 2 2" xfId="1021"/>
    <cellStyle name="SAPBEXexcBad8 5 2 2 2" xfId="1537"/>
    <cellStyle name="SAPBEXexcBad8 5 2 2 2 2" xfId="3088"/>
    <cellStyle name="SAPBEXexcBad8 5 2 2 2 2 2" xfId="6184"/>
    <cellStyle name="SAPBEXexcBad8 5 2 2 2 3" xfId="4636"/>
    <cellStyle name="SAPBEXexcBad8 5 2 2 3" xfId="2056"/>
    <cellStyle name="SAPBEXexcBad8 5 2 2 3 2" xfId="3604"/>
    <cellStyle name="SAPBEXexcBad8 5 2 2 3 2 2" xfId="6700"/>
    <cellStyle name="SAPBEXexcBad8 5 2 2 3 3" xfId="5152"/>
    <cellStyle name="SAPBEXexcBad8 5 2 2 4" xfId="2572"/>
    <cellStyle name="SAPBEXexcBad8 5 2 2 4 2" xfId="5668"/>
    <cellStyle name="SAPBEXexcBad8 5 2 2 5" xfId="4120"/>
    <cellStyle name="SAPBEXexcBad8 5 2 3" xfId="1279"/>
    <cellStyle name="SAPBEXexcBad8 5 2 3 2" xfId="2830"/>
    <cellStyle name="SAPBEXexcBad8 5 2 3 2 2" xfId="5926"/>
    <cellStyle name="SAPBEXexcBad8 5 2 3 3" xfId="4378"/>
    <cellStyle name="SAPBEXexcBad8 5 2 4" xfId="1798"/>
    <cellStyle name="SAPBEXexcBad8 5 2 4 2" xfId="3346"/>
    <cellStyle name="SAPBEXexcBad8 5 2 4 2 2" xfId="6442"/>
    <cellStyle name="SAPBEXexcBad8 5 2 4 3" xfId="4894"/>
    <cellStyle name="SAPBEXexcBad8 5 2 5" xfId="2314"/>
    <cellStyle name="SAPBEXexcBad8 5 2 5 2" xfId="5410"/>
    <cellStyle name="SAPBEXexcBad8 5 2 6" xfId="3862"/>
    <cellStyle name="SAPBEXexcBad8 6" xfId="324"/>
    <cellStyle name="SAPBEXexcBad8 6 2" xfId="750"/>
    <cellStyle name="SAPBEXexcBad8 6 2 2" xfId="1022"/>
    <cellStyle name="SAPBEXexcBad8 6 2 2 2" xfId="1538"/>
    <cellStyle name="SAPBEXexcBad8 6 2 2 2 2" xfId="3089"/>
    <cellStyle name="SAPBEXexcBad8 6 2 2 2 2 2" xfId="6185"/>
    <cellStyle name="SAPBEXexcBad8 6 2 2 2 3" xfId="4637"/>
    <cellStyle name="SAPBEXexcBad8 6 2 2 3" xfId="2057"/>
    <cellStyle name="SAPBEXexcBad8 6 2 2 3 2" xfId="3605"/>
    <cellStyle name="SAPBEXexcBad8 6 2 2 3 2 2" xfId="6701"/>
    <cellStyle name="SAPBEXexcBad8 6 2 2 3 3" xfId="5153"/>
    <cellStyle name="SAPBEXexcBad8 6 2 2 4" xfId="2573"/>
    <cellStyle name="SAPBEXexcBad8 6 2 2 4 2" xfId="5669"/>
    <cellStyle name="SAPBEXexcBad8 6 2 2 5" xfId="4121"/>
    <cellStyle name="SAPBEXexcBad8 6 2 3" xfId="1280"/>
    <cellStyle name="SAPBEXexcBad8 6 2 3 2" xfId="2831"/>
    <cellStyle name="SAPBEXexcBad8 6 2 3 2 2" xfId="5927"/>
    <cellStyle name="SAPBEXexcBad8 6 2 3 3" xfId="4379"/>
    <cellStyle name="SAPBEXexcBad8 6 2 4" xfId="1799"/>
    <cellStyle name="SAPBEXexcBad8 6 2 4 2" xfId="3347"/>
    <cellStyle name="SAPBEXexcBad8 6 2 4 2 2" xfId="6443"/>
    <cellStyle name="SAPBEXexcBad8 6 2 4 3" xfId="4895"/>
    <cellStyle name="SAPBEXexcBad8 6 2 5" xfId="2315"/>
    <cellStyle name="SAPBEXexcBad8 6 2 5 2" xfId="5411"/>
    <cellStyle name="SAPBEXexcBad8 6 2 6" xfId="3863"/>
    <cellStyle name="SAPBEXexcBad8 7" xfId="745"/>
    <cellStyle name="SAPBEXexcBad8 7 2" xfId="1017"/>
    <cellStyle name="SAPBEXexcBad8 7 2 2" xfId="1533"/>
    <cellStyle name="SAPBEXexcBad8 7 2 2 2" xfId="3084"/>
    <cellStyle name="SAPBEXexcBad8 7 2 2 2 2" xfId="6180"/>
    <cellStyle name="SAPBEXexcBad8 7 2 2 3" xfId="4632"/>
    <cellStyle name="SAPBEXexcBad8 7 2 3" xfId="2052"/>
    <cellStyle name="SAPBEXexcBad8 7 2 3 2" xfId="3600"/>
    <cellStyle name="SAPBEXexcBad8 7 2 3 2 2" xfId="6696"/>
    <cellStyle name="SAPBEXexcBad8 7 2 3 3" xfId="5148"/>
    <cellStyle name="SAPBEXexcBad8 7 2 4" xfId="2568"/>
    <cellStyle name="SAPBEXexcBad8 7 2 4 2" xfId="5664"/>
    <cellStyle name="SAPBEXexcBad8 7 2 5" xfId="4116"/>
    <cellStyle name="SAPBEXexcBad8 7 3" xfId="1275"/>
    <cellStyle name="SAPBEXexcBad8 7 3 2" xfId="2826"/>
    <cellStyle name="SAPBEXexcBad8 7 3 2 2" xfId="5922"/>
    <cellStyle name="SAPBEXexcBad8 7 3 3" xfId="4374"/>
    <cellStyle name="SAPBEXexcBad8 7 4" xfId="1794"/>
    <cellStyle name="SAPBEXexcBad8 7 4 2" xfId="3342"/>
    <cellStyle name="SAPBEXexcBad8 7 4 2 2" xfId="6438"/>
    <cellStyle name="SAPBEXexcBad8 7 4 3" xfId="4890"/>
    <cellStyle name="SAPBEXexcBad8 7 5" xfId="2310"/>
    <cellStyle name="SAPBEXexcBad8 7 5 2" xfId="5406"/>
    <cellStyle name="SAPBEXexcBad8 7 6" xfId="3858"/>
    <cellStyle name="SAPBEXexcBad9" xfId="325"/>
    <cellStyle name="SAPBEXexcBad9 2" xfId="326"/>
    <cellStyle name="SAPBEXexcBad9 2 2" xfId="752"/>
    <cellStyle name="SAPBEXexcBad9 2 2 2" xfId="1024"/>
    <cellStyle name="SAPBEXexcBad9 2 2 2 2" xfId="1540"/>
    <cellStyle name="SAPBEXexcBad9 2 2 2 2 2" xfId="3091"/>
    <cellStyle name="SAPBEXexcBad9 2 2 2 2 2 2" xfId="6187"/>
    <cellStyle name="SAPBEXexcBad9 2 2 2 2 3" xfId="4639"/>
    <cellStyle name="SAPBEXexcBad9 2 2 2 3" xfId="2059"/>
    <cellStyle name="SAPBEXexcBad9 2 2 2 3 2" xfId="3607"/>
    <cellStyle name="SAPBEXexcBad9 2 2 2 3 2 2" xfId="6703"/>
    <cellStyle name="SAPBEXexcBad9 2 2 2 3 3" xfId="5155"/>
    <cellStyle name="SAPBEXexcBad9 2 2 2 4" xfId="2575"/>
    <cellStyle name="SAPBEXexcBad9 2 2 2 4 2" xfId="5671"/>
    <cellStyle name="SAPBEXexcBad9 2 2 2 5" xfId="4123"/>
    <cellStyle name="SAPBEXexcBad9 2 2 3" xfId="1282"/>
    <cellStyle name="SAPBEXexcBad9 2 2 3 2" xfId="2833"/>
    <cellStyle name="SAPBEXexcBad9 2 2 3 2 2" xfId="5929"/>
    <cellStyle name="SAPBEXexcBad9 2 2 3 3" xfId="4381"/>
    <cellStyle name="SAPBEXexcBad9 2 2 4" xfId="1801"/>
    <cellStyle name="SAPBEXexcBad9 2 2 4 2" xfId="3349"/>
    <cellStyle name="SAPBEXexcBad9 2 2 4 2 2" xfId="6445"/>
    <cellStyle name="SAPBEXexcBad9 2 2 4 3" xfId="4897"/>
    <cellStyle name="SAPBEXexcBad9 2 2 5" xfId="2317"/>
    <cellStyle name="SAPBEXexcBad9 2 2 5 2" xfId="5413"/>
    <cellStyle name="SAPBEXexcBad9 2 2 6" xfId="3865"/>
    <cellStyle name="SAPBEXexcBad9 3" xfId="327"/>
    <cellStyle name="SAPBEXexcBad9 3 2" xfId="753"/>
    <cellStyle name="SAPBEXexcBad9 3 2 2" xfId="1025"/>
    <cellStyle name="SAPBEXexcBad9 3 2 2 2" xfId="1541"/>
    <cellStyle name="SAPBEXexcBad9 3 2 2 2 2" xfId="3092"/>
    <cellStyle name="SAPBEXexcBad9 3 2 2 2 2 2" xfId="6188"/>
    <cellStyle name="SAPBEXexcBad9 3 2 2 2 3" xfId="4640"/>
    <cellStyle name="SAPBEXexcBad9 3 2 2 3" xfId="2060"/>
    <cellStyle name="SAPBEXexcBad9 3 2 2 3 2" xfId="3608"/>
    <cellStyle name="SAPBEXexcBad9 3 2 2 3 2 2" xfId="6704"/>
    <cellStyle name="SAPBEXexcBad9 3 2 2 3 3" xfId="5156"/>
    <cellStyle name="SAPBEXexcBad9 3 2 2 4" xfId="2576"/>
    <cellStyle name="SAPBEXexcBad9 3 2 2 4 2" xfId="5672"/>
    <cellStyle name="SAPBEXexcBad9 3 2 2 5" xfId="4124"/>
    <cellStyle name="SAPBEXexcBad9 3 2 3" xfId="1283"/>
    <cellStyle name="SAPBEXexcBad9 3 2 3 2" xfId="2834"/>
    <cellStyle name="SAPBEXexcBad9 3 2 3 2 2" xfId="5930"/>
    <cellStyle name="SAPBEXexcBad9 3 2 3 3" xfId="4382"/>
    <cellStyle name="SAPBEXexcBad9 3 2 4" xfId="1802"/>
    <cellStyle name="SAPBEXexcBad9 3 2 4 2" xfId="3350"/>
    <cellStyle name="SAPBEXexcBad9 3 2 4 2 2" xfId="6446"/>
    <cellStyle name="SAPBEXexcBad9 3 2 4 3" xfId="4898"/>
    <cellStyle name="SAPBEXexcBad9 3 2 5" xfId="2318"/>
    <cellStyle name="SAPBEXexcBad9 3 2 5 2" xfId="5414"/>
    <cellStyle name="SAPBEXexcBad9 3 2 6" xfId="3866"/>
    <cellStyle name="SAPBEXexcBad9 4" xfId="328"/>
    <cellStyle name="SAPBEXexcBad9 4 2" xfId="754"/>
    <cellStyle name="SAPBEXexcBad9 4 2 2" xfId="1026"/>
    <cellStyle name="SAPBEXexcBad9 4 2 2 2" xfId="1542"/>
    <cellStyle name="SAPBEXexcBad9 4 2 2 2 2" xfId="3093"/>
    <cellStyle name="SAPBEXexcBad9 4 2 2 2 2 2" xfId="6189"/>
    <cellStyle name="SAPBEXexcBad9 4 2 2 2 3" xfId="4641"/>
    <cellStyle name="SAPBEXexcBad9 4 2 2 3" xfId="2061"/>
    <cellStyle name="SAPBEXexcBad9 4 2 2 3 2" xfId="3609"/>
    <cellStyle name="SAPBEXexcBad9 4 2 2 3 2 2" xfId="6705"/>
    <cellStyle name="SAPBEXexcBad9 4 2 2 3 3" xfId="5157"/>
    <cellStyle name="SAPBEXexcBad9 4 2 2 4" xfId="2577"/>
    <cellStyle name="SAPBEXexcBad9 4 2 2 4 2" xfId="5673"/>
    <cellStyle name="SAPBEXexcBad9 4 2 2 5" xfId="4125"/>
    <cellStyle name="SAPBEXexcBad9 4 2 3" xfId="1284"/>
    <cellStyle name="SAPBEXexcBad9 4 2 3 2" xfId="2835"/>
    <cellStyle name="SAPBEXexcBad9 4 2 3 2 2" xfId="5931"/>
    <cellStyle name="SAPBEXexcBad9 4 2 3 3" xfId="4383"/>
    <cellStyle name="SAPBEXexcBad9 4 2 4" xfId="1803"/>
    <cellStyle name="SAPBEXexcBad9 4 2 4 2" xfId="3351"/>
    <cellStyle name="SAPBEXexcBad9 4 2 4 2 2" xfId="6447"/>
    <cellStyle name="SAPBEXexcBad9 4 2 4 3" xfId="4899"/>
    <cellStyle name="SAPBEXexcBad9 4 2 5" xfId="2319"/>
    <cellStyle name="SAPBEXexcBad9 4 2 5 2" xfId="5415"/>
    <cellStyle name="SAPBEXexcBad9 4 2 6" xfId="3867"/>
    <cellStyle name="SAPBEXexcBad9 5" xfId="329"/>
    <cellStyle name="SAPBEXexcBad9 5 2" xfId="755"/>
    <cellStyle name="SAPBEXexcBad9 5 2 2" xfId="1027"/>
    <cellStyle name="SAPBEXexcBad9 5 2 2 2" xfId="1543"/>
    <cellStyle name="SAPBEXexcBad9 5 2 2 2 2" xfId="3094"/>
    <cellStyle name="SAPBEXexcBad9 5 2 2 2 2 2" xfId="6190"/>
    <cellStyle name="SAPBEXexcBad9 5 2 2 2 3" xfId="4642"/>
    <cellStyle name="SAPBEXexcBad9 5 2 2 3" xfId="2062"/>
    <cellStyle name="SAPBEXexcBad9 5 2 2 3 2" xfId="3610"/>
    <cellStyle name="SAPBEXexcBad9 5 2 2 3 2 2" xfId="6706"/>
    <cellStyle name="SAPBEXexcBad9 5 2 2 3 3" xfId="5158"/>
    <cellStyle name="SAPBEXexcBad9 5 2 2 4" xfId="2578"/>
    <cellStyle name="SAPBEXexcBad9 5 2 2 4 2" xfId="5674"/>
    <cellStyle name="SAPBEXexcBad9 5 2 2 5" xfId="4126"/>
    <cellStyle name="SAPBEXexcBad9 5 2 3" xfId="1285"/>
    <cellStyle name="SAPBEXexcBad9 5 2 3 2" xfId="2836"/>
    <cellStyle name="SAPBEXexcBad9 5 2 3 2 2" xfId="5932"/>
    <cellStyle name="SAPBEXexcBad9 5 2 3 3" xfId="4384"/>
    <cellStyle name="SAPBEXexcBad9 5 2 4" xfId="1804"/>
    <cellStyle name="SAPBEXexcBad9 5 2 4 2" xfId="3352"/>
    <cellStyle name="SAPBEXexcBad9 5 2 4 2 2" xfId="6448"/>
    <cellStyle name="SAPBEXexcBad9 5 2 4 3" xfId="4900"/>
    <cellStyle name="SAPBEXexcBad9 5 2 5" xfId="2320"/>
    <cellStyle name="SAPBEXexcBad9 5 2 5 2" xfId="5416"/>
    <cellStyle name="SAPBEXexcBad9 5 2 6" xfId="3868"/>
    <cellStyle name="SAPBEXexcBad9 6" xfId="330"/>
    <cellStyle name="SAPBEXexcBad9 6 2" xfId="756"/>
    <cellStyle name="SAPBEXexcBad9 6 2 2" xfId="1028"/>
    <cellStyle name="SAPBEXexcBad9 6 2 2 2" xfId="1544"/>
    <cellStyle name="SAPBEXexcBad9 6 2 2 2 2" xfId="3095"/>
    <cellStyle name="SAPBEXexcBad9 6 2 2 2 2 2" xfId="6191"/>
    <cellStyle name="SAPBEXexcBad9 6 2 2 2 3" xfId="4643"/>
    <cellStyle name="SAPBEXexcBad9 6 2 2 3" xfId="2063"/>
    <cellStyle name="SAPBEXexcBad9 6 2 2 3 2" xfId="3611"/>
    <cellStyle name="SAPBEXexcBad9 6 2 2 3 2 2" xfId="6707"/>
    <cellStyle name="SAPBEXexcBad9 6 2 2 3 3" xfId="5159"/>
    <cellStyle name="SAPBEXexcBad9 6 2 2 4" xfId="2579"/>
    <cellStyle name="SAPBEXexcBad9 6 2 2 4 2" xfId="5675"/>
    <cellStyle name="SAPBEXexcBad9 6 2 2 5" xfId="4127"/>
    <cellStyle name="SAPBEXexcBad9 6 2 3" xfId="1286"/>
    <cellStyle name="SAPBEXexcBad9 6 2 3 2" xfId="2837"/>
    <cellStyle name="SAPBEXexcBad9 6 2 3 2 2" xfId="5933"/>
    <cellStyle name="SAPBEXexcBad9 6 2 3 3" xfId="4385"/>
    <cellStyle name="SAPBEXexcBad9 6 2 4" xfId="1805"/>
    <cellStyle name="SAPBEXexcBad9 6 2 4 2" xfId="3353"/>
    <cellStyle name="SAPBEXexcBad9 6 2 4 2 2" xfId="6449"/>
    <cellStyle name="SAPBEXexcBad9 6 2 4 3" xfId="4901"/>
    <cellStyle name="SAPBEXexcBad9 6 2 5" xfId="2321"/>
    <cellStyle name="SAPBEXexcBad9 6 2 5 2" xfId="5417"/>
    <cellStyle name="SAPBEXexcBad9 6 2 6" xfId="3869"/>
    <cellStyle name="SAPBEXexcBad9 7" xfId="751"/>
    <cellStyle name="SAPBEXexcBad9 7 2" xfId="1023"/>
    <cellStyle name="SAPBEXexcBad9 7 2 2" xfId="1539"/>
    <cellStyle name="SAPBEXexcBad9 7 2 2 2" xfId="3090"/>
    <cellStyle name="SAPBEXexcBad9 7 2 2 2 2" xfId="6186"/>
    <cellStyle name="SAPBEXexcBad9 7 2 2 3" xfId="4638"/>
    <cellStyle name="SAPBEXexcBad9 7 2 3" xfId="2058"/>
    <cellStyle name="SAPBEXexcBad9 7 2 3 2" xfId="3606"/>
    <cellStyle name="SAPBEXexcBad9 7 2 3 2 2" xfId="6702"/>
    <cellStyle name="SAPBEXexcBad9 7 2 3 3" xfId="5154"/>
    <cellStyle name="SAPBEXexcBad9 7 2 4" xfId="2574"/>
    <cellStyle name="SAPBEXexcBad9 7 2 4 2" xfId="5670"/>
    <cellStyle name="SAPBEXexcBad9 7 2 5" xfId="4122"/>
    <cellStyle name="SAPBEXexcBad9 7 3" xfId="1281"/>
    <cellStyle name="SAPBEXexcBad9 7 3 2" xfId="2832"/>
    <cellStyle name="SAPBEXexcBad9 7 3 2 2" xfId="5928"/>
    <cellStyle name="SAPBEXexcBad9 7 3 3" xfId="4380"/>
    <cellStyle name="SAPBEXexcBad9 7 4" xfId="1800"/>
    <cellStyle name="SAPBEXexcBad9 7 4 2" xfId="3348"/>
    <cellStyle name="SAPBEXexcBad9 7 4 2 2" xfId="6444"/>
    <cellStyle name="SAPBEXexcBad9 7 4 3" xfId="4896"/>
    <cellStyle name="SAPBEXexcBad9 7 5" xfId="2316"/>
    <cellStyle name="SAPBEXexcBad9 7 5 2" xfId="5412"/>
    <cellStyle name="SAPBEXexcBad9 7 6" xfId="3864"/>
    <cellStyle name="SAPBEXexcCritical4" xfId="331"/>
    <cellStyle name="SAPBEXexcCritical4 2" xfId="332"/>
    <cellStyle name="SAPBEXexcCritical4 2 2" xfId="758"/>
    <cellStyle name="SAPBEXexcCritical4 2 2 2" xfId="1030"/>
    <cellStyle name="SAPBEXexcCritical4 2 2 2 2" xfId="1546"/>
    <cellStyle name="SAPBEXexcCritical4 2 2 2 2 2" xfId="3097"/>
    <cellStyle name="SAPBEXexcCritical4 2 2 2 2 2 2" xfId="6193"/>
    <cellStyle name="SAPBEXexcCritical4 2 2 2 2 3" xfId="4645"/>
    <cellStyle name="SAPBEXexcCritical4 2 2 2 3" xfId="2065"/>
    <cellStyle name="SAPBEXexcCritical4 2 2 2 3 2" xfId="3613"/>
    <cellStyle name="SAPBEXexcCritical4 2 2 2 3 2 2" xfId="6709"/>
    <cellStyle name="SAPBEXexcCritical4 2 2 2 3 3" xfId="5161"/>
    <cellStyle name="SAPBEXexcCritical4 2 2 2 4" xfId="2581"/>
    <cellStyle name="SAPBEXexcCritical4 2 2 2 4 2" xfId="5677"/>
    <cellStyle name="SAPBEXexcCritical4 2 2 2 5" xfId="4129"/>
    <cellStyle name="SAPBEXexcCritical4 2 2 3" xfId="1288"/>
    <cellStyle name="SAPBEXexcCritical4 2 2 3 2" xfId="2839"/>
    <cellStyle name="SAPBEXexcCritical4 2 2 3 2 2" xfId="5935"/>
    <cellStyle name="SAPBEXexcCritical4 2 2 3 3" xfId="4387"/>
    <cellStyle name="SAPBEXexcCritical4 2 2 4" xfId="1807"/>
    <cellStyle name="SAPBEXexcCritical4 2 2 4 2" xfId="3355"/>
    <cellStyle name="SAPBEXexcCritical4 2 2 4 2 2" xfId="6451"/>
    <cellStyle name="SAPBEXexcCritical4 2 2 4 3" xfId="4903"/>
    <cellStyle name="SAPBEXexcCritical4 2 2 5" xfId="2323"/>
    <cellStyle name="SAPBEXexcCritical4 2 2 5 2" xfId="5419"/>
    <cellStyle name="SAPBEXexcCritical4 2 2 6" xfId="3871"/>
    <cellStyle name="SAPBEXexcCritical4 3" xfId="333"/>
    <cellStyle name="SAPBEXexcCritical4 3 2" xfId="759"/>
    <cellStyle name="SAPBEXexcCritical4 3 2 2" xfId="1031"/>
    <cellStyle name="SAPBEXexcCritical4 3 2 2 2" xfId="1547"/>
    <cellStyle name="SAPBEXexcCritical4 3 2 2 2 2" xfId="3098"/>
    <cellStyle name="SAPBEXexcCritical4 3 2 2 2 2 2" xfId="6194"/>
    <cellStyle name="SAPBEXexcCritical4 3 2 2 2 3" xfId="4646"/>
    <cellStyle name="SAPBEXexcCritical4 3 2 2 3" xfId="2066"/>
    <cellStyle name="SAPBEXexcCritical4 3 2 2 3 2" xfId="3614"/>
    <cellStyle name="SAPBEXexcCritical4 3 2 2 3 2 2" xfId="6710"/>
    <cellStyle name="SAPBEXexcCritical4 3 2 2 3 3" xfId="5162"/>
    <cellStyle name="SAPBEXexcCritical4 3 2 2 4" xfId="2582"/>
    <cellStyle name="SAPBEXexcCritical4 3 2 2 4 2" xfId="5678"/>
    <cellStyle name="SAPBEXexcCritical4 3 2 2 5" xfId="4130"/>
    <cellStyle name="SAPBEXexcCritical4 3 2 3" xfId="1289"/>
    <cellStyle name="SAPBEXexcCritical4 3 2 3 2" xfId="2840"/>
    <cellStyle name="SAPBEXexcCritical4 3 2 3 2 2" xfId="5936"/>
    <cellStyle name="SAPBEXexcCritical4 3 2 3 3" xfId="4388"/>
    <cellStyle name="SAPBEXexcCritical4 3 2 4" xfId="1808"/>
    <cellStyle name="SAPBEXexcCritical4 3 2 4 2" xfId="3356"/>
    <cellStyle name="SAPBEXexcCritical4 3 2 4 2 2" xfId="6452"/>
    <cellStyle name="SAPBEXexcCritical4 3 2 4 3" xfId="4904"/>
    <cellStyle name="SAPBEXexcCritical4 3 2 5" xfId="2324"/>
    <cellStyle name="SAPBEXexcCritical4 3 2 5 2" xfId="5420"/>
    <cellStyle name="SAPBEXexcCritical4 3 2 6" xfId="3872"/>
    <cellStyle name="SAPBEXexcCritical4 4" xfId="334"/>
    <cellStyle name="SAPBEXexcCritical4 4 2" xfId="760"/>
    <cellStyle name="SAPBEXexcCritical4 4 2 2" xfId="1032"/>
    <cellStyle name="SAPBEXexcCritical4 4 2 2 2" xfId="1548"/>
    <cellStyle name="SAPBEXexcCritical4 4 2 2 2 2" xfId="3099"/>
    <cellStyle name="SAPBEXexcCritical4 4 2 2 2 2 2" xfId="6195"/>
    <cellStyle name="SAPBEXexcCritical4 4 2 2 2 3" xfId="4647"/>
    <cellStyle name="SAPBEXexcCritical4 4 2 2 3" xfId="2067"/>
    <cellStyle name="SAPBEXexcCritical4 4 2 2 3 2" xfId="3615"/>
    <cellStyle name="SAPBEXexcCritical4 4 2 2 3 2 2" xfId="6711"/>
    <cellStyle name="SAPBEXexcCritical4 4 2 2 3 3" xfId="5163"/>
    <cellStyle name="SAPBEXexcCritical4 4 2 2 4" xfId="2583"/>
    <cellStyle name="SAPBEXexcCritical4 4 2 2 4 2" xfId="5679"/>
    <cellStyle name="SAPBEXexcCritical4 4 2 2 5" xfId="4131"/>
    <cellStyle name="SAPBEXexcCritical4 4 2 3" xfId="1290"/>
    <cellStyle name="SAPBEXexcCritical4 4 2 3 2" xfId="2841"/>
    <cellStyle name="SAPBEXexcCritical4 4 2 3 2 2" xfId="5937"/>
    <cellStyle name="SAPBEXexcCritical4 4 2 3 3" xfId="4389"/>
    <cellStyle name="SAPBEXexcCritical4 4 2 4" xfId="1809"/>
    <cellStyle name="SAPBEXexcCritical4 4 2 4 2" xfId="3357"/>
    <cellStyle name="SAPBEXexcCritical4 4 2 4 2 2" xfId="6453"/>
    <cellStyle name="SAPBEXexcCritical4 4 2 4 3" xfId="4905"/>
    <cellStyle name="SAPBEXexcCritical4 4 2 5" xfId="2325"/>
    <cellStyle name="SAPBEXexcCritical4 4 2 5 2" xfId="5421"/>
    <cellStyle name="SAPBEXexcCritical4 4 2 6" xfId="3873"/>
    <cellStyle name="SAPBEXexcCritical4 5" xfId="335"/>
    <cellStyle name="SAPBEXexcCritical4 5 2" xfId="761"/>
    <cellStyle name="SAPBEXexcCritical4 5 2 2" xfId="1033"/>
    <cellStyle name="SAPBEXexcCritical4 5 2 2 2" xfId="1549"/>
    <cellStyle name="SAPBEXexcCritical4 5 2 2 2 2" xfId="3100"/>
    <cellStyle name="SAPBEXexcCritical4 5 2 2 2 2 2" xfId="6196"/>
    <cellStyle name="SAPBEXexcCritical4 5 2 2 2 3" xfId="4648"/>
    <cellStyle name="SAPBEXexcCritical4 5 2 2 3" xfId="2068"/>
    <cellStyle name="SAPBEXexcCritical4 5 2 2 3 2" xfId="3616"/>
    <cellStyle name="SAPBEXexcCritical4 5 2 2 3 2 2" xfId="6712"/>
    <cellStyle name="SAPBEXexcCritical4 5 2 2 3 3" xfId="5164"/>
    <cellStyle name="SAPBEXexcCritical4 5 2 2 4" xfId="2584"/>
    <cellStyle name="SAPBEXexcCritical4 5 2 2 4 2" xfId="5680"/>
    <cellStyle name="SAPBEXexcCritical4 5 2 2 5" xfId="4132"/>
    <cellStyle name="SAPBEXexcCritical4 5 2 3" xfId="1291"/>
    <cellStyle name="SAPBEXexcCritical4 5 2 3 2" xfId="2842"/>
    <cellStyle name="SAPBEXexcCritical4 5 2 3 2 2" xfId="5938"/>
    <cellStyle name="SAPBEXexcCritical4 5 2 3 3" xfId="4390"/>
    <cellStyle name="SAPBEXexcCritical4 5 2 4" xfId="1810"/>
    <cellStyle name="SAPBEXexcCritical4 5 2 4 2" xfId="3358"/>
    <cellStyle name="SAPBEXexcCritical4 5 2 4 2 2" xfId="6454"/>
    <cellStyle name="SAPBEXexcCritical4 5 2 4 3" xfId="4906"/>
    <cellStyle name="SAPBEXexcCritical4 5 2 5" xfId="2326"/>
    <cellStyle name="SAPBEXexcCritical4 5 2 5 2" xfId="5422"/>
    <cellStyle name="SAPBEXexcCritical4 5 2 6" xfId="3874"/>
    <cellStyle name="SAPBEXexcCritical4 6" xfId="336"/>
    <cellStyle name="SAPBEXexcCritical4 6 2" xfId="762"/>
    <cellStyle name="SAPBEXexcCritical4 6 2 2" xfId="1034"/>
    <cellStyle name="SAPBEXexcCritical4 6 2 2 2" xfId="1550"/>
    <cellStyle name="SAPBEXexcCritical4 6 2 2 2 2" xfId="3101"/>
    <cellStyle name="SAPBEXexcCritical4 6 2 2 2 2 2" xfId="6197"/>
    <cellStyle name="SAPBEXexcCritical4 6 2 2 2 3" xfId="4649"/>
    <cellStyle name="SAPBEXexcCritical4 6 2 2 3" xfId="2069"/>
    <cellStyle name="SAPBEXexcCritical4 6 2 2 3 2" xfId="3617"/>
    <cellStyle name="SAPBEXexcCritical4 6 2 2 3 2 2" xfId="6713"/>
    <cellStyle name="SAPBEXexcCritical4 6 2 2 3 3" xfId="5165"/>
    <cellStyle name="SAPBEXexcCritical4 6 2 2 4" xfId="2585"/>
    <cellStyle name="SAPBEXexcCritical4 6 2 2 4 2" xfId="5681"/>
    <cellStyle name="SAPBEXexcCritical4 6 2 2 5" xfId="4133"/>
    <cellStyle name="SAPBEXexcCritical4 6 2 3" xfId="1292"/>
    <cellStyle name="SAPBEXexcCritical4 6 2 3 2" xfId="2843"/>
    <cellStyle name="SAPBEXexcCritical4 6 2 3 2 2" xfId="5939"/>
    <cellStyle name="SAPBEXexcCritical4 6 2 3 3" xfId="4391"/>
    <cellStyle name="SAPBEXexcCritical4 6 2 4" xfId="1811"/>
    <cellStyle name="SAPBEXexcCritical4 6 2 4 2" xfId="3359"/>
    <cellStyle name="SAPBEXexcCritical4 6 2 4 2 2" xfId="6455"/>
    <cellStyle name="SAPBEXexcCritical4 6 2 4 3" xfId="4907"/>
    <cellStyle name="SAPBEXexcCritical4 6 2 5" xfId="2327"/>
    <cellStyle name="SAPBEXexcCritical4 6 2 5 2" xfId="5423"/>
    <cellStyle name="SAPBEXexcCritical4 6 2 6" xfId="3875"/>
    <cellStyle name="SAPBEXexcCritical4 7" xfId="757"/>
    <cellStyle name="SAPBEXexcCritical4 7 2" xfId="1029"/>
    <cellStyle name="SAPBEXexcCritical4 7 2 2" xfId="1545"/>
    <cellStyle name="SAPBEXexcCritical4 7 2 2 2" xfId="3096"/>
    <cellStyle name="SAPBEXexcCritical4 7 2 2 2 2" xfId="6192"/>
    <cellStyle name="SAPBEXexcCritical4 7 2 2 3" xfId="4644"/>
    <cellStyle name="SAPBEXexcCritical4 7 2 3" xfId="2064"/>
    <cellStyle name="SAPBEXexcCritical4 7 2 3 2" xfId="3612"/>
    <cellStyle name="SAPBEXexcCritical4 7 2 3 2 2" xfId="6708"/>
    <cellStyle name="SAPBEXexcCritical4 7 2 3 3" xfId="5160"/>
    <cellStyle name="SAPBEXexcCritical4 7 2 4" xfId="2580"/>
    <cellStyle name="SAPBEXexcCritical4 7 2 4 2" xfId="5676"/>
    <cellStyle name="SAPBEXexcCritical4 7 2 5" xfId="4128"/>
    <cellStyle name="SAPBEXexcCritical4 7 3" xfId="1287"/>
    <cellStyle name="SAPBEXexcCritical4 7 3 2" xfId="2838"/>
    <cellStyle name="SAPBEXexcCritical4 7 3 2 2" xfId="5934"/>
    <cellStyle name="SAPBEXexcCritical4 7 3 3" xfId="4386"/>
    <cellStyle name="SAPBEXexcCritical4 7 4" xfId="1806"/>
    <cellStyle name="SAPBEXexcCritical4 7 4 2" xfId="3354"/>
    <cellStyle name="SAPBEXexcCritical4 7 4 2 2" xfId="6450"/>
    <cellStyle name="SAPBEXexcCritical4 7 4 3" xfId="4902"/>
    <cellStyle name="SAPBEXexcCritical4 7 5" xfId="2322"/>
    <cellStyle name="SAPBEXexcCritical4 7 5 2" xfId="5418"/>
    <cellStyle name="SAPBEXexcCritical4 7 6" xfId="3870"/>
    <cellStyle name="SAPBEXexcCritical5" xfId="337"/>
    <cellStyle name="SAPBEXexcCritical5 2" xfId="338"/>
    <cellStyle name="SAPBEXexcCritical5 2 2" xfId="764"/>
    <cellStyle name="SAPBEXexcCritical5 2 2 2" xfId="1036"/>
    <cellStyle name="SAPBEXexcCritical5 2 2 2 2" xfId="1552"/>
    <cellStyle name="SAPBEXexcCritical5 2 2 2 2 2" xfId="3103"/>
    <cellStyle name="SAPBEXexcCritical5 2 2 2 2 2 2" xfId="6199"/>
    <cellStyle name="SAPBEXexcCritical5 2 2 2 2 3" xfId="4651"/>
    <cellStyle name="SAPBEXexcCritical5 2 2 2 3" xfId="2071"/>
    <cellStyle name="SAPBEXexcCritical5 2 2 2 3 2" xfId="3619"/>
    <cellStyle name="SAPBEXexcCritical5 2 2 2 3 2 2" xfId="6715"/>
    <cellStyle name="SAPBEXexcCritical5 2 2 2 3 3" xfId="5167"/>
    <cellStyle name="SAPBEXexcCritical5 2 2 2 4" xfId="2587"/>
    <cellStyle name="SAPBEXexcCritical5 2 2 2 4 2" xfId="5683"/>
    <cellStyle name="SAPBEXexcCritical5 2 2 2 5" xfId="4135"/>
    <cellStyle name="SAPBEXexcCritical5 2 2 3" xfId="1294"/>
    <cellStyle name="SAPBEXexcCritical5 2 2 3 2" xfId="2845"/>
    <cellStyle name="SAPBEXexcCritical5 2 2 3 2 2" xfId="5941"/>
    <cellStyle name="SAPBEXexcCritical5 2 2 3 3" xfId="4393"/>
    <cellStyle name="SAPBEXexcCritical5 2 2 4" xfId="1813"/>
    <cellStyle name="SAPBEXexcCritical5 2 2 4 2" xfId="3361"/>
    <cellStyle name="SAPBEXexcCritical5 2 2 4 2 2" xfId="6457"/>
    <cellStyle name="SAPBEXexcCritical5 2 2 4 3" xfId="4909"/>
    <cellStyle name="SAPBEXexcCritical5 2 2 5" xfId="2329"/>
    <cellStyle name="SAPBEXexcCritical5 2 2 5 2" xfId="5425"/>
    <cellStyle name="SAPBEXexcCritical5 2 2 6" xfId="3877"/>
    <cellStyle name="SAPBEXexcCritical5 3" xfId="339"/>
    <cellStyle name="SAPBEXexcCritical5 3 2" xfId="765"/>
    <cellStyle name="SAPBEXexcCritical5 3 2 2" xfId="1037"/>
    <cellStyle name="SAPBEXexcCritical5 3 2 2 2" xfId="1553"/>
    <cellStyle name="SAPBEXexcCritical5 3 2 2 2 2" xfId="3104"/>
    <cellStyle name="SAPBEXexcCritical5 3 2 2 2 2 2" xfId="6200"/>
    <cellStyle name="SAPBEXexcCritical5 3 2 2 2 3" xfId="4652"/>
    <cellStyle name="SAPBEXexcCritical5 3 2 2 3" xfId="2072"/>
    <cellStyle name="SAPBEXexcCritical5 3 2 2 3 2" xfId="3620"/>
    <cellStyle name="SAPBEXexcCritical5 3 2 2 3 2 2" xfId="6716"/>
    <cellStyle name="SAPBEXexcCritical5 3 2 2 3 3" xfId="5168"/>
    <cellStyle name="SAPBEXexcCritical5 3 2 2 4" xfId="2588"/>
    <cellStyle name="SAPBEXexcCritical5 3 2 2 4 2" xfId="5684"/>
    <cellStyle name="SAPBEXexcCritical5 3 2 2 5" xfId="4136"/>
    <cellStyle name="SAPBEXexcCritical5 3 2 3" xfId="1295"/>
    <cellStyle name="SAPBEXexcCritical5 3 2 3 2" xfId="2846"/>
    <cellStyle name="SAPBEXexcCritical5 3 2 3 2 2" xfId="5942"/>
    <cellStyle name="SAPBEXexcCritical5 3 2 3 3" xfId="4394"/>
    <cellStyle name="SAPBEXexcCritical5 3 2 4" xfId="1814"/>
    <cellStyle name="SAPBEXexcCritical5 3 2 4 2" xfId="3362"/>
    <cellStyle name="SAPBEXexcCritical5 3 2 4 2 2" xfId="6458"/>
    <cellStyle name="SAPBEXexcCritical5 3 2 4 3" xfId="4910"/>
    <cellStyle name="SAPBEXexcCritical5 3 2 5" xfId="2330"/>
    <cellStyle name="SAPBEXexcCritical5 3 2 5 2" xfId="5426"/>
    <cellStyle name="SAPBEXexcCritical5 3 2 6" xfId="3878"/>
    <cellStyle name="SAPBEXexcCritical5 4" xfId="340"/>
    <cellStyle name="SAPBEXexcCritical5 4 2" xfId="766"/>
    <cellStyle name="SAPBEXexcCritical5 4 2 2" xfId="1038"/>
    <cellStyle name="SAPBEXexcCritical5 4 2 2 2" xfId="1554"/>
    <cellStyle name="SAPBEXexcCritical5 4 2 2 2 2" xfId="3105"/>
    <cellStyle name="SAPBEXexcCritical5 4 2 2 2 2 2" xfId="6201"/>
    <cellStyle name="SAPBEXexcCritical5 4 2 2 2 3" xfId="4653"/>
    <cellStyle name="SAPBEXexcCritical5 4 2 2 3" xfId="2073"/>
    <cellStyle name="SAPBEXexcCritical5 4 2 2 3 2" xfId="3621"/>
    <cellStyle name="SAPBEXexcCritical5 4 2 2 3 2 2" xfId="6717"/>
    <cellStyle name="SAPBEXexcCritical5 4 2 2 3 3" xfId="5169"/>
    <cellStyle name="SAPBEXexcCritical5 4 2 2 4" xfId="2589"/>
    <cellStyle name="SAPBEXexcCritical5 4 2 2 4 2" xfId="5685"/>
    <cellStyle name="SAPBEXexcCritical5 4 2 2 5" xfId="4137"/>
    <cellStyle name="SAPBEXexcCritical5 4 2 3" xfId="1296"/>
    <cellStyle name="SAPBEXexcCritical5 4 2 3 2" xfId="2847"/>
    <cellStyle name="SAPBEXexcCritical5 4 2 3 2 2" xfId="5943"/>
    <cellStyle name="SAPBEXexcCritical5 4 2 3 3" xfId="4395"/>
    <cellStyle name="SAPBEXexcCritical5 4 2 4" xfId="1815"/>
    <cellStyle name="SAPBEXexcCritical5 4 2 4 2" xfId="3363"/>
    <cellStyle name="SAPBEXexcCritical5 4 2 4 2 2" xfId="6459"/>
    <cellStyle name="SAPBEXexcCritical5 4 2 4 3" xfId="4911"/>
    <cellStyle name="SAPBEXexcCritical5 4 2 5" xfId="2331"/>
    <cellStyle name="SAPBEXexcCritical5 4 2 5 2" xfId="5427"/>
    <cellStyle name="SAPBEXexcCritical5 4 2 6" xfId="3879"/>
    <cellStyle name="SAPBEXexcCritical5 5" xfId="341"/>
    <cellStyle name="SAPBEXexcCritical5 5 2" xfId="767"/>
    <cellStyle name="SAPBEXexcCritical5 5 2 2" xfId="1039"/>
    <cellStyle name="SAPBEXexcCritical5 5 2 2 2" xfId="1555"/>
    <cellStyle name="SAPBEXexcCritical5 5 2 2 2 2" xfId="3106"/>
    <cellStyle name="SAPBEXexcCritical5 5 2 2 2 2 2" xfId="6202"/>
    <cellStyle name="SAPBEXexcCritical5 5 2 2 2 3" xfId="4654"/>
    <cellStyle name="SAPBEXexcCritical5 5 2 2 3" xfId="2074"/>
    <cellStyle name="SAPBEXexcCritical5 5 2 2 3 2" xfId="3622"/>
    <cellStyle name="SAPBEXexcCritical5 5 2 2 3 2 2" xfId="6718"/>
    <cellStyle name="SAPBEXexcCritical5 5 2 2 3 3" xfId="5170"/>
    <cellStyle name="SAPBEXexcCritical5 5 2 2 4" xfId="2590"/>
    <cellStyle name="SAPBEXexcCritical5 5 2 2 4 2" xfId="5686"/>
    <cellStyle name="SAPBEXexcCritical5 5 2 2 5" xfId="4138"/>
    <cellStyle name="SAPBEXexcCritical5 5 2 3" xfId="1297"/>
    <cellStyle name="SAPBEXexcCritical5 5 2 3 2" xfId="2848"/>
    <cellStyle name="SAPBEXexcCritical5 5 2 3 2 2" xfId="5944"/>
    <cellStyle name="SAPBEXexcCritical5 5 2 3 3" xfId="4396"/>
    <cellStyle name="SAPBEXexcCritical5 5 2 4" xfId="1816"/>
    <cellStyle name="SAPBEXexcCritical5 5 2 4 2" xfId="3364"/>
    <cellStyle name="SAPBEXexcCritical5 5 2 4 2 2" xfId="6460"/>
    <cellStyle name="SAPBEXexcCritical5 5 2 4 3" xfId="4912"/>
    <cellStyle name="SAPBEXexcCritical5 5 2 5" xfId="2332"/>
    <cellStyle name="SAPBEXexcCritical5 5 2 5 2" xfId="5428"/>
    <cellStyle name="SAPBEXexcCritical5 5 2 6" xfId="3880"/>
    <cellStyle name="SAPBEXexcCritical5 6" xfId="342"/>
    <cellStyle name="SAPBEXexcCritical5 6 2" xfId="768"/>
    <cellStyle name="SAPBEXexcCritical5 6 2 2" xfId="1040"/>
    <cellStyle name="SAPBEXexcCritical5 6 2 2 2" xfId="1556"/>
    <cellStyle name="SAPBEXexcCritical5 6 2 2 2 2" xfId="3107"/>
    <cellStyle name="SAPBEXexcCritical5 6 2 2 2 2 2" xfId="6203"/>
    <cellStyle name="SAPBEXexcCritical5 6 2 2 2 3" xfId="4655"/>
    <cellStyle name="SAPBEXexcCritical5 6 2 2 3" xfId="2075"/>
    <cellStyle name="SAPBEXexcCritical5 6 2 2 3 2" xfId="3623"/>
    <cellStyle name="SAPBEXexcCritical5 6 2 2 3 2 2" xfId="6719"/>
    <cellStyle name="SAPBEXexcCritical5 6 2 2 3 3" xfId="5171"/>
    <cellStyle name="SAPBEXexcCritical5 6 2 2 4" xfId="2591"/>
    <cellStyle name="SAPBEXexcCritical5 6 2 2 4 2" xfId="5687"/>
    <cellStyle name="SAPBEXexcCritical5 6 2 2 5" xfId="4139"/>
    <cellStyle name="SAPBEXexcCritical5 6 2 3" xfId="1298"/>
    <cellStyle name="SAPBEXexcCritical5 6 2 3 2" xfId="2849"/>
    <cellStyle name="SAPBEXexcCritical5 6 2 3 2 2" xfId="5945"/>
    <cellStyle name="SAPBEXexcCritical5 6 2 3 3" xfId="4397"/>
    <cellStyle name="SAPBEXexcCritical5 6 2 4" xfId="1817"/>
    <cellStyle name="SAPBEXexcCritical5 6 2 4 2" xfId="3365"/>
    <cellStyle name="SAPBEXexcCritical5 6 2 4 2 2" xfId="6461"/>
    <cellStyle name="SAPBEXexcCritical5 6 2 4 3" xfId="4913"/>
    <cellStyle name="SAPBEXexcCritical5 6 2 5" xfId="2333"/>
    <cellStyle name="SAPBEXexcCritical5 6 2 5 2" xfId="5429"/>
    <cellStyle name="SAPBEXexcCritical5 6 2 6" xfId="3881"/>
    <cellStyle name="SAPBEXexcCritical5 7" xfId="763"/>
    <cellStyle name="SAPBEXexcCritical5 7 2" xfId="1035"/>
    <cellStyle name="SAPBEXexcCritical5 7 2 2" xfId="1551"/>
    <cellStyle name="SAPBEXexcCritical5 7 2 2 2" xfId="3102"/>
    <cellStyle name="SAPBEXexcCritical5 7 2 2 2 2" xfId="6198"/>
    <cellStyle name="SAPBEXexcCritical5 7 2 2 3" xfId="4650"/>
    <cellStyle name="SAPBEXexcCritical5 7 2 3" xfId="2070"/>
    <cellStyle name="SAPBEXexcCritical5 7 2 3 2" xfId="3618"/>
    <cellStyle name="SAPBEXexcCritical5 7 2 3 2 2" xfId="6714"/>
    <cellStyle name="SAPBEXexcCritical5 7 2 3 3" xfId="5166"/>
    <cellStyle name="SAPBEXexcCritical5 7 2 4" xfId="2586"/>
    <cellStyle name="SAPBEXexcCritical5 7 2 4 2" xfId="5682"/>
    <cellStyle name="SAPBEXexcCritical5 7 2 5" xfId="4134"/>
    <cellStyle name="SAPBEXexcCritical5 7 3" xfId="1293"/>
    <cellStyle name="SAPBEXexcCritical5 7 3 2" xfId="2844"/>
    <cellStyle name="SAPBEXexcCritical5 7 3 2 2" xfId="5940"/>
    <cellStyle name="SAPBEXexcCritical5 7 3 3" xfId="4392"/>
    <cellStyle name="SAPBEXexcCritical5 7 4" xfId="1812"/>
    <cellStyle name="SAPBEXexcCritical5 7 4 2" xfId="3360"/>
    <cellStyle name="SAPBEXexcCritical5 7 4 2 2" xfId="6456"/>
    <cellStyle name="SAPBEXexcCritical5 7 4 3" xfId="4908"/>
    <cellStyle name="SAPBEXexcCritical5 7 5" xfId="2328"/>
    <cellStyle name="SAPBEXexcCritical5 7 5 2" xfId="5424"/>
    <cellStyle name="SAPBEXexcCritical5 7 6" xfId="3876"/>
    <cellStyle name="SAPBEXexcCritical6" xfId="343"/>
    <cellStyle name="SAPBEXexcCritical6 2" xfId="344"/>
    <cellStyle name="SAPBEXexcCritical6 2 2" xfId="770"/>
    <cellStyle name="SAPBEXexcCritical6 2 2 2" xfId="1042"/>
    <cellStyle name="SAPBEXexcCritical6 2 2 2 2" xfId="1558"/>
    <cellStyle name="SAPBEXexcCritical6 2 2 2 2 2" xfId="3109"/>
    <cellStyle name="SAPBEXexcCritical6 2 2 2 2 2 2" xfId="6205"/>
    <cellStyle name="SAPBEXexcCritical6 2 2 2 2 3" xfId="4657"/>
    <cellStyle name="SAPBEXexcCritical6 2 2 2 3" xfId="2077"/>
    <cellStyle name="SAPBEXexcCritical6 2 2 2 3 2" xfId="3625"/>
    <cellStyle name="SAPBEXexcCritical6 2 2 2 3 2 2" xfId="6721"/>
    <cellStyle name="SAPBEXexcCritical6 2 2 2 3 3" xfId="5173"/>
    <cellStyle name="SAPBEXexcCritical6 2 2 2 4" xfId="2593"/>
    <cellStyle name="SAPBEXexcCritical6 2 2 2 4 2" xfId="5689"/>
    <cellStyle name="SAPBEXexcCritical6 2 2 2 5" xfId="4141"/>
    <cellStyle name="SAPBEXexcCritical6 2 2 3" xfId="1300"/>
    <cellStyle name="SAPBEXexcCritical6 2 2 3 2" xfId="2851"/>
    <cellStyle name="SAPBEXexcCritical6 2 2 3 2 2" xfId="5947"/>
    <cellStyle name="SAPBEXexcCritical6 2 2 3 3" xfId="4399"/>
    <cellStyle name="SAPBEXexcCritical6 2 2 4" xfId="1819"/>
    <cellStyle name="SAPBEXexcCritical6 2 2 4 2" xfId="3367"/>
    <cellStyle name="SAPBEXexcCritical6 2 2 4 2 2" xfId="6463"/>
    <cellStyle name="SAPBEXexcCritical6 2 2 4 3" xfId="4915"/>
    <cellStyle name="SAPBEXexcCritical6 2 2 5" xfId="2335"/>
    <cellStyle name="SAPBEXexcCritical6 2 2 5 2" xfId="5431"/>
    <cellStyle name="SAPBEXexcCritical6 2 2 6" xfId="3883"/>
    <cellStyle name="SAPBEXexcCritical6 3" xfId="345"/>
    <cellStyle name="SAPBEXexcCritical6 3 2" xfId="771"/>
    <cellStyle name="SAPBEXexcCritical6 3 2 2" xfId="1043"/>
    <cellStyle name="SAPBEXexcCritical6 3 2 2 2" xfId="1559"/>
    <cellStyle name="SAPBEXexcCritical6 3 2 2 2 2" xfId="3110"/>
    <cellStyle name="SAPBEXexcCritical6 3 2 2 2 2 2" xfId="6206"/>
    <cellStyle name="SAPBEXexcCritical6 3 2 2 2 3" xfId="4658"/>
    <cellStyle name="SAPBEXexcCritical6 3 2 2 3" xfId="2078"/>
    <cellStyle name="SAPBEXexcCritical6 3 2 2 3 2" xfId="3626"/>
    <cellStyle name="SAPBEXexcCritical6 3 2 2 3 2 2" xfId="6722"/>
    <cellStyle name="SAPBEXexcCritical6 3 2 2 3 3" xfId="5174"/>
    <cellStyle name="SAPBEXexcCritical6 3 2 2 4" xfId="2594"/>
    <cellStyle name="SAPBEXexcCritical6 3 2 2 4 2" xfId="5690"/>
    <cellStyle name="SAPBEXexcCritical6 3 2 2 5" xfId="4142"/>
    <cellStyle name="SAPBEXexcCritical6 3 2 3" xfId="1301"/>
    <cellStyle name="SAPBEXexcCritical6 3 2 3 2" xfId="2852"/>
    <cellStyle name="SAPBEXexcCritical6 3 2 3 2 2" xfId="5948"/>
    <cellStyle name="SAPBEXexcCritical6 3 2 3 3" xfId="4400"/>
    <cellStyle name="SAPBEXexcCritical6 3 2 4" xfId="1820"/>
    <cellStyle name="SAPBEXexcCritical6 3 2 4 2" xfId="3368"/>
    <cellStyle name="SAPBEXexcCritical6 3 2 4 2 2" xfId="6464"/>
    <cellStyle name="SAPBEXexcCritical6 3 2 4 3" xfId="4916"/>
    <cellStyle name="SAPBEXexcCritical6 3 2 5" xfId="2336"/>
    <cellStyle name="SAPBEXexcCritical6 3 2 5 2" xfId="5432"/>
    <cellStyle name="SAPBEXexcCritical6 3 2 6" xfId="3884"/>
    <cellStyle name="SAPBEXexcCritical6 4" xfId="346"/>
    <cellStyle name="SAPBEXexcCritical6 4 2" xfId="772"/>
    <cellStyle name="SAPBEXexcCritical6 4 2 2" xfId="1044"/>
    <cellStyle name="SAPBEXexcCritical6 4 2 2 2" xfId="1560"/>
    <cellStyle name="SAPBEXexcCritical6 4 2 2 2 2" xfId="3111"/>
    <cellStyle name="SAPBEXexcCritical6 4 2 2 2 2 2" xfId="6207"/>
    <cellStyle name="SAPBEXexcCritical6 4 2 2 2 3" xfId="4659"/>
    <cellStyle name="SAPBEXexcCritical6 4 2 2 3" xfId="2079"/>
    <cellStyle name="SAPBEXexcCritical6 4 2 2 3 2" xfId="3627"/>
    <cellStyle name="SAPBEXexcCritical6 4 2 2 3 2 2" xfId="6723"/>
    <cellStyle name="SAPBEXexcCritical6 4 2 2 3 3" xfId="5175"/>
    <cellStyle name="SAPBEXexcCritical6 4 2 2 4" xfId="2595"/>
    <cellStyle name="SAPBEXexcCritical6 4 2 2 4 2" xfId="5691"/>
    <cellStyle name="SAPBEXexcCritical6 4 2 2 5" xfId="4143"/>
    <cellStyle name="SAPBEXexcCritical6 4 2 3" xfId="1302"/>
    <cellStyle name="SAPBEXexcCritical6 4 2 3 2" xfId="2853"/>
    <cellStyle name="SAPBEXexcCritical6 4 2 3 2 2" xfId="5949"/>
    <cellStyle name="SAPBEXexcCritical6 4 2 3 3" xfId="4401"/>
    <cellStyle name="SAPBEXexcCritical6 4 2 4" xfId="1821"/>
    <cellStyle name="SAPBEXexcCritical6 4 2 4 2" xfId="3369"/>
    <cellStyle name="SAPBEXexcCritical6 4 2 4 2 2" xfId="6465"/>
    <cellStyle name="SAPBEXexcCritical6 4 2 4 3" xfId="4917"/>
    <cellStyle name="SAPBEXexcCritical6 4 2 5" xfId="2337"/>
    <cellStyle name="SAPBEXexcCritical6 4 2 5 2" xfId="5433"/>
    <cellStyle name="SAPBEXexcCritical6 4 2 6" xfId="3885"/>
    <cellStyle name="SAPBEXexcCritical6 5" xfId="347"/>
    <cellStyle name="SAPBEXexcCritical6 5 2" xfId="773"/>
    <cellStyle name="SAPBEXexcCritical6 5 2 2" xfId="1045"/>
    <cellStyle name="SAPBEXexcCritical6 5 2 2 2" xfId="1561"/>
    <cellStyle name="SAPBEXexcCritical6 5 2 2 2 2" xfId="3112"/>
    <cellStyle name="SAPBEXexcCritical6 5 2 2 2 2 2" xfId="6208"/>
    <cellStyle name="SAPBEXexcCritical6 5 2 2 2 3" xfId="4660"/>
    <cellStyle name="SAPBEXexcCritical6 5 2 2 3" xfId="2080"/>
    <cellStyle name="SAPBEXexcCritical6 5 2 2 3 2" xfId="3628"/>
    <cellStyle name="SAPBEXexcCritical6 5 2 2 3 2 2" xfId="6724"/>
    <cellStyle name="SAPBEXexcCritical6 5 2 2 3 3" xfId="5176"/>
    <cellStyle name="SAPBEXexcCritical6 5 2 2 4" xfId="2596"/>
    <cellStyle name="SAPBEXexcCritical6 5 2 2 4 2" xfId="5692"/>
    <cellStyle name="SAPBEXexcCritical6 5 2 2 5" xfId="4144"/>
    <cellStyle name="SAPBEXexcCritical6 5 2 3" xfId="1303"/>
    <cellStyle name="SAPBEXexcCritical6 5 2 3 2" xfId="2854"/>
    <cellStyle name="SAPBEXexcCritical6 5 2 3 2 2" xfId="5950"/>
    <cellStyle name="SAPBEXexcCritical6 5 2 3 3" xfId="4402"/>
    <cellStyle name="SAPBEXexcCritical6 5 2 4" xfId="1822"/>
    <cellStyle name="SAPBEXexcCritical6 5 2 4 2" xfId="3370"/>
    <cellStyle name="SAPBEXexcCritical6 5 2 4 2 2" xfId="6466"/>
    <cellStyle name="SAPBEXexcCritical6 5 2 4 3" xfId="4918"/>
    <cellStyle name="SAPBEXexcCritical6 5 2 5" xfId="2338"/>
    <cellStyle name="SAPBEXexcCritical6 5 2 5 2" xfId="5434"/>
    <cellStyle name="SAPBEXexcCritical6 5 2 6" xfId="3886"/>
    <cellStyle name="SAPBEXexcCritical6 6" xfId="348"/>
    <cellStyle name="SAPBEXexcCritical6 6 2" xfId="774"/>
    <cellStyle name="SAPBEXexcCritical6 6 2 2" xfId="1046"/>
    <cellStyle name="SAPBEXexcCritical6 6 2 2 2" xfId="1562"/>
    <cellStyle name="SAPBEXexcCritical6 6 2 2 2 2" xfId="3113"/>
    <cellStyle name="SAPBEXexcCritical6 6 2 2 2 2 2" xfId="6209"/>
    <cellStyle name="SAPBEXexcCritical6 6 2 2 2 3" xfId="4661"/>
    <cellStyle name="SAPBEXexcCritical6 6 2 2 3" xfId="2081"/>
    <cellStyle name="SAPBEXexcCritical6 6 2 2 3 2" xfId="3629"/>
    <cellStyle name="SAPBEXexcCritical6 6 2 2 3 2 2" xfId="6725"/>
    <cellStyle name="SAPBEXexcCritical6 6 2 2 3 3" xfId="5177"/>
    <cellStyle name="SAPBEXexcCritical6 6 2 2 4" xfId="2597"/>
    <cellStyle name="SAPBEXexcCritical6 6 2 2 4 2" xfId="5693"/>
    <cellStyle name="SAPBEXexcCritical6 6 2 2 5" xfId="4145"/>
    <cellStyle name="SAPBEXexcCritical6 6 2 3" xfId="1304"/>
    <cellStyle name="SAPBEXexcCritical6 6 2 3 2" xfId="2855"/>
    <cellStyle name="SAPBEXexcCritical6 6 2 3 2 2" xfId="5951"/>
    <cellStyle name="SAPBEXexcCritical6 6 2 3 3" xfId="4403"/>
    <cellStyle name="SAPBEXexcCritical6 6 2 4" xfId="1823"/>
    <cellStyle name="SAPBEXexcCritical6 6 2 4 2" xfId="3371"/>
    <cellStyle name="SAPBEXexcCritical6 6 2 4 2 2" xfId="6467"/>
    <cellStyle name="SAPBEXexcCritical6 6 2 4 3" xfId="4919"/>
    <cellStyle name="SAPBEXexcCritical6 6 2 5" xfId="2339"/>
    <cellStyle name="SAPBEXexcCritical6 6 2 5 2" xfId="5435"/>
    <cellStyle name="SAPBEXexcCritical6 6 2 6" xfId="3887"/>
    <cellStyle name="SAPBEXexcCritical6 7" xfId="769"/>
    <cellStyle name="SAPBEXexcCritical6 7 2" xfId="1041"/>
    <cellStyle name="SAPBEXexcCritical6 7 2 2" xfId="1557"/>
    <cellStyle name="SAPBEXexcCritical6 7 2 2 2" xfId="3108"/>
    <cellStyle name="SAPBEXexcCritical6 7 2 2 2 2" xfId="6204"/>
    <cellStyle name="SAPBEXexcCritical6 7 2 2 3" xfId="4656"/>
    <cellStyle name="SAPBEXexcCritical6 7 2 3" xfId="2076"/>
    <cellStyle name="SAPBEXexcCritical6 7 2 3 2" xfId="3624"/>
    <cellStyle name="SAPBEXexcCritical6 7 2 3 2 2" xfId="6720"/>
    <cellStyle name="SAPBEXexcCritical6 7 2 3 3" xfId="5172"/>
    <cellStyle name="SAPBEXexcCritical6 7 2 4" xfId="2592"/>
    <cellStyle name="SAPBEXexcCritical6 7 2 4 2" xfId="5688"/>
    <cellStyle name="SAPBEXexcCritical6 7 2 5" xfId="4140"/>
    <cellStyle name="SAPBEXexcCritical6 7 3" xfId="1299"/>
    <cellStyle name="SAPBEXexcCritical6 7 3 2" xfId="2850"/>
    <cellStyle name="SAPBEXexcCritical6 7 3 2 2" xfId="5946"/>
    <cellStyle name="SAPBEXexcCritical6 7 3 3" xfId="4398"/>
    <cellStyle name="SAPBEXexcCritical6 7 4" xfId="1818"/>
    <cellStyle name="SAPBEXexcCritical6 7 4 2" xfId="3366"/>
    <cellStyle name="SAPBEXexcCritical6 7 4 2 2" xfId="6462"/>
    <cellStyle name="SAPBEXexcCritical6 7 4 3" xfId="4914"/>
    <cellStyle name="SAPBEXexcCritical6 7 5" xfId="2334"/>
    <cellStyle name="SAPBEXexcCritical6 7 5 2" xfId="5430"/>
    <cellStyle name="SAPBEXexcCritical6 7 6" xfId="3882"/>
    <cellStyle name="SAPBEXexcGood1" xfId="349"/>
    <cellStyle name="SAPBEXexcGood1 2" xfId="350"/>
    <cellStyle name="SAPBEXexcGood1 2 2" xfId="776"/>
    <cellStyle name="SAPBEXexcGood1 2 2 2" xfId="1048"/>
    <cellStyle name="SAPBEXexcGood1 2 2 2 2" xfId="1564"/>
    <cellStyle name="SAPBEXexcGood1 2 2 2 2 2" xfId="3115"/>
    <cellStyle name="SAPBEXexcGood1 2 2 2 2 2 2" xfId="6211"/>
    <cellStyle name="SAPBEXexcGood1 2 2 2 2 3" xfId="4663"/>
    <cellStyle name="SAPBEXexcGood1 2 2 2 3" xfId="2083"/>
    <cellStyle name="SAPBEXexcGood1 2 2 2 3 2" xfId="3631"/>
    <cellStyle name="SAPBEXexcGood1 2 2 2 3 2 2" xfId="6727"/>
    <cellStyle name="SAPBEXexcGood1 2 2 2 3 3" xfId="5179"/>
    <cellStyle name="SAPBEXexcGood1 2 2 2 4" xfId="2599"/>
    <cellStyle name="SAPBEXexcGood1 2 2 2 4 2" xfId="5695"/>
    <cellStyle name="SAPBEXexcGood1 2 2 2 5" xfId="4147"/>
    <cellStyle name="SAPBEXexcGood1 2 2 3" xfId="1306"/>
    <cellStyle name="SAPBEXexcGood1 2 2 3 2" xfId="2857"/>
    <cellStyle name="SAPBEXexcGood1 2 2 3 2 2" xfId="5953"/>
    <cellStyle name="SAPBEXexcGood1 2 2 3 3" xfId="4405"/>
    <cellStyle name="SAPBEXexcGood1 2 2 4" xfId="1825"/>
    <cellStyle name="SAPBEXexcGood1 2 2 4 2" xfId="3373"/>
    <cellStyle name="SAPBEXexcGood1 2 2 4 2 2" xfId="6469"/>
    <cellStyle name="SAPBEXexcGood1 2 2 4 3" xfId="4921"/>
    <cellStyle name="SAPBEXexcGood1 2 2 5" xfId="2341"/>
    <cellStyle name="SAPBEXexcGood1 2 2 5 2" xfId="5437"/>
    <cellStyle name="SAPBEXexcGood1 2 2 6" xfId="3889"/>
    <cellStyle name="SAPBEXexcGood1 3" xfId="351"/>
    <cellStyle name="SAPBEXexcGood1 3 2" xfId="777"/>
    <cellStyle name="SAPBEXexcGood1 3 2 2" xfId="1049"/>
    <cellStyle name="SAPBEXexcGood1 3 2 2 2" xfId="1565"/>
    <cellStyle name="SAPBEXexcGood1 3 2 2 2 2" xfId="3116"/>
    <cellStyle name="SAPBEXexcGood1 3 2 2 2 2 2" xfId="6212"/>
    <cellStyle name="SAPBEXexcGood1 3 2 2 2 3" xfId="4664"/>
    <cellStyle name="SAPBEXexcGood1 3 2 2 3" xfId="2084"/>
    <cellStyle name="SAPBEXexcGood1 3 2 2 3 2" xfId="3632"/>
    <cellStyle name="SAPBEXexcGood1 3 2 2 3 2 2" xfId="6728"/>
    <cellStyle name="SAPBEXexcGood1 3 2 2 3 3" xfId="5180"/>
    <cellStyle name="SAPBEXexcGood1 3 2 2 4" xfId="2600"/>
    <cellStyle name="SAPBEXexcGood1 3 2 2 4 2" xfId="5696"/>
    <cellStyle name="SAPBEXexcGood1 3 2 2 5" xfId="4148"/>
    <cellStyle name="SAPBEXexcGood1 3 2 3" xfId="1307"/>
    <cellStyle name="SAPBEXexcGood1 3 2 3 2" xfId="2858"/>
    <cellStyle name="SAPBEXexcGood1 3 2 3 2 2" xfId="5954"/>
    <cellStyle name="SAPBEXexcGood1 3 2 3 3" xfId="4406"/>
    <cellStyle name="SAPBEXexcGood1 3 2 4" xfId="1826"/>
    <cellStyle name="SAPBEXexcGood1 3 2 4 2" xfId="3374"/>
    <cellStyle name="SAPBEXexcGood1 3 2 4 2 2" xfId="6470"/>
    <cellStyle name="SAPBEXexcGood1 3 2 4 3" xfId="4922"/>
    <cellStyle name="SAPBEXexcGood1 3 2 5" xfId="2342"/>
    <cellStyle name="SAPBEXexcGood1 3 2 5 2" xfId="5438"/>
    <cellStyle name="SAPBEXexcGood1 3 2 6" xfId="3890"/>
    <cellStyle name="SAPBEXexcGood1 4" xfId="352"/>
    <cellStyle name="SAPBEXexcGood1 4 2" xfId="778"/>
    <cellStyle name="SAPBEXexcGood1 4 2 2" xfId="1050"/>
    <cellStyle name="SAPBEXexcGood1 4 2 2 2" xfId="1566"/>
    <cellStyle name="SAPBEXexcGood1 4 2 2 2 2" xfId="3117"/>
    <cellStyle name="SAPBEXexcGood1 4 2 2 2 2 2" xfId="6213"/>
    <cellStyle name="SAPBEXexcGood1 4 2 2 2 3" xfId="4665"/>
    <cellStyle name="SAPBEXexcGood1 4 2 2 3" xfId="2085"/>
    <cellStyle name="SAPBEXexcGood1 4 2 2 3 2" xfId="3633"/>
    <cellStyle name="SAPBEXexcGood1 4 2 2 3 2 2" xfId="6729"/>
    <cellStyle name="SAPBEXexcGood1 4 2 2 3 3" xfId="5181"/>
    <cellStyle name="SAPBEXexcGood1 4 2 2 4" xfId="2601"/>
    <cellStyle name="SAPBEXexcGood1 4 2 2 4 2" xfId="5697"/>
    <cellStyle name="SAPBEXexcGood1 4 2 2 5" xfId="4149"/>
    <cellStyle name="SAPBEXexcGood1 4 2 3" xfId="1308"/>
    <cellStyle name="SAPBEXexcGood1 4 2 3 2" xfId="2859"/>
    <cellStyle name="SAPBEXexcGood1 4 2 3 2 2" xfId="5955"/>
    <cellStyle name="SAPBEXexcGood1 4 2 3 3" xfId="4407"/>
    <cellStyle name="SAPBEXexcGood1 4 2 4" xfId="1827"/>
    <cellStyle name="SAPBEXexcGood1 4 2 4 2" xfId="3375"/>
    <cellStyle name="SAPBEXexcGood1 4 2 4 2 2" xfId="6471"/>
    <cellStyle name="SAPBEXexcGood1 4 2 4 3" xfId="4923"/>
    <cellStyle name="SAPBEXexcGood1 4 2 5" xfId="2343"/>
    <cellStyle name="SAPBEXexcGood1 4 2 5 2" xfId="5439"/>
    <cellStyle name="SAPBEXexcGood1 4 2 6" xfId="3891"/>
    <cellStyle name="SAPBEXexcGood1 5" xfId="353"/>
    <cellStyle name="SAPBEXexcGood1 5 2" xfId="779"/>
    <cellStyle name="SAPBEXexcGood1 5 2 2" xfId="1051"/>
    <cellStyle name="SAPBEXexcGood1 5 2 2 2" xfId="1567"/>
    <cellStyle name="SAPBEXexcGood1 5 2 2 2 2" xfId="3118"/>
    <cellStyle name="SAPBEXexcGood1 5 2 2 2 2 2" xfId="6214"/>
    <cellStyle name="SAPBEXexcGood1 5 2 2 2 3" xfId="4666"/>
    <cellStyle name="SAPBEXexcGood1 5 2 2 3" xfId="2086"/>
    <cellStyle name="SAPBEXexcGood1 5 2 2 3 2" xfId="3634"/>
    <cellStyle name="SAPBEXexcGood1 5 2 2 3 2 2" xfId="6730"/>
    <cellStyle name="SAPBEXexcGood1 5 2 2 3 3" xfId="5182"/>
    <cellStyle name="SAPBEXexcGood1 5 2 2 4" xfId="2602"/>
    <cellStyle name="SAPBEXexcGood1 5 2 2 4 2" xfId="5698"/>
    <cellStyle name="SAPBEXexcGood1 5 2 2 5" xfId="4150"/>
    <cellStyle name="SAPBEXexcGood1 5 2 3" xfId="1309"/>
    <cellStyle name="SAPBEXexcGood1 5 2 3 2" xfId="2860"/>
    <cellStyle name="SAPBEXexcGood1 5 2 3 2 2" xfId="5956"/>
    <cellStyle name="SAPBEXexcGood1 5 2 3 3" xfId="4408"/>
    <cellStyle name="SAPBEXexcGood1 5 2 4" xfId="1828"/>
    <cellStyle name="SAPBEXexcGood1 5 2 4 2" xfId="3376"/>
    <cellStyle name="SAPBEXexcGood1 5 2 4 2 2" xfId="6472"/>
    <cellStyle name="SAPBEXexcGood1 5 2 4 3" xfId="4924"/>
    <cellStyle name="SAPBEXexcGood1 5 2 5" xfId="2344"/>
    <cellStyle name="SAPBEXexcGood1 5 2 5 2" xfId="5440"/>
    <cellStyle name="SAPBEXexcGood1 5 2 6" xfId="3892"/>
    <cellStyle name="SAPBEXexcGood1 6" xfId="354"/>
    <cellStyle name="SAPBEXexcGood1 6 2" xfId="780"/>
    <cellStyle name="SAPBEXexcGood1 6 2 2" xfId="1052"/>
    <cellStyle name="SAPBEXexcGood1 6 2 2 2" xfId="1568"/>
    <cellStyle name="SAPBEXexcGood1 6 2 2 2 2" xfId="3119"/>
    <cellStyle name="SAPBEXexcGood1 6 2 2 2 2 2" xfId="6215"/>
    <cellStyle name="SAPBEXexcGood1 6 2 2 2 3" xfId="4667"/>
    <cellStyle name="SAPBEXexcGood1 6 2 2 3" xfId="2087"/>
    <cellStyle name="SAPBEXexcGood1 6 2 2 3 2" xfId="3635"/>
    <cellStyle name="SAPBEXexcGood1 6 2 2 3 2 2" xfId="6731"/>
    <cellStyle name="SAPBEXexcGood1 6 2 2 3 3" xfId="5183"/>
    <cellStyle name="SAPBEXexcGood1 6 2 2 4" xfId="2603"/>
    <cellStyle name="SAPBEXexcGood1 6 2 2 4 2" xfId="5699"/>
    <cellStyle name="SAPBEXexcGood1 6 2 2 5" xfId="4151"/>
    <cellStyle name="SAPBEXexcGood1 6 2 3" xfId="1310"/>
    <cellStyle name="SAPBEXexcGood1 6 2 3 2" xfId="2861"/>
    <cellStyle name="SAPBEXexcGood1 6 2 3 2 2" xfId="5957"/>
    <cellStyle name="SAPBEXexcGood1 6 2 3 3" xfId="4409"/>
    <cellStyle name="SAPBEXexcGood1 6 2 4" xfId="1829"/>
    <cellStyle name="SAPBEXexcGood1 6 2 4 2" xfId="3377"/>
    <cellStyle name="SAPBEXexcGood1 6 2 4 2 2" xfId="6473"/>
    <cellStyle name="SAPBEXexcGood1 6 2 4 3" xfId="4925"/>
    <cellStyle name="SAPBEXexcGood1 6 2 5" xfId="2345"/>
    <cellStyle name="SAPBEXexcGood1 6 2 5 2" xfId="5441"/>
    <cellStyle name="SAPBEXexcGood1 6 2 6" xfId="3893"/>
    <cellStyle name="SAPBEXexcGood1 7" xfId="775"/>
    <cellStyle name="SAPBEXexcGood1 7 2" xfId="1047"/>
    <cellStyle name="SAPBEXexcGood1 7 2 2" xfId="1563"/>
    <cellStyle name="SAPBEXexcGood1 7 2 2 2" xfId="3114"/>
    <cellStyle name="SAPBEXexcGood1 7 2 2 2 2" xfId="6210"/>
    <cellStyle name="SAPBEXexcGood1 7 2 2 3" xfId="4662"/>
    <cellStyle name="SAPBEXexcGood1 7 2 3" xfId="2082"/>
    <cellStyle name="SAPBEXexcGood1 7 2 3 2" xfId="3630"/>
    <cellStyle name="SAPBEXexcGood1 7 2 3 2 2" xfId="6726"/>
    <cellStyle name="SAPBEXexcGood1 7 2 3 3" xfId="5178"/>
    <cellStyle name="SAPBEXexcGood1 7 2 4" xfId="2598"/>
    <cellStyle name="SAPBEXexcGood1 7 2 4 2" xfId="5694"/>
    <cellStyle name="SAPBEXexcGood1 7 2 5" xfId="4146"/>
    <cellStyle name="SAPBEXexcGood1 7 3" xfId="1305"/>
    <cellStyle name="SAPBEXexcGood1 7 3 2" xfId="2856"/>
    <cellStyle name="SAPBEXexcGood1 7 3 2 2" xfId="5952"/>
    <cellStyle name="SAPBEXexcGood1 7 3 3" xfId="4404"/>
    <cellStyle name="SAPBEXexcGood1 7 4" xfId="1824"/>
    <cellStyle name="SAPBEXexcGood1 7 4 2" xfId="3372"/>
    <cellStyle name="SAPBEXexcGood1 7 4 2 2" xfId="6468"/>
    <cellStyle name="SAPBEXexcGood1 7 4 3" xfId="4920"/>
    <cellStyle name="SAPBEXexcGood1 7 5" xfId="2340"/>
    <cellStyle name="SAPBEXexcGood1 7 5 2" xfId="5436"/>
    <cellStyle name="SAPBEXexcGood1 7 6" xfId="3888"/>
    <cellStyle name="SAPBEXexcGood2" xfId="355"/>
    <cellStyle name="SAPBEXexcGood2 2" xfId="356"/>
    <cellStyle name="SAPBEXexcGood2 2 2" xfId="782"/>
    <cellStyle name="SAPBEXexcGood2 2 2 2" xfId="1054"/>
    <cellStyle name="SAPBEXexcGood2 2 2 2 2" xfId="1570"/>
    <cellStyle name="SAPBEXexcGood2 2 2 2 2 2" xfId="3121"/>
    <cellStyle name="SAPBEXexcGood2 2 2 2 2 2 2" xfId="6217"/>
    <cellStyle name="SAPBEXexcGood2 2 2 2 2 3" xfId="4669"/>
    <cellStyle name="SAPBEXexcGood2 2 2 2 3" xfId="2089"/>
    <cellStyle name="SAPBEXexcGood2 2 2 2 3 2" xfId="3637"/>
    <cellStyle name="SAPBEXexcGood2 2 2 2 3 2 2" xfId="6733"/>
    <cellStyle name="SAPBEXexcGood2 2 2 2 3 3" xfId="5185"/>
    <cellStyle name="SAPBEXexcGood2 2 2 2 4" xfId="2605"/>
    <cellStyle name="SAPBEXexcGood2 2 2 2 4 2" xfId="5701"/>
    <cellStyle name="SAPBEXexcGood2 2 2 2 5" xfId="4153"/>
    <cellStyle name="SAPBEXexcGood2 2 2 3" xfId="1312"/>
    <cellStyle name="SAPBEXexcGood2 2 2 3 2" xfId="2863"/>
    <cellStyle name="SAPBEXexcGood2 2 2 3 2 2" xfId="5959"/>
    <cellStyle name="SAPBEXexcGood2 2 2 3 3" xfId="4411"/>
    <cellStyle name="SAPBEXexcGood2 2 2 4" xfId="1831"/>
    <cellStyle name="SAPBEXexcGood2 2 2 4 2" xfId="3379"/>
    <cellStyle name="SAPBEXexcGood2 2 2 4 2 2" xfId="6475"/>
    <cellStyle name="SAPBEXexcGood2 2 2 4 3" xfId="4927"/>
    <cellStyle name="SAPBEXexcGood2 2 2 5" xfId="2347"/>
    <cellStyle name="SAPBEXexcGood2 2 2 5 2" xfId="5443"/>
    <cellStyle name="SAPBEXexcGood2 2 2 6" xfId="3895"/>
    <cellStyle name="SAPBEXexcGood2 3" xfId="357"/>
    <cellStyle name="SAPBEXexcGood2 3 2" xfId="783"/>
    <cellStyle name="SAPBEXexcGood2 3 2 2" xfId="1055"/>
    <cellStyle name="SAPBEXexcGood2 3 2 2 2" xfId="1571"/>
    <cellStyle name="SAPBEXexcGood2 3 2 2 2 2" xfId="3122"/>
    <cellStyle name="SAPBEXexcGood2 3 2 2 2 2 2" xfId="6218"/>
    <cellStyle name="SAPBEXexcGood2 3 2 2 2 3" xfId="4670"/>
    <cellStyle name="SAPBEXexcGood2 3 2 2 3" xfId="2090"/>
    <cellStyle name="SAPBEXexcGood2 3 2 2 3 2" xfId="3638"/>
    <cellStyle name="SAPBEXexcGood2 3 2 2 3 2 2" xfId="6734"/>
    <cellStyle name="SAPBEXexcGood2 3 2 2 3 3" xfId="5186"/>
    <cellStyle name="SAPBEXexcGood2 3 2 2 4" xfId="2606"/>
    <cellStyle name="SAPBEXexcGood2 3 2 2 4 2" xfId="5702"/>
    <cellStyle name="SAPBEXexcGood2 3 2 2 5" xfId="4154"/>
    <cellStyle name="SAPBEXexcGood2 3 2 3" xfId="1313"/>
    <cellStyle name="SAPBEXexcGood2 3 2 3 2" xfId="2864"/>
    <cellStyle name="SAPBEXexcGood2 3 2 3 2 2" xfId="5960"/>
    <cellStyle name="SAPBEXexcGood2 3 2 3 3" xfId="4412"/>
    <cellStyle name="SAPBEXexcGood2 3 2 4" xfId="1832"/>
    <cellStyle name="SAPBEXexcGood2 3 2 4 2" xfId="3380"/>
    <cellStyle name="SAPBEXexcGood2 3 2 4 2 2" xfId="6476"/>
    <cellStyle name="SAPBEXexcGood2 3 2 4 3" xfId="4928"/>
    <cellStyle name="SAPBEXexcGood2 3 2 5" xfId="2348"/>
    <cellStyle name="SAPBEXexcGood2 3 2 5 2" xfId="5444"/>
    <cellStyle name="SAPBEXexcGood2 3 2 6" xfId="3896"/>
    <cellStyle name="SAPBEXexcGood2 4" xfId="358"/>
    <cellStyle name="SAPBEXexcGood2 4 2" xfId="784"/>
    <cellStyle name="SAPBEXexcGood2 4 2 2" xfId="1056"/>
    <cellStyle name="SAPBEXexcGood2 4 2 2 2" xfId="1572"/>
    <cellStyle name="SAPBEXexcGood2 4 2 2 2 2" xfId="3123"/>
    <cellStyle name="SAPBEXexcGood2 4 2 2 2 2 2" xfId="6219"/>
    <cellStyle name="SAPBEXexcGood2 4 2 2 2 3" xfId="4671"/>
    <cellStyle name="SAPBEXexcGood2 4 2 2 3" xfId="2091"/>
    <cellStyle name="SAPBEXexcGood2 4 2 2 3 2" xfId="3639"/>
    <cellStyle name="SAPBEXexcGood2 4 2 2 3 2 2" xfId="6735"/>
    <cellStyle name="SAPBEXexcGood2 4 2 2 3 3" xfId="5187"/>
    <cellStyle name="SAPBEXexcGood2 4 2 2 4" xfId="2607"/>
    <cellStyle name="SAPBEXexcGood2 4 2 2 4 2" xfId="5703"/>
    <cellStyle name="SAPBEXexcGood2 4 2 2 5" xfId="4155"/>
    <cellStyle name="SAPBEXexcGood2 4 2 3" xfId="1314"/>
    <cellStyle name="SAPBEXexcGood2 4 2 3 2" xfId="2865"/>
    <cellStyle name="SAPBEXexcGood2 4 2 3 2 2" xfId="5961"/>
    <cellStyle name="SAPBEXexcGood2 4 2 3 3" xfId="4413"/>
    <cellStyle name="SAPBEXexcGood2 4 2 4" xfId="1833"/>
    <cellStyle name="SAPBEXexcGood2 4 2 4 2" xfId="3381"/>
    <cellStyle name="SAPBEXexcGood2 4 2 4 2 2" xfId="6477"/>
    <cellStyle name="SAPBEXexcGood2 4 2 4 3" xfId="4929"/>
    <cellStyle name="SAPBEXexcGood2 4 2 5" xfId="2349"/>
    <cellStyle name="SAPBEXexcGood2 4 2 5 2" xfId="5445"/>
    <cellStyle name="SAPBEXexcGood2 4 2 6" xfId="3897"/>
    <cellStyle name="SAPBEXexcGood2 5" xfId="359"/>
    <cellStyle name="SAPBEXexcGood2 5 2" xfId="785"/>
    <cellStyle name="SAPBEXexcGood2 5 2 2" xfId="1057"/>
    <cellStyle name="SAPBEXexcGood2 5 2 2 2" xfId="1573"/>
    <cellStyle name="SAPBEXexcGood2 5 2 2 2 2" xfId="3124"/>
    <cellStyle name="SAPBEXexcGood2 5 2 2 2 2 2" xfId="6220"/>
    <cellStyle name="SAPBEXexcGood2 5 2 2 2 3" xfId="4672"/>
    <cellStyle name="SAPBEXexcGood2 5 2 2 3" xfId="2092"/>
    <cellStyle name="SAPBEXexcGood2 5 2 2 3 2" xfId="3640"/>
    <cellStyle name="SAPBEXexcGood2 5 2 2 3 2 2" xfId="6736"/>
    <cellStyle name="SAPBEXexcGood2 5 2 2 3 3" xfId="5188"/>
    <cellStyle name="SAPBEXexcGood2 5 2 2 4" xfId="2608"/>
    <cellStyle name="SAPBEXexcGood2 5 2 2 4 2" xfId="5704"/>
    <cellStyle name="SAPBEXexcGood2 5 2 2 5" xfId="4156"/>
    <cellStyle name="SAPBEXexcGood2 5 2 3" xfId="1315"/>
    <cellStyle name="SAPBEXexcGood2 5 2 3 2" xfId="2866"/>
    <cellStyle name="SAPBEXexcGood2 5 2 3 2 2" xfId="5962"/>
    <cellStyle name="SAPBEXexcGood2 5 2 3 3" xfId="4414"/>
    <cellStyle name="SAPBEXexcGood2 5 2 4" xfId="1834"/>
    <cellStyle name="SAPBEXexcGood2 5 2 4 2" xfId="3382"/>
    <cellStyle name="SAPBEXexcGood2 5 2 4 2 2" xfId="6478"/>
    <cellStyle name="SAPBEXexcGood2 5 2 4 3" xfId="4930"/>
    <cellStyle name="SAPBEXexcGood2 5 2 5" xfId="2350"/>
    <cellStyle name="SAPBEXexcGood2 5 2 5 2" xfId="5446"/>
    <cellStyle name="SAPBEXexcGood2 5 2 6" xfId="3898"/>
    <cellStyle name="SAPBEXexcGood2 6" xfId="360"/>
    <cellStyle name="SAPBEXexcGood2 6 2" xfId="786"/>
    <cellStyle name="SAPBEXexcGood2 6 2 2" xfId="1058"/>
    <cellStyle name="SAPBEXexcGood2 6 2 2 2" xfId="1574"/>
    <cellStyle name="SAPBEXexcGood2 6 2 2 2 2" xfId="3125"/>
    <cellStyle name="SAPBEXexcGood2 6 2 2 2 2 2" xfId="6221"/>
    <cellStyle name="SAPBEXexcGood2 6 2 2 2 3" xfId="4673"/>
    <cellStyle name="SAPBEXexcGood2 6 2 2 3" xfId="2093"/>
    <cellStyle name="SAPBEXexcGood2 6 2 2 3 2" xfId="3641"/>
    <cellStyle name="SAPBEXexcGood2 6 2 2 3 2 2" xfId="6737"/>
    <cellStyle name="SAPBEXexcGood2 6 2 2 3 3" xfId="5189"/>
    <cellStyle name="SAPBEXexcGood2 6 2 2 4" xfId="2609"/>
    <cellStyle name="SAPBEXexcGood2 6 2 2 4 2" xfId="5705"/>
    <cellStyle name="SAPBEXexcGood2 6 2 2 5" xfId="4157"/>
    <cellStyle name="SAPBEXexcGood2 6 2 3" xfId="1316"/>
    <cellStyle name="SAPBEXexcGood2 6 2 3 2" xfId="2867"/>
    <cellStyle name="SAPBEXexcGood2 6 2 3 2 2" xfId="5963"/>
    <cellStyle name="SAPBEXexcGood2 6 2 3 3" xfId="4415"/>
    <cellStyle name="SAPBEXexcGood2 6 2 4" xfId="1835"/>
    <cellStyle name="SAPBEXexcGood2 6 2 4 2" xfId="3383"/>
    <cellStyle name="SAPBEXexcGood2 6 2 4 2 2" xfId="6479"/>
    <cellStyle name="SAPBEXexcGood2 6 2 4 3" xfId="4931"/>
    <cellStyle name="SAPBEXexcGood2 6 2 5" xfId="2351"/>
    <cellStyle name="SAPBEXexcGood2 6 2 5 2" xfId="5447"/>
    <cellStyle name="SAPBEXexcGood2 6 2 6" xfId="3899"/>
    <cellStyle name="SAPBEXexcGood2 7" xfId="781"/>
    <cellStyle name="SAPBEXexcGood2 7 2" xfId="1053"/>
    <cellStyle name="SAPBEXexcGood2 7 2 2" xfId="1569"/>
    <cellStyle name="SAPBEXexcGood2 7 2 2 2" xfId="3120"/>
    <cellStyle name="SAPBEXexcGood2 7 2 2 2 2" xfId="6216"/>
    <cellStyle name="SAPBEXexcGood2 7 2 2 3" xfId="4668"/>
    <cellStyle name="SAPBEXexcGood2 7 2 3" xfId="2088"/>
    <cellStyle name="SAPBEXexcGood2 7 2 3 2" xfId="3636"/>
    <cellStyle name="SAPBEXexcGood2 7 2 3 2 2" xfId="6732"/>
    <cellStyle name="SAPBEXexcGood2 7 2 3 3" xfId="5184"/>
    <cellStyle name="SAPBEXexcGood2 7 2 4" xfId="2604"/>
    <cellStyle name="SAPBEXexcGood2 7 2 4 2" xfId="5700"/>
    <cellStyle name="SAPBEXexcGood2 7 2 5" xfId="4152"/>
    <cellStyle name="SAPBEXexcGood2 7 3" xfId="1311"/>
    <cellStyle name="SAPBEXexcGood2 7 3 2" xfId="2862"/>
    <cellStyle name="SAPBEXexcGood2 7 3 2 2" xfId="5958"/>
    <cellStyle name="SAPBEXexcGood2 7 3 3" xfId="4410"/>
    <cellStyle name="SAPBEXexcGood2 7 4" xfId="1830"/>
    <cellStyle name="SAPBEXexcGood2 7 4 2" xfId="3378"/>
    <cellStyle name="SAPBEXexcGood2 7 4 2 2" xfId="6474"/>
    <cellStyle name="SAPBEXexcGood2 7 4 3" xfId="4926"/>
    <cellStyle name="SAPBEXexcGood2 7 5" xfId="2346"/>
    <cellStyle name="SAPBEXexcGood2 7 5 2" xfId="5442"/>
    <cellStyle name="SAPBEXexcGood2 7 6" xfId="3894"/>
    <cellStyle name="SAPBEXexcGood3" xfId="361"/>
    <cellStyle name="SAPBEXexcGood3 2" xfId="362"/>
    <cellStyle name="SAPBEXexcGood3 2 2" xfId="788"/>
    <cellStyle name="SAPBEXexcGood3 2 2 2" xfId="1060"/>
    <cellStyle name="SAPBEXexcGood3 2 2 2 2" xfId="1576"/>
    <cellStyle name="SAPBEXexcGood3 2 2 2 2 2" xfId="3127"/>
    <cellStyle name="SAPBEXexcGood3 2 2 2 2 2 2" xfId="6223"/>
    <cellStyle name="SAPBEXexcGood3 2 2 2 2 3" xfId="4675"/>
    <cellStyle name="SAPBEXexcGood3 2 2 2 3" xfId="2095"/>
    <cellStyle name="SAPBEXexcGood3 2 2 2 3 2" xfId="3643"/>
    <cellStyle name="SAPBEXexcGood3 2 2 2 3 2 2" xfId="6739"/>
    <cellStyle name="SAPBEXexcGood3 2 2 2 3 3" xfId="5191"/>
    <cellStyle name="SAPBEXexcGood3 2 2 2 4" xfId="2611"/>
    <cellStyle name="SAPBEXexcGood3 2 2 2 4 2" xfId="5707"/>
    <cellStyle name="SAPBEXexcGood3 2 2 2 5" xfId="4159"/>
    <cellStyle name="SAPBEXexcGood3 2 2 3" xfId="1318"/>
    <cellStyle name="SAPBEXexcGood3 2 2 3 2" xfId="2869"/>
    <cellStyle name="SAPBEXexcGood3 2 2 3 2 2" xfId="5965"/>
    <cellStyle name="SAPBEXexcGood3 2 2 3 3" xfId="4417"/>
    <cellStyle name="SAPBEXexcGood3 2 2 4" xfId="1837"/>
    <cellStyle name="SAPBEXexcGood3 2 2 4 2" xfId="3385"/>
    <cellStyle name="SAPBEXexcGood3 2 2 4 2 2" xfId="6481"/>
    <cellStyle name="SAPBEXexcGood3 2 2 4 3" xfId="4933"/>
    <cellStyle name="SAPBEXexcGood3 2 2 5" xfId="2353"/>
    <cellStyle name="SAPBEXexcGood3 2 2 5 2" xfId="5449"/>
    <cellStyle name="SAPBEXexcGood3 2 2 6" xfId="3901"/>
    <cellStyle name="SAPBEXexcGood3 3" xfId="363"/>
    <cellStyle name="SAPBEXexcGood3 3 2" xfId="789"/>
    <cellStyle name="SAPBEXexcGood3 3 2 2" xfId="1061"/>
    <cellStyle name="SAPBEXexcGood3 3 2 2 2" xfId="1577"/>
    <cellStyle name="SAPBEXexcGood3 3 2 2 2 2" xfId="3128"/>
    <cellStyle name="SAPBEXexcGood3 3 2 2 2 2 2" xfId="6224"/>
    <cellStyle name="SAPBEXexcGood3 3 2 2 2 3" xfId="4676"/>
    <cellStyle name="SAPBEXexcGood3 3 2 2 3" xfId="2096"/>
    <cellStyle name="SAPBEXexcGood3 3 2 2 3 2" xfId="3644"/>
    <cellStyle name="SAPBEXexcGood3 3 2 2 3 2 2" xfId="6740"/>
    <cellStyle name="SAPBEXexcGood3 3 2 2 3 3" xfId="5192"/>
    <cellStyle name="SAPBEXexcGood3 3 2 2 4" xfId="2612"/>
    <cellStyle name="SAPBEXexcGood3 3 2 2 4 2" xfId="5708"/>
    <cellStyle name="SAPBEXexcGood3 3 2 2 5" xfId="4160"/>
    <cellStyle name="SAPBEXexcGood3 3 2 3" xfId="1319"/>
    <cellStyle name="SAPBEXexcGood3 3 2 3 2" xfId="2870"/>
    <cellStyle name="SAPBEXexcGood3 3 2 3 2 2" xfId="5966"/>
    <cellStyle name="SAPBEXexcGood3 3 2 3 3" xfId="4418"/>
    <cellStyle name="SAPBEXexcGood3 3 2 4" xfId="1838"/>
    <cellStyle name="SAPBEXexcGood3 3 2 4 2" xfId="3386"/>
    <cellStyle name="SAPBEXexcGood3 3 2 4 2 2" xfId="6482"/>
    <cellStyle name="SAPBEXexcGood3 3 2 4 3" xfId="4934"/>
    <cellStyle name="SAPBEXexcGood3 3 2 5" xfId="2354"/>
    <cellStyle name="SAPBEXexcGood3 3 2 5 2" xfId="5450"/>
    <cellStyle name="SAPBEXexcGood3 3 2 6" xfId="3902"/>
    <cellStyle name="SAPBEXexcGood3 4" xfId="364"/>
    <cellStyle name="SAPBEXexcGood3 4 2" xfId="790"/>
    <cellStyle name="SAPBEXexcGood3 4 2 2" xfId="1062"/>
    <cellStyle name="SAPBEXexcGood3 4 2 2 2" xfId="1578"/>
    <cellStyle name="SAPBEXexcGood3 4 2 2 2 2" xfId="3129"/>
    <cellStyle name="SAPBEXexcGood3 4 2 2 2 2 2" xfId="6225"/>
    <cellStyle name="SAPBEXexcGood3 4 2 2 2 3" xfId="4677"/>
    <cellStyle name="SAPBEXexcGood3 4 2 2 3" xfId="2097"/>
    <cellStyle name="SAPBEXexcGood3 4 2 2 3 2" xfId="3645"/>
    <cellStyle name="SAPBEXexcGood3 4 2 2 3 2 2" xfId="6741"/>
    <cellStyle name="SAPBEXexcGood3 4 2 2 3 3" xfId="5193"/>
    <cellStyle name="SAPBEXexcGood3 4 2 2 4" xfId="2613"/>
    <cellStyle name="SAPBEXexcGood3 4 2 2 4 2" xfId="5709"/>
    <cellStyle name="SAPBEXexcGood3 4 2 2 5" xfId="4161"/>
    <cellStyle name="SAPBEXexcGood3 4 2 3" xfId="1320"/>
    <cellStyle name="SAPBEXexcGood3 4 2 3 2" xfId="2871"/>
    <cellStyle name="SAPBEXexcGood3 4 2 3 2 2" xfId="5967"/>
    <cellStyle name="SAPBEXexcGood3 4 2 3 3" xfId="4419"/>
    <cellStyle name="SAPBEXexcGood3 4 2 4" xfId="1839"/>
    <cellStyle name="SAPBEXexcGood3 4 2 4 2" xfId="3387"/>
    <cellStyle name="SAPBEXexcGood3 4 2 4 2 2" xfId="6483"/>
    <cellStyle name="SAPBEXexcGood3 4 2 4 3" xfId="4935"/>
    <cellStyle name="SAPBEXexcGood3 4 2 5" xfId="2355"/>
    <cellStyle name="SAPBEXexcGood3 4 2 5 2" xfId="5451"/>
    <cellStyle name="SAPBEXexcGood3 4 2 6" xfId="3903"/>
    <cellStyle name="SAPBEXexcGood3 5" xfId="365"/>
    <cellStyle name="SAPBEXexcGood3 5 2" xfId="791"/>
    <cellStyle name="SAPBEXexcGood3 5 2 2" xfId="1063"/>
    <cellStyle name="SAPBEXexcGood3 5 2 2 2" xfId="1579"/>
    <cellStyle name="SAPBEXexcGood3 5 2 2 2 2" xfId="3130"/>
    <cellStyle name="SAPBEXexcGood3 5 2 2 2 2 2" xfId="6226"/>
    <cellStyle name="SAPBEXexcGood3 5 2 2 2 3" xfId="4678"/>
    <cellStyle name="SAPBEXexcGood3 5 2 2 3" xfId="2098"/>
    <cellStyle name="SAPBEXexcGood3 5 2 2 3 2" xfId="3646"/>
    <cellStyle name="SAPBEXexcGood3 5 2 2 3 2 2" xfId="6742"/>
    <cellStyle name="SAPBEXexcGood3 5 2 2 3 3" xfId="5194"/>
    <cellStyle name="SAPBEXexcGood3 5 2 2 4" xfId="2614"/>
    <cellStyle name="SAPBEXexcGood3 5 2 2 4 2" xfId="5710"/>
    <cellStyle name="SAPBEXexcGood3 5 2 2 5" xfId="4162"/>
    <cellStyle name="SAPBEXexcGood3 5 2 3" xfId="1321"/>
    <cellStyle name="SAPBEXexcGood3 5 2 3 2" xfId="2872"/>
    <cellStyle name="SAPBEXexcGood3 5 2 3 2 2" xfId="5968"/>
    <cellStyle name="SAPBEXexcGood3 5 2 3 3" xfId="4420"/>
    <cellStyle name="SAPBEXexcGood3 5 2 4" xfId="1840"/>
    <cellStyle name="SAPBEXexcGood3 5 2 4 2" xfId="3388"/>
    <cellStyle name="SAPBEXexcGood3 5 2 4 2 2" xfId="6484"/>
    <cellStyle name="SAPBEXexcGood3 5 2 4 3" xfId="4936"/>
    <cellStyle name="SAPBEXexcGood3 5 2 5" xfId="2356"/>
    <cellStyle name="SAPBEXexcGood3 5 2 5 2" xfId="5452"/>
    <cellStyle name="SAPBEXexcGood3 5 2 6" xfId="3904"/>
    <cellStyle name="SAPBEXexcGood3 6" xfId="366"/>
    <cellStyle name="SAPBEXexcGood3 6 2" xfId="792"/>
    <cellStyle name="SAPBEXexcGood3 6 2 2" xfId="1064"/>
    <cellStyle name="SAPBEXexcGood3 6 2 2 2" xfId="1580"/>
    <cellStyle name="SAPBEXexcGood3 6 2 2 2 2" xfId="3131"/>
    <cellStyle name="SAPBEXexcGood3 6 2 2 2 2 2" xfId="6227"/>
    <cellStyle name="SAPBEXexcGood3 6 2 2 2 3" xfId="4679"/>
    <cellStyle name="SAPBEXexcGood3 6 2 2 3" xfId="2099"/>
    <cellStyle name="SAPBEXexcGood3 6 2 2 3 2" xfId="3647"/>
    <cellStyle name="SAPBEXexcGood3 6 2 2 3 2 2" xfId="6743"/>
    <cellStyle name="SAPBEXexcGood3 6 2 2 3 3" xfId="5195"/>
    <cellStyle name="SAPBEXexcGood3 6 2 2 4" xfId="2615"/>
    <cellStyle name="SAPBEXexcGood3 6 2 2 4 2" xfId="5711"/>
    <cellStyle name="SAPBEXexcGood3 6 2 2 5" xfId="4163"/>
    <cellStyle name="SAPBEXexcGood3 6 2 3" xfId="1322"/>
    <cellStyle name="SAPBEXexcGood3 6 2 3 2" xfId="2873"/>
    <cellStyle name="SAPBEXexcGood3 6 2 3 2 2" xfId="5969"/>
    <cellStyle name="SAPBEXexcGood3 6 2 3 3" xfId="4421"/>
    <cellStyle name="SAPBEXexcGood3 6 2 4" xfId="1841"/>
    <cellStyle name="SAPBEXexcGood3 6 2 4 2" xfId="3389"/>
    <cellStyle name="SAPBEXexcGood3 6 2 4 2 2" xfId="6485"/>
    <cellStyle name="SAPBEXexcGood3 6 2 4 3" xfId="4937"/>
    <cellStyle name="SAPBEXexcGood3 6 2 5" xfId="2357"/>
    <cellStyle name="SAPBEXexcGood3 6 2 5 2" xfId="5453"/>
    <cellStyle name="SAPBEXexcGood3 6 2 6" xfId="3905"/>
    <cellStyle name="SAPBEXexcGood3 7" xfId="787"/>
    <cellStyle name="SAPBEXexcGood3 7 2" xfId="1059"/>
    <cellStyle name="SAPBEXexcGood3 7 2 2" xfId="1575"/>
    <cellStyle name="SAPBEXexcGood3 7 2 2 2" xfId="3126"/>
    <cellStyle name="SAPBEXexcGood3 7 2 2 2 2" xfId="6222"/>
    <cellStyle name="SAPBEXexcGood3 7 2 2 3" xfId="4674"/>
    <cellStyle name="SAPBEXexcGood3 7 2 3" xfId="2094"/>
    <cellStyle name="SAPBEXexcGood3 7 2 3 2" xfId="3642"/>
    <cellStyle name="SAPBEXexcGood3 7 2 3 2 2" xfId="6738"/>
    <cellStyle name="SAPBEXexcGood3 7 2 3 3" xfId="5190"/>
    <cellStyle name="SAPBEXexcGood3 7 2 4" xfId="2610"/>
    <cellStyle name="SAPBEXexcGood3 7 2 4 2" xfId="5706"/>
    <cellStyle name="SAPBEXexcGood3 7 2 5" xfId="4158"/>
    <cellStyle name="SAPBEXexcGood3 7 3" xfId="1317"/>
    <cellStyle name="SAPBEXexcGood3 7 3 2" xfId="2868"/>
    <cellStyle name="SAPBEXexcGood3 7 3 2 2" xfId="5964"/>
    <cellStyle name="SAPBEXexcGood3 7 3 3" xfId="4416"/>
    <cellStyle name="SAPBEXexcGood3 7 4" xfId="1836"/>
    <cellStyle name="SAPBEXexcGood3 7 4 2" xfId="3384"/>
    <cellStyle name="SAPBEXexcGood3 7 4 2 2" xfId="6480"/>
    <cellStyle name="SAPBEXexcGood3 7 4 3" xfId="4932"/>
    <cellStyle name="SAPBEXexcGood3 7 5" xfId="2352"/>
    <cellStyle name="SAPBEXexcGood3 7 5 2" xfId="5448"/>
    <cellStyle name="SAPBEXexcGood3 7 6" xfId="3900"/>
    <cellStyle name="SAPBEXfilterDrill" xfId="367"/>
    <cellStyle name="SAPBEXfilterDrill 2" xfId="368"/>
    <cellStyle name="SAPBEXfilterDrill 2 2" xfId="794"/>
    <cellStyle name="SAPBEXfilterDrill 2 2 2" xfId="1066"/>
    <cellStyle name="SAPBEXfilterDrill 2 2 2 2" xfId="1582"/>
    <cellStyle name="SAPBEXfilterDrill 2 2 2 2 2" xfId="3133"/>
    <cellStyle name="SAPBEXfilterDrill 2 2 2 2 2 2" xfId="6229"/>
    <cellStyle name="SAPBEXfilterDrill 2 2 2 2 3" xfId="4681"/>
    <cellStyle name="SAPBEXfilterDrill 2 2 2 3" xfId="2101"/>
    <cellStyle name="SAPBEXfilterDrill 2 2 2 3 2" xfId="3649"/>
    <cellStyle name="SAPBEXfilterDrill 2 2 2 3 2 2" xfId="6745"/>
    <cellStyle name="SAPBEXfilterDrill 2 2 2 3 3" xfId="5197"/>
    <cellStyle name="SAPBEXfilterDrill 2 2 2 4" xfId="2617"/>
    <cellStyle name="SAPBEXfilterDrill 2 2 2 4 2" xfId="5713"/>
    <cellStyle name="SAPBEXfilterDrill 2 2 2 5" xfId="4165"/>
    <cellStyle name="SAPBEXfilterDrill 2 2 3" xfId="1324"/>
    <cellStyle name="SAPBEXfilterDrill 2 2 3 2" xfId="2875"/>
    <cellStyle name="SAPBEXfilterDrill 2 2 3 2 2" xfId="5971"/>
    <cellStyle name="SAPBEXfilterDrill 2 2 3 3" xfId="4423"/>
    <cellStyle name="SAPBEXfilterDrill 2 2 4" xfId="1843"/>
    <cellStyle name="SAPBEXfilterDrill 2 2 4 2" xfId="3391"/>
    <cellStyle name="SAPBEXfilterDrill 2 2 4 2 2" xfId="6487"/>
    <cellStyle name="SAPBEXfilterDrill 2 2 4 3" xfId="4939"/>
    <cellStyle name="SAPBEXfilterDrill 2 2 5" xfId="2359"/>
    <cellStyle name="SAPBEXfilterDrill 2 2 5 2" xfId="5455"/>
    <cellStyle name="SAPBEXfilterDrill 2 2 6" xfId="3907"/>
    <cellStyle name="SAPBEXfilterDrill 3" xfId="369"/>
    <cellStyle name="SAPBEXfilterDrill 3 2" xfId="795"/>
    <cellStyle name="SAPBEXfilterDrill 3 2 2" xfId="1067"/>
    <cellStyle name="SAPBEXfilterDrill 3 2 2 2" xfId="1583"/>
    <cellStyle name="SAPBEXfilterDrill 3 2 2 2 2" xfId="3134"/>
    <cellStyle name="SAPBEXfilterDrill 3 2 2 2 2 2" xfId="6230"/>
    <cellStyle name="SAPBEXfilterDrill 3 2 2 2 3" xfId="4682"/>
    <cellStyle name="SAPBEXfilterDrill 3 2 2 3" xfId="2102"/>
    <cellStyle name="SAPBEXfilterDrill 3 2 2 3 2" xfId="3650"/>
    <cellStyle name="SAPBEXfilterDrill 3 2 2 3 2 2" xfId="6746"/>
    <cellStyle name="SAPBEXfilterDrill 3 2 2 3 3" xfId="5198"/>
    <cellStyle name="SAPBEXfilterDrill 3 2 2 4" xfId="2618"/>
    <cellStyle name="SAPBEXfilterDrill 3 2 2 4 2" xfId="5714"/>
    <cellStyle name="SAPBEXfilterDrill 3 2 2 5" xfId="4166"/>
    <cellStyle name="SAPBEXfilterDrill 3 2 3" xfId="1325"/>
    <cellStyle name="SAPBEXfilterDrill 3 2 3 2" xfId="2876"/>
    <cellStyle name="SAPBEXfilterDrill 3 2 3 2 2" xfId="5972"/>
    <cellStyle name="SAPBEXfilterDrill 3 2 3 3" xfId="4424"/>
    <cellStyle name="SAPBEXfilterDrill 3 2 4" xfId="1844"/>
    <cellStyle name="SAPBEXfilterDrill 3 2 4 2" xfId="3392"/>
    <cellStyle name="SAPBEXfilterDrill 3 2 4 2 2" xfId="6488"/>
    <cellStyle name="SAPBEXfilterDrill 3 2 4 3" xfId="4940"/>
    <cellStyle name="SAPBEXfilterDrill 3 2 5" xfId="2360"/>
    <cellStyle name="SAPBEXfilterDrill 3 2 5 2" xfId="5456"/>
    <cellStyle name="SAPBEXfilterDrill 3 2 6" xfId="3908"/>
    <cellStyle name="SAPBEXfilterDrill 4" xfId="370"/>
    <cellStyle name="SAPBEXfilterDrill 4 2" xfId="796"/>
    <cellStyle name="SAPBEXfilterDrill 4 2 2" xfId="1068"/>
    <cellStyle name="SAPBEXfilterDrill 4 2 2 2" xfId="1584"/>
    <cellStyle name="SAPBEXfilterDrill 4 2 2 2 2" xfId="3135"/>
    <cellStyle name="SAPBEXfilterDrill 4 2 2 2 2 2" xfId="6231"/>
    <cellStyle name="SAPBEXfilterDrill 4 2 2 2 3" xfId="4683"/>
    <cellStyle name="SAPBEXfilterDrill 4 2 2 3" xfId="2103"/>
    <cellStyle name="SAPBEXfilterDrill 4 2 2 3 2" xfId="3651"/>
    <cellStyle name="SAPBEXfilterDrill 4 2 2 3 2 2" xfId="6747"/>
    <cellStyle name="SAPBEXfilterDrill 4 2 2 3 3" xfId="5199"/>
    <cellStyle name="SAPBEXfilterDrill 4 2 2 4" xfId="2619"/>
    <cellStyle name="SAPBEXfilterDrill 4 2 2 4 2" xfId="5715"/>
    <cellStyle name="SAPBEXfilterDrill 4 2 2 5" xfId="4167"/>
    <cellStyle name="SAPBEXfilterDrill 4 2 3" xfId="1326"/>
    <cellStyle name="SAPBEXfilterDrill 4 2 3 2" xfId="2877"/>
    <cellStyle name="SAPBEXfilterDrill 4 2 3 2 2" xfId="5973"/>
    <cellStyle name="SAPBEXfilterDrill 4 2 3 3" xfId="4425"/>
    <cellStyle name="SAPBEXfilterDrill 4 2 4" xfId="1845"/>
    <cellStyle name="SAPBEXfilterDrill 4 2 4 2" xfId="3393"/>
    <cellStyle name="SAPBEXfilterDrill 4 2 4 2 2" xfId="6489"/>
    <cellStyle name="SAPBEXfilterDrill 4 2 4 3" xfId="4941"/>
    <cellStyle name="SAPBEXfilterDrill 4 2 5" xfId="2361"/>
    <cellStyle name="SAPBEXfilterDrill 4 2 5 2" xfId="5457"/>
    <cellStyle name="SAPBEXfilterDrill 4 2 6" xfId="3909"/>
    <cellStyle name="SAPBEXfilterDrill 5" xfId="371"/>
    <cellStyle name="SAPBEXfilterDrill 5 2" xfId="797"/>
    <cellStyle name="SAPBEXfilterDrill 5 2 2" xfId="1069"/>
    <cellStyle name="SAPBEXfilterDrill 5 2 2 2" xfId="1585"/>
    <cellStyle name="SAPBEXfilterDrill 5 2 2 2 2" xfId="3136"/>
    <cellStyle name="SAPBEXfilterDrill 5 2 2 2 2 2" xfId="6232"/>
    <cellStyle name="SAPBEXfilterDrill 5 2 2 2 3" xfId="4684"/>
    <cellStyle name="SAPBEXfilterDrill 5 2 2 3" xfId="2104"/>
    <cellStyle name="SAPBEXfilterDrill 5 2 2 3 2" xfId="3652"/>
    <cellStyle name="SAPBEXfilterDrill 5 2 2 3 2 2" xfId="6748"/>
    <cellStyle name="SAPBEXfilterDrill 5 2 2 3 3" xfId="5200"/>
    <cellStyle name="SAPBEXfilterDrill 5 2 2 4" xfId="2620"/>
    <cellStyle name="SAPBEXfilterDrill 5 2 2 4 2" xfId="5716"/>
    <cellStyle name="SAPBEXfilterDrill 5 2 2 5" xfId="4168"/>
    <cellStyle name="SAPBEXfilterDrill 5 2 3" xfId="1327"/>
    <cellStyle name="SAPBEXfilterDrill 5 2 3 2" xfId="2878"/>
    <cellStyle name="SAPBEXfilterDrill 5 2 3 2 2" xfId="5974"/>
    <cellStyle name="SAPBEXfilterDrill 5 2 3 3" xfId="4426"/>
    <cellStyle name="SAPBEXfilterDrill 5 2 4" xfId="1846"/>
    <cellStyle name="SAPBEXfilterDrill 5 2 4 2" xfId="3394"/>
    <cellStyle name="SAPBEXfilterDrill 5 2 4 2 2" xfId="6490"/>
    <cellStyle name="SAPBEXfilterDrill 5 2 4 3" xfId="4942"/>
    <cellStyle name="SAPBEXfilterDrill 5 2 5" xfId="2362"/>
    <cellStyle name="SAPBEXfilterDrill 5 2 5 2" xfId="5458"/>
    <cellStyle name="SAPBEXfilterDrill 5 2 6" xfId="3910"/>
    <cellStyle name="SAPBEXfilterDrill 6" xfId="372"/>
    <cellStyle name="SAPBEXfilterDrill 6 2" xfId="798"/>
    <cellStyle name="SAPBEXfilterDrill 6 2 2" xfId="1070"/>
    <cellStyle name="SAPBEXfilterDrill 6 2 2 2" xfId="1586"/>
    <cellStyle name="SAPBEXfilterDrill 6 2 2 2 2" xfId="3137"/>
    <cellStyle name="SAPBEXfilterDrill 6 2 2 2 2 2" xfId="6233"/>
    <cellStyle name="SAPBEXfilterDrill 6 2 2 2 3" xfId="4685"/>
    <cellStyle name="SAPBEXfilterDrill 6 2 2 3" xfId="2105"/>
    <cellStyle name="SAPBEXfilterDrill 6 2 2 3 2" xfId="3653"/>
    <cellStyle name="SAPBEXfilterDrill 6 2 2 3 2 2" xfId="6749"/>
    <cellStyle name="SAPBEXfilterDrill 6 2 2 3 3" xfId="5201"/>
    <cellStyle name="SAPBEXfilterDrill 6 2 2 4" xfId="2621"/>
    <cellStyle name="SAPBEXfilterDrill 6 2 2 4 2" xfId="5717"/>
    <cellStyle name="SAPBEXfilterDrill 6 2 2 5" xfId="4169"/>
    <cellStyle name="SAPBEXfilterDrill 6 2 3" xfId="1328"/>
    <cellStyle name="SAPBEXfilterDrill 6 2 3 2" xfId="2879"/>
    <cellStyle name="SAPBEXfilterDrill 6 2 3 2 2" xfId="5975"/>
    <cellStyle name="SAPBEXfilterDrill 6 2 3 3" xfId="4427"/>
    <cellStyle name="SAPBEXfilterDrill 6 2 4" xfId="1847"/>
    <cellStyle name="SAPBEXfilterDrill 6 2 4 2" xfId="3395"/>
    <cellStyle name="SAPBEXfilterDrill 6 2 4 2 2" xfId="6491"/>
    <cellStyle name="SAPBEXfilterDrill 6 2 4 3" xfId="4943"/>
    <cellStyle name="SAPBEXfilterDrill 6 2 5" xfId="2363"/>
    <cellStyle name="SAPBEXfilterDrill 6 2 5 2" xfId="5459"/>
    <cellStyle name="SAPBEXfilterDrill 6 2 6" xfId="3911"/>
    <cellStyle name="SAPBEXfilterDrill 7" xfId="793"/>
    <cellStyle name="SAPBEXfilterDrill 7 2" xfId="1065"/>
    <cellStyle name="SAPBEXfilterDrill 7 2 2" xfId="1581"/>
    <cellStyle name="SAPBEXfilterDrill 7 2 2 2" xfId="3132"/>
    <cellStyle name="SAPBEXfilterDrill 7 2 2 2 2" xfId="6228"/>
    <cellStyle name="SAPBEXfilterDrill 7 2 2 3" xfId="4680"/>
    <cellStyle name="SAPBEXfilterDrill 7 2 3" xfId="2100"/>
    <cellStyle name="SAPBEXfilterDrill 7 2 3 2" xfId="3648"/>
    <cellStyle name="SAPBEXfilterDrill 7 2 3 2 2" xfId="6744"/>
    <cellStyle name="SAPBEXfilterDrill 7 2 3 3" xfId="5196"/>
    <cellStyle name="SAPBEXfilterDrill 7 2 4" xfId="2616"/>
    <cellStyle name="SAPBEXfilterDrill 7 2 4 2" xfId="5712"/>
    <cellStyle name="SAPBEXfilterDrill 7 2 5" xfId="4164"/>
    <cellStyle name="SAPBEXfilterDrill 7 3" xfId="1323"/>
    <cellStyle name="SAPBEXfilterDrill 7 3 2" xfId="2874"/>
    <cellStyle name="SAPBEXfilterDrill 7 3 2 2" xfId="5970"/>
    <cellStyle name="SAPBEXfilterDrill 7 3 3" xfId="4422"/>
    <cellStyle name="SAPBEXfilterDrill 7 4" xfId="1842"/>
    <cellStyle name="SAPBEXfilterDrill 7 4 2" xfId="3390"/>
    <cellStyle name="SAPBEXfilterDrill 7 4 2 2" xfId="6486"/>
    <cellStyle name="SAPBEXfilterDrill 7 4 3" xfId="4938"/>
    <cellStyle name="SAPBEXfilterDrill 7 5" xfId="2358"/>
    <cellStyle name="SAPBEXfilterDrill 7 5 2" xfId="5454"/>
    <cellStyle name="SAPBEXfilterDrill 7 6" xfId="3906"/>
    <cellStyle name="SAPBEXfilterItem" xfId="373"/>
    <cellStyle name="SAPBEXfilterItem 2" xfId="374"/>
    <cellStyle name="SAPBEXfilterItem 2 2" xfId="799"/>
    <cellStyle name="SAPBEXfilterItem 2 2 2" xfId="1071"/>
    <cellStyle name="SAPBEXfilterItem 2 2 2 2" xfId="1587"/>
    <cellStyle name="SAPBEXfilterItem 2 2 2 2 2" xfId="3138"/>
    <cellStyle name="SAPBEXfilterItem 2 2 2 2 2 2" xfId="6234"/>
    <cellStyle name="SAPBEXfilterItem 2 2 2 2 3" xfId="4686"/>
    <cellStyle name="SAPBEXfilterItem 2 2 2 3" xfId="2106"/>
    <cellStyle name="SAPBEXfilterItem 2 2 2 3 2" xfId="3654"/>
    <cellStyle name="SAPBEXfilterItem 2 2 2 3 2 2" xfId="6750"/>
    <cellStyle name="SAPBEXfilterItem 2 2 2 3 3" xfId="5202"/>
    <cellStyle name="SAPBEXfilterItem 2 2 2 4" xfId="2622"/>
    <cellStyle name="SAPBEXfilterItem 2 2 2 4 2" xfId="5718"/>
    <cellStyle name="SAPBEXfilterItem 2 2 2 5" xfId="4170"/>
    <cellStyle name="SAPBEXfilterItem 2 2 3" xfId="1329"/>
    <cellStyle name="SAPBEXfilterItem 2 2 3 2" xfId="2880"/>
    <cellStyle name="SAPBEXfilterItem 2 2 3 2 2" xfId="5976"/>
    <cellStyle name="SAPBEXfilterItem 2 2 3 3" xfId="4428"/>
    <cellStyle name="SAPBEXfilterItem 2 2 4" xfId="1848"/>
    <cellStyle name="SAPBEXfilterItem 2 2 4 2" xfId="3396"/>
    <cellStyle name="SAPBEXfilterItem 2 2 4 2 2" xfId="6492"/>
    <cellStyle name="SAPBEXfilterItem 2 2 4 3" xfId="4944"/>
    <cellStyle name="SAPBEXfilterItem 2 2 5" xfId="2364"/>
    <cellStyle name="SAPBEXfilterItem 2 2 5 2" xfId="5460"/>
    <cellStyle name="SAPBEXfilterItem 2 2 6" xfId="3912"/>
    <cellStyle name="SAPBEXfilterItem 3" xfId="375"/>
    <cellStyle name="SAPBEXfilterItem 3 2" xfId="800"/>
    <cellStyle name="SAPBEXfilterItem 3 2 2" xfId="1072"/>
    <cellStyle name="SAPBEXfilterItem 3 2 2 2" xfId="1588"/>
    <cellStyle name="SAPBEXfilterItem 3 2 2 2 2" xfId="3139"/>
    <cellStyle name="SAPBEXfilterItem 3 2 2 2 2 2" xfId="6235"/>
    <cellStyle name="SAPBEXfilterItem 3 2 2 2 3" xfId="4687"/>
    <cellStyle name="SAPBEXfilterItem 3 2 2 3" xfId="2107"/>
    <cellStyle name="SAPBEXfilterItem 3 2 2 3 2" xfId="3655"/>
    <cellStyle name="SAPBEXfilterItem 3 2 2 3 2 2" xfId="6751"/>
    <cellStyle name="SAPBEXfilterItem 3 2 2 3 3" xfId="5203"/>
    <cellStyle name="SAPBEXfilterItem 3 2 2 4" xfId="2623"/>
    <cellStyle name="SAPBEXfilterItem 3 2 2 4 2" xfId="5719"/>
    <cellStyle name="SAPBEXfilterItem 3 2 2 5" xfId="4171"/>
    <cellStyle name="SAPBEXfilterItem 3 2 3" xfId="1330"/>
    <cellStyle name="SAPBEXfilterItem 3 2 3 2" xfId="2881"/>
    <cellStyle name="SAPBEXfilterItem 3 2 3 2 2" xfId="5977"/>
    <cellStyle name="SAPBEXfilterItem 3 2 3 3" xfId="4429"/>
    <cellStyle name="SAPBEXfilterItem 3 2 4" xfId="1849"/>
    <cellStyle name="SAPBEXfilterItem 3 2 4 2" xfId="3397"/>
    <cellStyle name="SAPBEXfilterItem 3 2 4 2 2" xfId="6493"/>
    <cellStyle name="SAPBEXfilterItem 3 2 4 3" xfId="4945"/>
    <cellStyle name="SAPBEXfilterItem 3 2 5" xfId="2365"/>
    <cellStyle name="SAPBEXfilterItem 3 2 5 2" xfId="5461"/>
    <cellStyle name="SAPBEXfilterItem 3 2 6" xfId="3913"/>
    <cellStyle name="SAPBEXfilterItem 4" xfId="376"/>
    <cellStyle name="SAPBEXfilterItem 4 2" xfId="801"/>
    <cellStyle name="SAPBEXfilterItem 4 2 2" xfId="1073"/>
    <cellStyle name="SAPBEXfilterItem 4 2 2 2" xfId="1589"/>
    <cellStyle name="SAPBEXfilterItem 4 2 2 2 2" xfId="3140"/>
    <cellStyle name="SAPBEXfilterItem 4 2 2 2 2 2" xfId="6236"/>
    <cellStyle name="SAPBEXfilterItem 4 2 2 2 3" xfId="4688"/>
    <cellStyle name="SAPBEXfilterItem 4 2 2 3" xfId="2108"/>
    <cellStyle name="SAPBEXfilterItem 4 2 2 3 2" xfId="3656"/>
    <cellStyle name="SAPBEXfilterItem 4 2 2 3 2 2" xfId="6752"/>
    <cellStyle name="SAPBEXfilterItem 4 2 2 3 3" xfId="5204"/>
    <cellStyle name="SAPBEXfilterItem 4 2 2 4" xfId="2624"/>
    <cellStyle name="SAPBEXfilterItem 4 2 2 4 2" xfId="5720"/>
    <cellStyle name="SAPBEXfilterItem 4 2 2 5" xfId="4172"/>
    <cellStyle name="SAPBEXfilterItem 4 2 3" xfId="1331"/>
    <cellStyle name="SAPBEXfilterItem 4 2 3 2" xfId="2882"/>
    <cellStyle name="SAPBEXfilterItem 4 2 3 2 2" xfId="5978"/>
    <cellStyle name="SAPBEXfilterItem 4 2 3 3" xfId="4430"/>
    <cellStyle name="SAPBEXfilterItem 4 2 4" xfId="1850"/>
    <cellStyle name="SAPBEXfilterItem 4 2 4 2" xfId="3398"/>
    <cellStyle name="SAPBEXfilterItem 4 2 4 2 2" xfId="6494"/>
    <cellStyle name="SAPBEXfilterItem 4 2 4 3" xfId="4946"/>
    <cellStyle name="SAPBEXfilterItem 4 2 5" xfId="2366"/>
    <cellStyle name="SAPBEXfilterItem 4 2 5 2" xfId="5462"/>
    <cellStyle name="SAPBEXfilterItem 4 2 6" xfId="3914"/>
    <cellStyle name="SAPBEXfilterItem 5" xfId="377"/>
    <cellStyle name="SAPBEXfilterItem 5 2" xfId="802"/>
    <cellStyle name="SAPBEXfilterItem 5 2 2" xfId="1074"/>
    <cellStyle name="SAPBEXfilterItem 5 2 2 2" xfId="1590"/>
    <cellStyle name="SAPBEXfilterItem 5 2 2 2 2" xfId="3141"/>
    <cellStyle name="SAPBEXfilterItem 5 2 2 2 2 2" xfId="6237"/>
    <cellStyle name="SAPBEXfilterItem 5 2 2 2 3" xfId="4689"/>
    <cellStyle name="SAPBEXfilterItem 5 2 2 3" xfId="2109"/>
    <cellStyle name="SAPBEXfilterItem 5 2 2 3 2" xfId="3657"/>
    <cellStyle name="SAPBEXfilterItem 5 2 2 3 2 2" xfId="6753"/>
    <cellStyle name="SAPBEXfilterItem 5 2 2 3 3" xfId="5205"/>
    <cellStyle name="SAPBEXfilterItem 5 2 2 4" xfId="2625"/>
    <cellStyle name="SAPBEXfilterItem 5 2 2 4 2" xfId="5721"/>
    <cellStyle name="SAPBEXfilterItem 5 2 2 5" xfId="4173"/>
    <cellStyle name="SAPBEXfilterItem 5 2 3" xfId="1332"/>
    <cellStyle name="SAPBEXfilterItem 5 2 3 2" xfId="2883"/>
    <cellStyle name="SAPBEXfilterItem 5 2 3 2 2" xfId="5979"/>
    <cellStyle name="SAPBEXfilterItem 5 2 3 3" xfId="4431"/>
    <cellStyle name="SAPBEXfilterItem 5 2 4" xfId="1851"/>
    <cellStyle name="SAPBEXfilterItem 5 2 4 2" xfId="3399"/>
    <cellStyle name="SAPBEXfilterItem 5 2 4 2 2" xfId="6495"/>
    <cellStyle name="SAPBEXfilterItem 5 2 4 3" xfId="4947"/>
    <cellStyle name="SAPBEXfilterItem 5 2 5" xfId="2367"/>
    <cellStyle name="SAPBEXfilterItem 5 2 5 2" xfId="5463"/>
    <cellStyle name="SAPBEXfilterItem 5 2 6" xfId="3915"/>
    <cellStyle name="SAPBEXfilterItem 6" xfId="378"/>
    <cellStyle name="SAPBEXfilterItem 6 2" xfId="803"/>
    <cellStyle name="SAPBEXfilterItem 6 2 2" xfId="1075"/>
    <cellStyle name="SAPBEXfilterItem 6 2 2 2" xfId="1591"/>
    <cellStyle name="SAPBEXfilterItem 6 2 2 2 2" xfId="3142"/>
    <cellStyle name="SAPBEXfilterItem 6 2 2 2 2 2" xfId="6238"/>
    <cellStyle name="SAPBEXfilterItem 6 2 2 2 3" xfId="4690"/>
    <cellStyle name="SAPBEXfilterItem 6 2 2 3" xfId="2110"/>
    <cellStyle name="SAPBEXfilterItem 6 2 2 3 2" xfId="3658"/>
    <cellStyle name="SAPBEXfilterItem 6 2 2 3 2 2" xfId="6754"/>
    <cellStyle name="SAPBEXfilterItem 6 2 2 3 3" xfId="5206"/>
    <cellStyle name="SAPBEXfilterItem 6 2 2 4" xfId="2626"/>
    <cellStyle name="SAPBEXfilterItem 6 2 2 4 2" xfId="5722"/>
    <cellStyle name="SAPBEXfilterItem 6 2 2 5" xfId="4174"/>
    <cellStyle name="SAPBEXfilterItem 6 2 3" xfId="1333"/>
    <cellStyle name="SAPBEXfilterItem 6 2 3 2" xfId="2884"/>
    <cellStyle name="SAPBEXfilterItem 6 2 3 2 2" xfId="5980"/>
    <cellStyle name="SAPBEXfilterItem 6 2 3 3" xfId="4432"/>
    <cellStyle name="SAPBEXfilterItem 6 2 4" xfId="1852"/>
    <cellStyle name="SAPBEXfilterItem 6 2 4 2" xfId="3400"/>
    <cellStyle name="SAPBEXfilterItem 6 2 4 2 2" xfId="6496"/>
    <cellStyle name="SAPBEXfilterItem 6 2 4 3" xfId="4948"/>
    <cellStyle name="SAPBEXfilterItem 6 2 5" xfId="2368"/>
    <cellStyle name="SAPBEXfilterItem 6 2 5 2" xfId="5464"/>
    <cellStyle name="SAPBEXfilterItem 6 2 6" xfId="3916"/>
    <cellStyle name="SAPBEXfilterText" xfId="379"/>
    <cellStyle name="SAPBEXfilterText 2" xfId="380"/>
    <cellStyle name="SAPBEXfilterText 2 2" xfId="804"/>
    <cellStyle name="SAPBEXfilterText 2 2 2" xfId="1076"/>
    <cellStyle name="SAPBEXfilterText 2 2 2 2" xfId="1592"/>
    <cellStyle name="SAPBEXfilterText 2 2 2 2 2" xfId="3143"/>
    <cellStyle name="SAPBEXfilterText 2 2 2 2 2 2" xfId="6239"/>
    <cellStyle name="SAPBEXfilterText 2 2 2 2 3" xfId="4691"/>
    <cellStyle name="SAPBEXfilterText 2 2 2 3" xfId="2111"/>
    <cellStyle name="SAPBEXfilterText 2 2 2 3 2" xfId="3659"/>
    <cellStyle name="SAPBEXfilterText 2 2 2 3 2 2" xfId="6755"/>
    <cellStyle name="SAPBEXfilterText 2 2 2 3 3" xfId="5207"/>
    <cellStyle name="SAPBEXfilterText 2 2 2 4" xfId="2627"/>
    <cellStyle name="SAPBEXfilterText 2 2 2 4 2" xfId="5723"/>
    <cellStyle name="SAPBEXfilterText 2 2 2 5" xfId="4175"/>
    <cellStyle name="SAPBEXfilterText 2 2 3" xfId="1334"/>
    <cellStyle name="SAPBEXfilterText 2 2 3 2" xfId="2885"/>
    <cellStyle name="SAPBEXfilterText 2 2 3 2 2" xfId="5981"/>
    <cellStyle name="SAPBEXfilterText 2 2 3 3" xfId="4433"/>
    <cellStyle name="SAPBEXfilterText 2 2 4" xfId="1853"/>
    <cellStyle name="SAPBEXfilterText 2 2 4 2" xfId="3401"/>
    <cellStyle name="SAPBEXfilterText 2 2 4 2 2" xfId="6497"/>
    <cellStyle name="SAPBEXfilterText 2 2 4 3" xfId="4949"/>
    <cellStyle name="SAPBEXfilterText 2 2 5" xfId="2369"/>
    <cellStyle name="SAPBEXfilterText 2 2 5 2" xfId="5465"/>
    <cellStyle name="SAPBEXfilterText 2 2 6" xfId="3917"/>
    <cellStyle name="SAPBEXfilterText 3" xfId="381"/>
    <cellStyle name="SAPBEXfilterText 3 2" xfId="805"/>
    <cellStyle name="SAPBEXfilterText 3 2 2" xfId="1077"/>
    <cellStyle name="SAPBEXfilterText 3 2 2 2" xfId="1593"/>
    <cellStyle name="SAPBEXfilterText 3 2 2 2 2" xfId="3144"/>
    <cellStyle name="SAPBEXfilterText 3 2 2 2 2 2" xfId="6240"/>
    <cellStyle name="SAPBEXfilterText 3 2 2 2 3" xfId="4692"/>
    <cellStyle name="SAPBEXfilterText 3 2 2 3" xfId="2112"/>
    <cellStyle name="SAPBEXfilterText 3 2 2 3 2" xfId="3660"/>
    <cellStyle name="SAPBEXfilterText 3 2 2 3 2 2" xfId="6756"/>
    <cellStyle name="SAPBEXfilterText 3 2 2 3 3" xfId="5208"/>
    <cellStyle name="SAPBEXfilterText 3 2 2 4" xfId="2628"/>
    <cellStyle name="SAPBEXfilterText 3 2 2 4 2" xfId="5724"/>
    <cellStyle name="SAPBEXfilterText 3 2 2 5" xfId="4176"/>
    <cellStyle name="SAPBEXfilterText 3 2 3" xfId="1335"/>
    <cellStyle name="SAPBEXfilterText 3 2 3 2" xfId="2886"/>
    <cellStyle name="SAPBEXfilterText 3 2 3 2 2" xfId="5982"/>
    <cellStyle name="SAPBEXfilterText 3 2 3 3" xfId="4434"/>
    <cellStyle name="SAPBEXfilterText 3 2 4" xfId="1854"/>
    <cellStyle name="SAPBEXfilterText 3 2 4 2" xfId="3402"/>
    <cellStyle name="SAPBEXfilterText 3 2 4 2 2" xfId="6498"/>
    <cellStyle name="SAPBEXfilterText 3 2 4 3" xfId="4950"/>
    <cellStyle name="SAPBEXfilterText 3 2 5" xfId="2370"/>
    <cellStyle name="SAPBEXfilterText 3 2 5 2" xfId="5466"/>
    <cellStyle name="SAPBEXfilterText 3 2 6" xfId="3918"/>
    <cellStyle name="SAPBEXfilterText 4" xfId="382"/>
    <cellStyle name="SAPBEXfilterText 4 2" xfId="806"/>
    <cellStyle name="SAPBEXfilterText 4 2 2" xfId="1078"/>
    <cellStyle name="SAPBEXfilterText 4 2 2 2" xfId="1594"/>
    <cellStyle name="SAPBEXfilterText 4 2 2 2 2" xfId="3145"/>
    <cellStyle name="SAPBEXfilterText 4 2 2 2 2 2" xfId="6241"/>
    <cellStyle name="SAPBEXfilterText 4 2 2 2 3" xfId="4693"/>
    <cellStyle name="SAPBEXfilterText 4 2 2 3" xfId="2113"/>
    <cellStyle name="SAPBEXfilterText 4 2 2 3 2" xfId="3661"/>
    <cellStyle name="SAPBEXfilterText 4 2 2 3 2 2" xfId="6757"/>
    <cellStyle name="SAPBEXfilterText 4 2 2 3 3" xfId="5209"/>
    <cellStyle name="SAPBEXfilterText 4 2 2 4" xfId="2629"/>
    <cellStyle name="SAPBEXfilterText 4 2 2 4 2" xfId="5725"/>
    <cellStyle name="SAPBEXfilterText 4 2 2 5" xfId="4177"/>
    <cellStyle name="SAPBEXfilterText 4 2 3" xfId="1336"/>
    <cellStyle name="SAPBEXfilterText 4 2 3 2" xfId="2887"/>
    <cellStyle name="SAPBEXfilterText 4 2 3 2 2" xfId="5983"/>
    <cellStyle name="SAPBEXfilterText 4 2 3 3" xfId="4435"/>
    <cellStyle name="SAPBEXfilterText 4 2 4" xfId="1855"/>
    <cellStyle name="SAPBEXfilterText 4 2 4 2" xfId="3403"/>
    <cellStyle name="SAPBEXfilterText 4 2 4 2 2" xfId="6499"/>
    <cellStyle name="SAPBEXfilterText 4 2 4 3" xfId="4951"/>
    <cellStyle name="SAPBEXfilterText 4 2 5" xfId="2371"/>
    <cellStyle name="SAPBEXfilterText 4 2 5 2" xfId="5467"/>
    <cellStyle name="SAPBEXfilterText 4 2 6" xfId="3919"/>
    <cellStyle name="SAPBEXfilterText 5" xfId="383"/>
    <cellStyle name="SAPBEXfilterText 5 2" xfId="807"/>
    <cellStyle name="SAPBEXfilterText 5 2 2" xfId="1079"/>
    <cellStyle name="SAPBEXfilterText 5 2 2 2" xfId="1595"/>
    <cellStyle name="SAPBEXfilterText 5 2 2 2 2" xfId="3146"/>
    <cellStyle name="SAPBEXfilterText 5 2 2 2 2 2" xfId="6242"/>
    <cellStyle name="SAPBEXfilterText 5 2 2 2 3" xfId="4694"/>
    <cellStyle name="SAPBEXfilterText 5 2 2 3" xfId="2114"/>
    <cellStyle name="SAPBEXfilterText 5 2 2 3 2" xfId="3662"/>
    <cellStyle name="SAPBEXfilterText 5 2 2 3 2 2" xfId="6758"/>
    <cellStyle name="SAPBEXfilterText 5 2 2 3 3" xfId="5210"/>
    <cellStyle name="SAPBEXfilterText 5 2 2 4" xfId="2630"/>
    <cellStyle name="SAPBEXfilterText 5 2 2 4 2" xfId="5726"/>
    <cellStyle name="SAPBEXfilterText 5 2 2 5" xfId="4178"/>
    <cellStyle name="SAPBEXfilterText 5 2 3" xfId="1337"/>
    <cellStyle name="SAPBEXfilterText 5 2 3 2" xfId="2888"/>
    <cellStyle name="SAPBEXfilterText 5 2 3 2 2" xfId="5984"/>
    <cellStyle name="SAPBEXfilterText 5 2 3 3" xfId="4436"/>
    <cellStyle name="SAPBEXfilterText 5 2 4" xfId="1856"/>
    <cellStyle name="SAPBEXfilterText 5 2 4 2" xfId="3404"/>
    <cellStyle name="SAPBEXfilterText 5 2 4 2 2" xfId="6500"/>
    <cellStyle name="SAPBEXfilterText 5 2 4 3" xfId="4952"/>
    <cellStyle name="SAPBEXfilterText 5 2 5" xfId="2372"/>
    <cellStyle name="SAPBEXfilterText 5 2 5 2" xfId="5468"/>
    <cellStyle name="SAPBEXfilterText 5 2 6" xfId="3920"/>
    <cellStyle name="SAPBEXfilterText 6" xfId="384"/>
    <cellStyle name="SAPBEXfilterText 6 2" xfId="808"/>
    <cellStyle name="SAPBEXfilterText 6 2 2" xfId="1080"/>
    <cellStyle name="SAPBEXfilterText 6 2 2 2" xfId="1596"/>
    <cellStyle name="SAPBEXfilterText 6 2 2 2 2" xfId="3147"/>
    <cellStyle name="SAPBEXfilterText 6 2 2 2 2 2" xfId="6243"/>
    <cellStyle name="SAPBEXfilterText 6 2 2 2 3" xfId="4695"/>
    <cellStyle name="SAPBEXfilterText 6 2 2 3" xfId="2115"/>
    <cellStyle name="SAPBEXfilterText 6 2 2 3 2" xfId="3663"/>
    <cellStyle name="SAPBEXfilterText 6 2 2 3 2 2" xfId="6759"/>
    <cellStyle name="SAPBEXfilterText 6 2 2 3 3" xfId="5211"/>
    <cellStyle name="SAPBEXfilterText 6 2 2 4" xfId="2631"/>
    <cellStyle name="SAPBEXfilterText 6 2 2 4 2" xfId="5727"/>
    <cellStyle name="SAPBEXfilterText 6 2 2 5" xfId="4179"/>
    <cellStyle name="SAPBEXfilterText 6 2 3" xfId="1338"/>
    <cellStyle name="SAPBEXfilterText 6 2 3 2" xfId="2889"/>
    <cellStyle name="SAPBEXfilterText 6 2 3 2 2" xfId="5985"/>
    <cellStyle name="SAPBEXfilterText 6 2 3 3" xfId="4437"/>
    <cellStyle name="SAPBEXfilterText 6 2 4" xfId="1857"/>
    <cellStyle name="SAPBEXfilterText 6 2 4 2" xfId="3405"/>
    <cellStyle name="SAPBEXfilterText 6 2 4 2 2" xfId="6501"/>
    <cellStyle name="SAPBEXfilterText 6 2 4 3" xfId="4953"/>
    <cellStyle name="SAPBEXfilterText 6 2 5" xfId="2373"/>
    <cellStyle name="SAPBEXfilterText 6 2 5 2" xfId="5469"/>
    <cellStyle name="SAPBEXfilterText 6 2 6" xfId="3921"/>
    <cellStyle name="SAPBEXformats" xfId="385"/>
    <cellStyle name="SAPBEXformats 2" xfId="386"/>
    <cellStyle name="SAPBEXformats 2 2" xfId="809"/>
    <cellStyle name="SAPBEXformats 2 2 2" xfId="1081"/>
    <cellStyle name="SAPBEXformats 2 2 2 2" xfId="1597"/>
    <cellStyle name="SAPBEXformats 2 2 2 2 2" xfId="3148"/>
    <cellStyle name="SAPBEXformats 2 2 2 2 2 2" xfId="6244"/>
    <cellStyle name="SAPBEXformats 2 2 2 2 3" xfId="4696"/>
    <cellStyle name="SAPBEXformats 2 2 2 3" xfId="2116"/>
    <cellStyle name="SAPBEXformats 2 2 2 3 2" xfId="3664"/>
    <cellStyle name="SAPBEXformats 2 2 2 3 2 2" xfId="6760"/>
    <cellStyle name="SAPBEXformats 2 2 2 3 3" xfId="5212"/>
    <cellStyle name="SAPBEXformats 2 2 2 4" xfId="2632"/>
    <cellStyle name="SAPBEXformats 2 2 2 4 2" xfId="5728"/>
    <cellStyle name="SAPBEXformats 2 2 2 5" xfId="4180"/>
    <cellStyle name="SAPBEXformats 2 2 3" xfId="1339"/>
    <cellStyle name="SAPBEXformats 2 2 3 2" xfId="2890"/>
    <cellStyle name="SAPBEXformats 2 2 3 2 2" xfId="5986"/>
    <cellStyle name="SAPBEXformats 2 2 3 3" xfId="4438"/>
    <cellStyle name="SAPBEXformats 2 2 4" xfId="1858"/>
    <cellStyle name="SAPBEXformats 2 2 4 2" xfId="3406"/>
    <cellStyle name="SAPBEXformats 2 2 4 2 2" xfId="6502"/>
    <cellStyle name="SAPBEXformats 2 2 4 3" xfId="4954"/>
    <cellStyle name="SAPBEXformats 2 2 5" xfId="2374"/>
    <cellStyle name="SAPBEXformats 2 2 5 2" xfId="5470"/>
    <cellStyle name="SAPBEXformats 2 2 6" xfId="3922"/>
    <cellStyle name="SAPBEXformats 3" xfId="387"/>
    <cellStyle name="SAPBEXformats 3 2" xfId="810"/>
    <cellStyle name="SAPBEXformats 3 2 2" xfId="1082"/>
    <cellStyle name="SAPBEXformats 3 2 2 2" xfId="1598"/>
    <cellStyle name="SAPBEXformats 3 2 2 2 2" xfId="3149"/>
    <cellStyle name="SAPBEXformats 3 2 2 2 2 2" xfId="6245"/>
    <cellStyle name="SAPBEXformats 3 2 2 2 3" xfId="4697"/>
    <cellStyle name="SAPBEXformats 3 2 2 3" xfId="2117"/>
    <cellStyle name="SAPBEXformats 3 2 2 3 2" xfId="3665"/>
    <cellStyle name="SAPBEXformats 3 2 2 3 2 2" xfId="6761"/>
    <cellStyle name="SAPBEXformats 3 2 2 3 3" xfId="5213"/>
    <cellStyle name="SAPBEXformats 3 2 2 4" xfId="2633"/>
    <cellStyle name="SAPBEXformats 3 2 2 4 2" xfId="5729"/>
    <cellStyle name="SAPBEXformats 3 2 2 5" xfId="4181"/>
    <cellStyle name="SAPBEXformats 3 2 3" xfId="1340"/>
    <cellStyle name="SAPBEXformats 3 2 3 2" xfId="2891"/>
    <cellStyle name="SAPBEXformats 3 2 3 2 2" xfId="5987"/>
    <cellStyle name="SAPBEXformats 3 2 3 3" xfId="4439"/>
    <cellStyle name="SAPBEXformats 3 2 4" xfId="1859"/>
    <cellStyle name="SAPBEXformats 3 2 4 2" xfId="3407"/>
    <cellStyle name="SAPBEXformats 3 2 4 2 2" xfId="6503"/>
    <cellStyle name="SAPBEXformats 3 2 4 3" xfId="4955"/>
    <cellStyle name="SAPBEXformats 3 2 5" xfId="2375"/>
    <cellStyle name="SAPBEXformats 3 2 5 2" xfId="5471"/>
    <cellStyle name="SAPBEXformats 3 2 6" xfId="3923"/>
    <cellStyle name="SAPBEXformats 4" xfId="388"/>
    <cellStyle name="SAPBEXformats 4 2" xfId="811"/>
    <cellStyle name="SAPBEXformats 4 2 2" xfId="1083"/>
    <cellStyle name="SAPBEXformats 4 2 2 2" xfId="1599"/>
    <cellStyle name="SAPBEXformats 4 2 2 2 2" xfId="3150"/>
    <cellStyle name="SAPBEXformats 4 2 2 2 2 2" xfId="6246"/>
    <cellStyle name="SAPBEXformats 4 2 2 2 3" xfId="4698"/>
    <cellStyle name="SAPBEXformats 4 2 2 3" xfId="2118"/>
    <cellStyle name="SAPBEXformats 4 2 2 3 2" xfId="3666"/>
    <cellStyle name="SAPBEXformats 4 2 2 3 2 2" xfId="6762"/>
    <cellStyle name="SAPBEXformats 4 2 2 3 3" xfId="5214"/>
    <cellStyle name="SAPBEXformats 4 2 2 4" xfId="2634"/>
    <cellStyle name="SAPBEXformats 4 2 2 4 2" xfId="5730"/>
    <cellStyle name="SAPBEXformats 4 2 2 5" xfId="4182"/>
    <cellStyle name="SAPBEXformats 4 2 3" xfId="1341"/>
    <cellStyle name="SAPBEXformats 4 2 3 2" xfId="2892"/>
    <cellStyle name="SAPBEXformats 4 2 3 2 2" xfId="5988"/>
    <cellStyle name="SAPBEXformats 4 2 3 3" xfId="4440"/>
    <cellStyle name="SAPBEXformats 4 2 4" xfId="1860"/>
    <cellStyle name="SAPBEXformats 4 2 4 2" xfId="3408"/>
    <cellStyle name="SAPBEXformats 4 2 4 2 2" xfId="6504"/>
    <cellStyle name="SAPBEXformats 4 2 4 3" xfId="4956"/>
    <cellStyle name="SAPBEXformats 4 2 5" xfId="2376"/>
    <cellStyle name="SAPBEXformats 4 2 5 2" xfId="5472"/>
    <cellStyle name="SAPBEXformats 4 2 6" xfId="3924"/>
    <cellStyle name="SAPBEXformats 5" xfId="389"/>
    <cellStyle name="SAPBEXformats 5 2" xfId="812"/>
    <cellStyle name="SAPBEXformats 5 2 2" xfId="1084"/>
    <cellStyle name="SAPBEXformats 5 2 2 2" xfId="1600"/>
    <cellStyle name="SAPBEXformats 5 2 2 2 2" xfId="3151"/>
    <cellStyle name="SAPBEXformats 5 2 2 2 2 2" xfId="6247"/>
    <cellStyle name="SAPBEXformats 5 2 2 2 3" xfId="4699"/>
    <cellStyle name="SAPBEXformats 5 2 2 3" xfId="2119"/>
    <cellStyle name="SAPBEXformats 5 2 2 3 2" xfId="3667"/>
    <cellStyle name="SAPBEXformats 5 2 2 3 2 2" xfId="6763"/>
    <cellStyle name="SAPBEXformats 5 2 2 3 3" xfId="5215"/>
    <cellStyle name="SAPBEXformats 5 2 2 4" xfId="2635"/>
    <cellStyle name="SAPBEXformats 5 2 2 4 2" xfId="5731"/>
    <cellStyle name="SAPBEXformats 5 2 2 5" xfId="4183"/>
    <cellStyle name="SAPBEXformats 5 2 3" xfId="1342"/>
    <cellStyle name="SAPBEXformats 5 2 3 2" xfId="2893"/>
    <cellStyle name="SAPBEXformats 5 2 3 2 2" xfId="5989"/>
    <cellStyle name="SAPBEXformats 5 2 3 3" xfId="4441"/>
    <cellStyle name="SAPBEXformats 5 2 4" xfId="1861"/>
    <cellStyle name="SAPBEXformats 5 2 4 2" xfId="3409"/>
    <cellStyle name="SAPBEXformats 5 2 4 2 2" xfId="6505"/>
    <cellStyle name="SAPBEXformats 5 2 4 3" xfId="4957"/>
    <cellStyle name="SAPBEXformats 5 2 5" xfId="2377"/>
    <cellStyle name="SAPBEXformats 5 2 5 2" xfId="5473"/>
    <cellStyle name="SAPBEXformats 5 2 6" xfId="3925"/>
    <cellStyle name="SAPBEXformats 6" xfId="390"/>
    <cellStyle name="SAPBEXformats 6 2" xfId="813"/>
    <cellStyle name="SAPBEXformats 6 2 2" xfId="1085"/>
    <cellStyle name="SAPBEXformats 6 2 2 2" xfId="1601"/>
    <cellStyle name="SAPBEXformats 6 2 2 2 2" xfId="3152"/>
    <cellStyle name="SAPBEXformats 6 2 2 2 2 2" xfId="6248"/>
    <cellStyle name="SAPBEXformats 6 2 2 2 3" xfId="4700"/>
    <cellStyle name="SAPBEXformats 6 2 2 3" xfId="2120"/>
    <cellStyle name="SAPBEXformats 6 2 2 3 2" xfId="3668"/>
    <cellStyle name="SAPBEXformats 6 2 2 3 2 2" xfId="6764"/>
    <cellStyle name="SAPBEXformats 6 2 2 3 3" xfId="5216"/>
    <cellStyle name="SAPBEXformats 6 2 2 4" xfId="2636"/>
    <cellStyle name="SAPBEXformats 6 2 2 4 2" xfId="5732"/>
    <cellStyle name="SAPBEXformats 6 2 2 5" xfId="4184"/>
    <cellStyle name="SAPBEXformats 6 2 3" xfId="1343"/>
    <cellStyle name="SAPBEXformats 6 2 3 2" xfId="2894"/>
    <cellStyle name="SAPBEXformats 6 2 3 2 2" xfId="5990"/>
    <cellStyle name="SAPBEXformats 6 2 3 3" xfId="4442"/>
    <cellStyle name="SAPBEXformats 6 2 4" xfId="1862"/>
    <cellStyle name="SAPBEXformats 6 2 4 2" xfId="3410"/>
    <cellStyle name="SAPBEXformats 6 2 4 2 2" xfId="6506"/>
    <cellStyle name="SAPBEXformats 6 2 4 3" xfId="4958"/>
    <cellStyle name="SAPBEXformats 6 2 5" xfId="2378"/>
    <cellStyle name="SAPBEXformats 6 2 5 2" xfId="5474"/>
    <cellStyle name="SAPBEXformats 6 2 6" xfId="3926"/>
    <cellStyle name="SAPBEXheaderItem" xfId="391"/>
    <cellStyle name="SAPBEXheaderItem 2" xfId="392"/>
    <cellStyle name="SAPBEXheaderItem 2 2" xfId="814"/>
    <cellStyle name="SAPBEXheaderItem 2 2 2" xfId="1086"/>
    <cellStyle name="SAPBEXheaderItem 2 2 2 2" xfId="1602"/>
    <cellStyle name="SAPBEXheaderItem 2 2 2 2 2" xfId="3153"/>
    <cellStyle name="SAPBEXheaderItem 2 2 2 2 2 2" xfId="6249"/>
    <cellStyle name="SAPBEXheaderItem 2 2 2 2 3" xfId="4701"/>
    <cellStyle name="SAPBEXheaderItem 2 2 2 3" xfId="2121"/>
    <cellStyle name="SAPBEXheaderItem 2 2 2 3 2" xfId="3669"/>
    <cellStyle name="SAPBEXheaderItem 2 2 2 3 2 2" xfId="6765"/>
    <cellStyle name="SAPBEXheaderItem 2 2 2 3 3" xfId="5217"/>
    <cellStyle name="SAPBEXheaderItem 2 2 2 4" xfId="2637"/>
    <cellStyle name="SAPBEXheaderItem 2 2 2 4 2" xfId="5733"/>
    <cellStyle name="SAPBEXheaderItem 2 2 2 5" xfId="4185"/>
    <cellStyle name="SAPBEXheaderItem 2 2 3" xfId="1344"/>
    <cellStyle name="SAPBEXheaderItem 2 2 3 2" xfId="2895"/>
    <cellStyle name="SAPBEXheaderItem 2 2 3 2 2" xfId="5991"/>
    <cellStyle name="SAPBEXheaderItem 2 2 3 3" xfId="4443"/>
    <cellStyle name="SAPBEXheaderItem 2 2 4" xfId="1863"/>
    <cellStyle name="SAPBEXheaderItem 2 2 4 2" xfId="3411"/>
    <cellStyle name="SAPBEXheaderItem 2 2 4 2 2" xfId="6507"/>
    <cellStyle name="SAPBEXheaderItem 2 2 4 3" xfId="4959"/>
    <cellStyle name="SAPBEXheaderItem 2 2 5" xfId="2379"/>
    <cellStyle name="SAPBEXheaderItem 2 2 5 2" xfId="5475"/>
    <cellStyle name="SAPBEXheaderItem 2 2 6" xfId="3927"/>
    <cellStyle name="SAPBEXheaderItem 3" xfId="393"/>
    <cellStyle name="SAPBEXheaderItem 3 2" xfId="815"/>
    <cellStyle name="SAPBEXheaderItem 3 2 2" xfId="1087"/>
    <cellStyle name="SAPBEXheaderItem 3 2 2 2" xfId="1603"/>
    <cellStyle name="SAPBEXheaderItem 3 2 2 2 2" xfId="3154"/>
    <cellStyle name="SAPBEXheaderItem 3 2 2 2 2 2" xfId="6250"/>
    <cellStyle name="SAPBEXheaderItem 3 2 2 2 3" xfId="4702"/>
    <cellStyle name="SAPBEXheaderItem 3 2 2 3" xfId="2122"/>
    <cellStyle name="SAPBEXheaderItem 3 2 2 3 2" xfId="3670"/>
    <cellStyle name="SAPBEXheaderItem 3 2 2 3 2 2" xfId="6766"/>
    <cellStyle name="SAPBEXheaderItem 3 2 2 3 3" xfId="5218"/>
    <cellStyle name="SAPBEXheaderItem 3 2 2 4" xfId="2638"/>
    <cellStyle name="SAPBEXheaderItem 3 2 2 4 2" xfId="5734"/>
    <cellStyle name="SAPBEXheaderItem 3 2 2 5" xfId="4186"/>
    <cellStyle name="SAPBEXheaderItem 3 2 3" xfId="1345"/>
    <cellStyle name="SAPBEXheaderItem 3 2 3 2" xfId="2896"/>
    <cellStyle name="SAPBEXheaderItem 3 2 3 2 2" xfId="5992"/>
    <cellStyle name="SAPBEXheaderItem 3 2 3 3" xfId="4444"/>
    <cellStyle name="SAPBEXheaderItem 3 2 4" xfId="1864"/>
    <cellStyle name="SAPBEXheaderItem 3 2 4 2" xfId="3412"/>
    <cellStyle name="SAPBEXheaderItem 3 2 4 2 2" xfId="6508"/>
    <cellStyle name="SAPBEXheaderItem 3 2 4 3" xfId="4960"/>
    <cellStyle name="SAPBEXheaderItem 3 2 5" xfId="2380"/>
    <cellStyle name="SAPBEXheaderItem 3 2 5 2" xfId="5476"/>
    <cellStyle name="SAPBEXheaderItem 3 2 6" xfId="3928"/>
    <cellStyle name="SAPBEXheaderItem 4" xfId="394"/>
    <cellStyle name="SAPBEXheaderItem 4 2" xfId="816"/>
    <cellStyle name="SAPBEXheaderItem 4 2 2" xfId="1088"/>
    <cellStyle name="SAPBEXheaderItem 4 2 2 2" xfId="1604"/>
    <cellStyle name="SAPBEXheaderItem 4 2 2 2 2" xfId="3155"/>
    <cellStyle name="SAPBEXheaderItem 4 2 2 2 2 2" xfId="6251"/>
    <cellStyle name="SAPBEXheaderItem 4 2 2 2 3" xfId="4703"/>
    <cellStyle name="SAPBEXheaderItem 4 2 2 3" xfId="2123"/>
    <cellStyle name="SAPBEXheaderItem 4 2 2 3 2" xfId="3671"/>
    <cellStyle name="SAPBEXheaderItem 4 2 2 3 2 2" xfId="6767"/>
    <cellStyle name="SAPBEXheaderItem 4 2 2 3 3" xfId="5219"/>
    <cellStyle name="SAPBEXheaderItem 4 2 2 4" xfId="2639"/>
    <cellStyle name="SAPBEXheaderItem 4 2 2 4 2" xfId="5735"/>
    <cellStyle name="SAPBEXheaderItem 4 2 2 5" xfId="4187"/>
    <cellStyle name="SAPBEXheaderItem 4 2 3" xfId="1346"/>
    <cellStyle name="SAPBEXheaderItem 4 2 3 2" xfId="2897"/>
    <cellStyle name="SAPBEXheaderItem 4 2 3 2 2" xfId="5993"/>
    <cellStyle name="SAPBEXheaderItem 4 2 3 3" xfId="4445"/>
    <cellStyle name="SAPBEXheaderItem 4 2 4" xfId="1865"/>
    <cellStyle name="SAPBEXheaderItem 4 2 4 2" xfId="3413"/>
    <cellStyle name="SAPBEXheaderItem 4 2 4 2 2" xfId="6509"/>
    <cellStyle name="SAPBEXheaderItem 4 2 4 3" xfId="4961"/>
    <cellStyle name="SAPBEXheaderItem 4 2 5" xfId="2381"/>
    <cellStyle name="SAPBEXheaderItem 4 2 5 2" xfId="5477"/>
    <cellStyle name="SAPBEXheaderItem 4 2 6" xfId="3929"/>
    <cellStyle name="SAPBEXheaderItem 5" xfId="395"/>
    <cellStyle name="SAPBEXheaderItem 5 2" xfId="817"/>
    <cellStyle name="SAPBEXheaderItem 5 2 2" xfId="1089"/>
    <cellStyle name="SAPBEXheaderItem 5 2 2 2" xfId="1605"/>
    <cellStyle name="SAPBEXheaderItem 5 2 2 2 2" xfId="3156"/>
    <cellStyle name="SAPBEXheaderItem 5 2 2 2 2 2" xfId="6252"/>
    <cellStyle name="SAPBEXheaderItem 5 2 2 2 3" xfId="4704"/>
    <cellStyle name="SAPBEXheaderItem 5 2 2 3" xfId="2124"/>
    <cellStyle name="SAPBEXheaderItem 5 2 2 3 2" xfId="3672"/>
    <cellStyle name="SAPBEXheaderItem 5 2 2 3 2 2" xfId="6768"/>
    <cellStyle name="SAPBEXheaderItem 5 2 2 3 3" xfId="5220"/>
    <cellStyle name="SAPBEXheaderItem 5 2 2 4" xfId="2640"/>
    <cellStyle name="SAPBEXheaderItem 5 2 2 4 2" xfId="5736"/>
    <cellStyle name="SAPBEXheaderItem 5 2 2 5" xfId="4188"/>
    <cellStyle name="SAPBEXheaderItem 5 2 3" xfId="1347"/>
    <cellStyle name="SAPBEXheaderItem 5 2 3 2" xfId="2898"/>
    <cellStyle name="SAPBEXheaderItem 5 2 3 2 2" xfId="5994"/>
    <cellStyle name="SAPBEXheaderItem 5 2 3 3" xfId="4446"/>
    <cellStyle name="SAPBEXheaderItem 5 2 4" xfId="1866"/>
    <cellStyle name="SAPBEXheaderItem 5 2 4 2" xfId="3414"/>
    <cellStyle name="SAPBEXheaderItem 5 2 4 2 2" xfId="6510"/>
    <cellStyle name="SAPBEXheaderItem 5 2 4 3" xfId="4962"/>
    <cellStyle name="SAPBEXheaderItem 5 2 5" xfId="2382"/>
    <cellStyle name="SAPBEXheaderItem 5 2 5 2" xfId="5478"/>
    <cellStyle name="SAPBEXheaderItem 5 2 6" xfId="3930"/>
    <cellStyle name="SAPBEXheaderItem 6" xfId="396"/>
    <cellStyle name="SAPBEXheaderItem 6 2" xfId="818"/>
    <cellStyle name="SAPBEXheaderItem 6 2 2" xfId="1090"/>
    <cellStyle name="SAPBEXheaderItem 6 2 2 2" xfId="1606"/>
    <cellStyle name="SAPBEXheaderItem 6 2 2 2 2" xfId="3157"/>
    <cellStyle name="SAPBEXheaderItem 6 2 2 2 2 2" xfId="6253"/>
    <cellStyle name="SAPBEXheaderItem 6 2 2 2 3" xfId="4705"/>
    <cellStyle name="SAPBEXheaderItem 6 2 2 3" xfId="2125"/>
    <cellStyle name="SAPBEXheaderItem 6 2 2 3 2" xfId="3673"/>
    <cellStyle name="SAPBEXheaderItem 6 2 2 3 2 2" xfId="6769"/>
    <cellStyle name="SAPBEXheaderItem 6 2 2 3 3" xfId="5221"/>
    <cellStyle name="SAPBEXheaderItem 6 2 2 4" xfId="2641"/>
    <cellStyle name="SAPBEXheaderItem 6 2 2 4 2" xfId="5737"/>
    <cellStyle name="SAPBEXheaderItem 6 2 2 5" xfId="4189"/>
    <cellStyle name="SAPBEXheaderItem 6 2 3" xfId="1348"/>
    <cellStyle name="SAPBEXheaderItem 6 2 3 2" xfId="2899"/>
    <cellStyle name="SAPBEXheaderItem 6 2 3 2 2" xfId="5995"/>
    <cellStyle name="SAPBEXheaderItem 6 2 3 3" xfId="4447"/>
    <cellStyle name="SAPBEXheaderItem 6 2 4" xfId="1867"/>
    <cellStyle name="SAPBEXheaderItem 6 2 4 2" xfId="3415"/>
    <cellStyle name="SAPBEXheaderItem 6 2 4 2 2" xfId="6511"/>
    <cellStyle name="SAPBEXheaderItem 6 2 4 3" xfId="4963"/>
    <cellStyle name="SAPBEXheaderItem 6 2 5" xfId="2383"/>
    <cellStyle name="SAPBEXheaderItem 6 2 5 2" xfId="5479"/>
    <cellStyle name="SAPBEXheaderItem 6 2 6" xfId="3931"/>
    <cellStyle name="SAPBEXheaderText" xfId="397"/>
    <cellStyle name="SAPBEXheaderText 2" xfId="398"/>
    <cellStyle name="SAPBEXheaderText 2 2" xfId="819"/>
    <cellStyle name="SAPBEXheaderText 2 2 2" xfId="1091"/>
    <cellStyle name="SAPBEXheaderText 2 2 2 2" xfId="1607"/>
    <cellStyle name="SAPBEXheaderText 2 2 2 2 2" xfId="3158"/>
    <cellStyle name="SAPBEXheaderText 2 2 2 2 2 2" xfId="6254"/>
    <cellStyle name="SAPBEXheaderText 2 2 2 2 3" xfId="4706"/>
    <cellStyle name="SAPBEXheaderText 2 2 2 3" xfId="2126"/>
    <cellStyle name="SAPBEXheaderText 2 2 2 3 2" xfId="3674"/>
    <cellStyle name="SAPBEXheaderText 2 2 2 3 2 2" xfId="6770"/>
    <cellStyle name="SAPBEXheaderText 2 2 2 3 3" xfId="5222"/>
    <cellStyle name="SAPBEXheaderText 2 2 2 4" xfId="2642"/>
    <cellStyle name="SAPBEXheaderText 2 2 2 4 2" xfId="5738"/>
    <cellStyle name="SAPBEXheaderText 2 2 2 5" xfId="4190"/>
    <cellStyle name="SAPBEXheaderText 2 2 3" xfId="1349"/>
    <cellStyle name="SAPBEXheaderText 2 2 3 2" xfId="2900"/>
    <cellStyle name="SAPBEXheaderText 2 2 3 2 2" xfId="5996"/>
    <cellStyle name="SAPBEXheaderText 2 2 3 3" xfId="4448"/>
    <cellStyle name="SAPBEXheaderText 2 2 4" xfId="1868"/>
    <cellStyle name="SAPBEXheaderText 2 2 4 2" xfId="3416"/>
    <cellStyle name="SAPBEXheaderText 2 2 4 2 2" xfId="6512"/>
    <cellStyle name="SAPBEXheaderText 2 2 4 3" xfId="4964"/>
    <cellStyle name="SAPBEXheaderText 2 2 5" xfId="2384"/>
    <cellStyle name="SAPBEXheaderText 2 2 5 2" xfId="5480"/>
    <cellStyle name="SAPBEXheaderText 2 2 6" xfId="3932"/>
    <cellStyle name="SAPBEXheaderText 3" xfId="399"/>
    <cellStyle name="SAPBEXheaderText 3 2" xfId="820"/>
    <cellStyle name="SAPBEXheaderText 3 2 2" xfId="1092"/>
    <cellStyle name="SAPBEXheaderText 3 2 2 2" xfId="1608"/>
    <cellStyle name="SAPBEXheaderText 3 2 2 2 2" xfId="3159"/>
    <cellStyle name="SAPBEXheaderText 3 2 2 2 2 2" xfId="6255"/>
    <cellStyle name="SAPBEXheaderText 3 2 2 2 3" xfId="4707"/>
    <cellStyle name="SAPBEXheaderText 3 2 2 3" xfId="2127"/>
    <cellStyle name="SAPBEXheaderText 3 2 2 3 2" xfId="3675"/>
    <cellStyle name="SAPBEXheaderText 3 2 2 3 2 2" xfId="6771"/>
    <cellStyle name="SAPBEXheaderText 3 2 2 3 3" xfId="5223"/>
    <cellStyle name="SAPBEXheaderText 3 2 2 4" xfId="2643"/>
    <cellStyle name="SAPBEXheaderText 3 2 2 4 2" xfId="5739"/>
    <cellStyle name="SAPBEXheaderText 3 2 2 5" xfId="4191"/>
    <cellStyle name="SAPBEXheaderText 3 2 3" xfId="1350"/>
    <cellStyle name="SAPBEXheaderText 3 2 3 2" xfId="2901"/>
    <cellStyle name="SAPBEXheaderText 3 2 3 2 2" xfId="5997"/>
    <cellStyle name="SAPBEXheaderText 3 2 3 3" xfId="4449"/>
    <cellStyle name="SAPBEXheaderText 3 2 4" xfId="1869"/>
    <cellStyle name="SAPBEXheaderText 3 2 4 2" xfId="3417"/>
    <cellStyle name="SAPBEXheaderText 3 2 4 2 2" xfId="6513"/>
    <cellStyle name="SAPBEXheaderText 3 2 4 3" xfId="4965"/>
    <cellStyle name="SAPBEXheaderText 3 2 5" xfId="2385"/>
    <cellStyle name="SAPBEXheaderText 3 2 5 2" xfId="5481"/>
    <cellStyle name="SAPBEXheaderText 3 2 6" xfId="3933"/>
    <cellStyle name="SAPBEXheaderText 4" xfId="400"/>
    <cellStyle name="SAPBEXheaderText 4 2" xfId="821"/>
    <cellStyle name="SAPBEXheaderText 4 2 2" xfId="1093"/>
    <cellStyle name="SAPBEXheaderText 4 2 2 2" xfId="1609"/>
    <cellStyle name="SAPBEXheaderText 4 2 2 2 2" xfId="3160"/>
    <cellStyle name="SAPBEXheaderText 4 2 2 2 2 2" xfId="6256"/>
    <cellStyle name="SAPBEXheaderText 4 2 2 2 3" xfId="4708"/>
    <cellStyle name="SAPBEXheaderText 4 2 2 3" xfId="2128"/>
    <cellStyle name="SAPBEXheaderText 4 2 2 3 2" xfId="3676"/>
    <cellStyle name="SAPBEXheaderText 4 2 2 3 2 2" xfId="6772"/>
    <cellStyle name="SAPBEXheaderText 4 2 2 3 3" xfId="5224"/>
    <cellStyle name="SAPBEXheaderText 4 2 2 4" xfId="2644"/>
    <cellStyle name="SAPBEXheaderText 4 2 2 4 2" xfId="5740"/>
    <cellStyle name="SAPBEXheaderText 4 2 2 5" xfId="4192"/>
    <cellStyle name="SAPBEXheaderText 4 2 3" xfId="1351"/>
    <cellStyle name="SAPBEXheaderText 4 2 3 2" xfId="2902"/>
    <cellStyle name="SAPBEXheaderText 4 2 3 2 2" xfId="5998"/>
    <cellStyle name="SAPBEXheaderText 4 2 3 3" xfId="4450"/>
    <cellStyle name="SAPBEXheaderText 4 2 4" xfId="1870"/>
    <cellStyle name="SAPBEXheaderText 4 2 4 2" xfId="3418"/>
    <cellStyle name="SAPBEXheaderText 4 2 4 2 2" xfId="6514"/>
    <cellStyle name="SAPBEXheaderText 4 2 4 3" xfId="4966"/>
    <cellStyle name="SAPBEXheaderText 4 2 5" xfId="2386"/>
    <cellStyle name="SAPBEXheaderText 4 2 5 2" xfId="5482"/>
    <cellStyle name="SAPBEXheaderText 4 2 6" xfId="3934"/>
    <cellStyle name="SAPBEXheaderText 5" xfId="401"/>
    <cellStyle name="SAPBEXheaderText 5 2" xfId="822"/>
    <cellStyle name="SAPBEXheaderText 5 2 2" xfId="1094"/>
    <cellStyle name="SAPBEXheaderText 5 2 2 2" xfId="1610"/>
    <cellStyle name="SAPBEXheaderText 5 2 2 2 2" xfId="3161"/>
    <cellStyle name="SAPBEXheaderText 5 2 2 2 2 2" xfId="6257"/>
    <cellStyle name="SAPBEXheaderText 5 2 2 2 3" xfId="4709"/>
    <cellStyle name="SAPBEXheaderText 5 2 2 3" xfId="2129"/>
    <cellStyle name="SAPBEXheaderText 5 2 2 3 2" xfId="3677"/>
    <cellStyle name="SAPBEXheaderText 5 2 2 3 2 2" xfId="6773"/>
    <cellStyle name="SAPBEXheaderText 5 2 2 3 3" xfId="5225"/>
    <cellStyle name="SAPBEXheaderText 5 2 2 4" xfId="2645"/>
    <cellStyle name="SAPBEXheaderText 5 2 2 4 2" xfId="5741"/>
    <cellStyle name="SAPBEXheaderText 5 2 2 5" xfId="4193"/>
    <cellStyle name="SAPBEXheaderText 5 2 3" xfId="1352"/>
    <cellStyle name="SAPBEXheaderText 5 2 3 2" xfId="2903"/>
    <cellStyle name="SAPBEXheaderText 5 2 3 2 2" xfId="5999"/>
    <cellStyle name="SAPBEXheaderText 5 2 3 3" xfId="4451"/>
    <cellStyle name="SAPBEXheaderText 5 2 4" xfId="1871"/>
    <cellStyle name="SAPBEXheaderText 5 2 4 2" xfId="3419"/>
    <cellStyle name="SAPBEXheaderText 5 2 4 2 2" xfId="6515"/>
    <cellStyle name="SAPBEXheaderText 5 2 4 3" xfId="4967"/>
    <cellStyle name="SAPBEXheaderText 5 2 5" xfId="2387"/>
    <cellStyle name="SAPBEXheaderText 5 2 5 2" xfId="5483"/>
    <cellStyle name="SAPBEXheaderText 5 2 6" xfId="3935"/>
    <cellStyle name="SAPBEXheaderText 6" xfId="402"/>
    <cellStyle name="SAPBEXheaderText 6 2" xfId="823"/>
    <cellStyle name="SAPBEXheaderText 6 2 2" xfId="1095"/>
    <cellStyle name="SAPBEXheaderText 6 2 2 2" xfId="1611"/>
    <cellStyle name="SAPBEXheaderText 6 2 2 2 2" xfId="3162"/>
    <cellStyle name="SAPBEXheaderText 6 2 2 2 2 2" xfId="6258"/>
    <cellStyle name="SAPBEXheaderText 6 2 2 2 3" xfId="4710"/>
    <cellStyle name="SAPBEXheaderText 6 2 2 3" xfId="2130"/>
    <cellStyle name="SAPBEXheaderText 6 2 2 3 2" xfId="3678"/>
    <cellStyle name="SAPBEXheaderText 6 2 2 3 2 2" xfId="6774"/>
    <cellStyle name="SAPBEXheaderText 6 2 2 3 3" xfId="5226"/>
    <cellStyle name="SAPBEXheaderText 6 2 2 4" xfId="2646"/>
    <cellStyle name="SAPBEXheaderText 6 2 2 4 2" xfId="5742"/>
    <cellStyle name="SAPBEXheaderText 6 2 2 5" xfId="4194"/>
    <cellStyle name="SAPBEXheaderText 6 2 3" xfId="1353"/>
    <cellStyle name="SAPBEXheaderText 6 2 3 2" xfId="2904"/>
    <cellStyle name="SAPBEXheaderText 6 2 3 2 2" xfId="6000"/>
    <cellStyle name="SAPBEXheaderText 6 2 3 3" xfId="4452"/>
    <cellStyle name="SAPBEXheaderText 6 2 4" xfId="1872"/>
    <cellStyle name="SAPBEXheaderText 6 2 4 2" xfId="3420"/>
    <cellStyle name="SAPBEXheaderText 6 2 4 2 2" xfId="6516"/>
    <cellStyle name="SAPBEXheaderText 6 2 4 3" xfId="4968"/>
    <cellStyle name="SAPBEXheaderText 6 2 5" xfId="2388"/>
    <cellStyle name="SAPBEXheaderText 6 2 5 2" xfId="5484"/>
    <cellStyle name="SAPBEXheaderText 6 2 6" xfId="3936"/>
    <cellStyle name="SAPBEXHLevel0" xfId="403"/>
    <cellStyle name="SAPBEXHLevel0 2" xfId="404"/>
    <cellStyle name="SAPBEXHLevel0 2 2" xfId="824"/>
    <cellStyle name="SAPBEXHLevel0 2 2 2" xfId="1096"/>
    <cellStyle name="SAPBEXHLevel0 2 2 2 2" xfId="1612"/>
    <cellStyle name="SAPBEXHLevel0 2 2 2 2 2" xfId="3163"/>
    <cellStyle name="SAPBEXHLevel0 2 2 2 2 2 2" xfId="6259"/>
    <cellStyle name="SAPBEXHLevel0 2 2 2 2 3" xfId="4711"/>
    <cellStyle name="SAPBEXHLevel0 2 2 2 3" xfId="2131"/>
    <cellStyle name="SAPBEXHLevel0 2 2 2 3 2" xfId="3679"/>
    <cellStyle name="SAPBEXHLevel0 2 2 2 3 2 2" xfId="6775"/>
    <cellStyle name="SAPBEXHLevel0 2 2 2 3 3" xfId="5227"/>
    <cellStyle name="SAPBEXHLevel0 2 2 2 4" xfId="2647"/>
    <cellStyle name="SAPBEXHLevel0 2 2 2 4 2" xfId="5743"/>
    <cellStyle name="SAPBEXHLevel0 2 2 2 5" xfId="4195"/>
    <cellStyle name="SAPBEXHLevel0 2 2 3" xfId="1354"/>
    <cellStyle name="SAPBEXHLevel0 2 2 3 2" xfId="2905"/>
    <cellStyle name="SAPBEXHLevel0 2 2 3 2 2" xfId="6001"/>
    <cellStyle name="SAPBEXHLevel0 2 2 3 3" xfId="4453"/>
    <cellStyle name="SAPBEXHLevel0 2 2 4" xfId="1873"/>
    <cellStyle name="SAPBEXHLevel0 2 2 4 2" xfId="3421"/>
    <cellStyle name="SAPBEXHLevel0 2 2 4 2 2" xfId="6517"/>
    <cellStyle name="SAPBEXHLevel0 2 2 4 3" xfId="4969"/>
    <cellStyle name="SAPBEXHLevel0 2 2 5" xfId="2389"/>
    <cellStyle name="SAPBEXHLevel0 2 2 5 2" xfId="5485"/>
    <cellStyle name="SAPBEXHLevel0 2 2 6" xfId="3937"/>
    <cellStyle name="SAPBEXHLevel0 3" xfId="405"/>
    <cellStyle name="SAPBEXHLevel0 3 2" xfId="825"/>
    <cellStyle name="SAPBEXHLevel0 3 2 2" xfId="1097"/>
    <cellStyle name="SAPBEXHLevel0 3 2 2 2" xfId="1613"/>
    <cellStyle name="SAPBEXHLevel0 3 2 2 2 2" xfId="3164"/>
    <cellStyle name="SAPBEXHLevel0 3 2 2 2 2 2" xfId="6260"/>
    <cellStyle name="SAPBEXHLevel0 3 2 2 2 3" xfId="4712"/>
    <cellStyle name="SAPBEXHLevel0 3 2 2 3" xfId="2132"/>
    <cellStyle name="SAPBEXHLevel0 3 2 2 3 2" xfId="3680"/>
    <cellStyle name="SAPBEXHLevel0 3 2 2 3 2 2" xfId="6776"/>
    <cellStyle name="SAPBEXHLevel0 3 2 2 3 3" xfId="5228"/>
    <cellStyle name="SAPBEXHLevel0 3 2 2 4" xfId="2648"/>
    <cellStyle name="SAPBEXHLevel0 3 2 2 4 2" xfId="5744"/>
    <cellStyle name="SAPBEXHLevel0 3 2 2 5" xfId="4196"/>
    <cellStyle name="SAPBEXHLevel0 3 2 3" xfId="1355"/>
    <cellStyle name="SAPBEXHLevel0 3 2 3 2" xfId="2906"/>
    <cellStyle name="SAPBEXHLevel0 3 2 3 2 2" xfId="6002"/>
    <cellStyle name="SAPBEXHLevel0 3 2 3 3" xfId="4454"/>
    <cellStyle name="SAPBEXHLevel0 3 2 4" xfId="1874"/>
    <cellStyle name="SAPBEXHLevel0 3 2 4 2" xfId="3422"/>
    <cellStyle name="SAPBEXHLevel0 3 2 4 2 2" xfId="6518"/>
    <cellStyle name="SAPBEXHLevel0 3 2 4 3" xfId="4970"/>
    <cellStyle name="SAPBEXHLevel0 3 2 5" xfId="2390"/>
    <cellStyle name="SAPBEXHLevel0 3 2 5 2" xfId="5486"/>
    <cellStyle name="SAPBEXHLevel0 3 2 6" xfId="3938"/>
    <cellStyle name="SAPBEXHLevel0 4" xfId="406"/>
    <cellStyle name="SAPBEXHLevel0 4 2" xfId="826"/>
    <cellStyle name="SAPBEXHLevel0 4 2 2" xfId="1098"/>
    <cellStyle name="SAPBEXHLevel0 4 2 2 2" xfId="1614"/>
    <cellStyle name="SAPBEXHLevel0 4 2 2 2 2" xfId="3165"/>
    <cellStyle name="SAPBEXHLevel0 4 2 2 2 2 2" xfId="6261"/>
    <cellStyle name="SAPBEXHLevel0 4 2 2 2 3" xfId="4713"/>
    <cellStyle name="SAPBEXHLevel0 4 2 2 3" xfId="2133"/>
    <cellStyle name="SAPBEXHLevel0 4 2 2 3 2" xfId="3681"/>
    <cellStyle name="SAPBEXHLevel0 4 2 2 3 2 2" xfId="6777"/>
    <cellStyle name="SAPBEXHLevel0 4 2 2 3 3" xfId="5229"/>
    <cellStyle name="SAPBEXHLevel0 4 2 2 4" xfId="2649"/>
    <cellStyle name="SAPBEXHLevel0 4 2 2 4 2" xfId="5745"/>
    <cellStyle name="SAPBEXHLevel0 4 2 2 5" xfId="4197"/>
    <cellStyle name="SAPBEXHLevel0 4 2 3" xfId="1356"/>
    <cellStyle name="SAPBEXHLevel0 4 2 3 2" xfId="2907"/>
    <cellStyle name="SAPBEXHLevel0 4 2 3 2 2" xfId="6003"/>
    <cellStyle name="SAPBEXHLevel0 4 2 3 3" xfId="4455"/>
    <cellStyle name="SAPBEXHLevel0 4 2 4" xfId="1875"/>
    <cellStyle name="SAPBEXHLevel0 4 2 4 2" xfId="3423"/>
    <cellStyle name="SAPBEXHLevel0 4 2 4 2 2" xfId="6519"/>
    <cellStyle name="SAPBEXHLevel0 4 2 4 3" xfId="4971"/>
    <cellStyle name="SAPBEXHLevel0 4 2 5" xfId="2391"/>
    <cellStyle name="SAPBEXHLevel0 4 2 5 2" xfId="5487"/>
    <cellStyle name="SAPBEXHLevel0 4 2 6" xfId="3939"/>
    <cellStyle name="SAPBEXHLevel0 5" xfId="407"/>
    <cellStyle name="SAPBEXHLevel0 5 2" xfId="827"/>
    <cellStyle name="SAPBEXHLevel0 5 2 2" xfId="1099"/>
    <cellStyle name="SAPBEXHLevel0 5 2 2 2" xfId="1615"/>
    <cellStyle name="SAPBEXHLevel0 5 2 2 2 2" xfId="3166"/>
    <cellStyle name="SAPBEXHLevel0 5 2 2 2 2 2" xfId="6262"/>
    <cellStyle name="SAPBEXHLevel0 5 2 2 2 3" xfId="4714"/>
    <cellStyle name="SAPBEXHLevel0 5 2 2 3" xfId="2134"/>
    <cellStyle name="SAPBEXHLevel0 5 2 2 3 2" xfId="3682"/>
    <cellStyle name="SAPBEXHLevel0 5 2 2 3 2 2" xfId="6778"/>
    <cellStyle name="SAPBEXHLevel0 5 2 2 3 3" xfId="5230"/>
    <cellStyle name="SAPBEXHLevel0 5 2 2 4" xfId="2650"/>
    <cellStyle name="SAPBEXHLevel0 5 2 2 4 2" xfId="5746"/>
    <cellStyle name="SAPBEXHLevel0 5 2 2 5" xfId="4198"/>
    <cellStyle name="SAPBEXHLevel0 5 2 3" xfId="1357"/>
    <cellStyle name="SAPBEXHLevel0 5 2 3 2" xfId="2908"/>
    <cellStyle name="SAPBEXHLevel0 5 2 3 2 2" xfId="6004"/>
    <cellStyle name="SAPBEXHLevel0 5 2 3 3" xfId="4456"/>
    <cellStyle name="SAPBEXHLevel0 5 2 4" xfId="1876"/>
    <cellStyle name="SAPBEXHLevel0 5 2 4 2" xfId="3424"/>
    <cellStyle name="SAPBEXHLevel0 5 2 4 2 2" xfId="6520"/>
    <cellStyle name="SAPBEXHLevel0 5 2 4 3" xfId="4972"/>
    <cellStyle name="SAPBEXHLevel0 5 2 5" xfId="2392"/>
    <cellStyle name="SAPBEXHLevel0 5 2 5 2" xfId="5488"/>
    <cellStyle name="SAPBEXHLevel0 5 2 6" xfId="3940"/>
    <cellStyle name="SAPBEXHLevel0 6" xfId="408"/>
    <cellStyle name="SAPBEXHLevel0 6 2" xfId="828"/>
    <cellStyle name="SAPBEXHLevel0 6 2 2" xfId="1100"/>
    <cellStyle name="SAPBEXHLevel0 6 2 2 2" xfId="1616"/>
    <cellStyle name="SAPBEXHLevel0 6 2 2 2 2" xfId="3167"/>
    <cellStyle name="SAPBEXHLevel0 6 2 2 2 2 2" xfId="6263"/>
    <cellStyle name="SAPBEXHLevel0 6 2 2 2 3" xfId="4715"/>
    <cellStyle name="SAPBEXHLevel0 6 2 2 3" xfId="2135"/>
    <cellStyle name="SAPBEXHLevel0 6 2 2 3 2" xfId="3683"/>
    <cellStyle name="SAPBEXHLevel0 6 2 2 3 2 2" xfId="6779"/>
    <cellStyle name="SAPBEXHLevel0 6 2 2 3 3" xfId="5231"/>
    <cellStyle name="SAPBEXHLevel0 6 2 2 4" xfId="2651"/>
    <cellStyle name="SAPBEXHLevel0 6 2 2 4 2" xfId="5747"/>
    <cellStyle name="SAPBEXHLevel0 6 2 2 5" xfId="4199"/>
    <cellStyle name="SAPBEXHLevel0 6 2 3" xfId="1358"/>
    <cellStyle name="SAPBEXHLevel0 6 2 3 2" xfId="2909"/>
    <cellStyle name="SAPBEXHLevel0 6 2 3 2 2" xfId="6005"/>
    <cellStyle name="SAPBEXHLevel0 6 2 3 3" xfId="4457"/>
    <cellStyle name="SAPBEXHLevel0 6 2 4" xfId="1877"/>
    <cellStyle name="SAPBEXHLevel0 6 2 4 2" xfId="3425"/>
    <cellStyle name="SAPBEXHLevel0 6 2 4 2 2" xfId="6521"/>
    <cellStyle name="SAPBEXHLevel0 6 2 4 3" xfId="4973"/>
    <cellStyle name="SAPBEXHLevel0 6 2 5" xfId="2393"/>
    <cellStyle name="SAPBEXHLevel0 6 2 5 2" xfId="5489"/>
    <cellStyle name="SAPBEXHLevel0 6 2 6" xfId="3941"/>
    <cellStyle name="SAPBEXHLevel0 7" xfId="409"/>
    <cellStyle name="SAPBEXHLevel0 7 2" xfId="829"/>
    <cellStyle name="SAPBEXHLevel0 7 2 2" xfId="1101"/>
    <cellStyle name="SAPBEXHLevel0 7 2 2 2" xfId="1617"/>
    <cellStyle name="SAPBEXHLevel0 7 2 2 2 2" xfId="3168"/>
    <cellStyle name="SAPBEXHLevel0 7 2 2 2 2 2" xfId="6264"/>
    <cellStyle name="SAPBEXHLevel0 7 2 2 2 3" xfId="4716"/>
    <cellStyle name="SAPBEXHLevel0 7 2 2 3" xfId="2136"/>
    <cellStyle name="SAPBEXHLevel0 7 2 2 3 2" xfId="3684"/>
    <cellStyle name="SAPBEXHLevel0 7 2 2 3 2 2" xfId="6780"/>
    <cellStyle name="SAPBEXHLevel0 7 2 2 3 3" xfId="5232"/>
    <cellStyle name="SAPBEXHLevel0 7 2 2 4" xfId="2652"/>
    <cellStyle name="SAPBEXHLevel0 7 2 2 4 2" xfId="5748"/>
    <cellStyle name="SAPBEXHLevel0 7 2 2 5" xfId="4200"/>
    <cellStyle name="SAPBEXHLevel0 7 2 3" xfId="1359"/>
    <cellStyle name="SAPBEXHLevel0 7 2 3 2" xfId="2910"/>
    <cellStyle name="SAPBEXHLevel0 7 2 3 2 2" xfId="6006"/>
    <cellStyle name="SAPBEXHLevel0 7 2 3 3" xfId="4458"/>
    <cellStyle name="SAPBEXHLevel0 7 2 4" xfId="1878"/>
    <cellStyle name="SAPBEXHLevel0 7 2 4 2" xfId="3426"/>
    <cellStyle name="SAPBEXHLevel0 7 2 4 2 2" xfId="6522"/>
    <cellStyle name="SAPBEXHLevel0 7 2 4 3" xfId="4974"/>
    <cellStyle name="SAPBEXHLevel0 7 2 5" xfId="2394"/>
    <cellStyle name="SAPBEXHLevel0 7 2 5 2" xfId="5490"/>
    <cellStyle name="SAPBEXHLevel0 7 2 6" xfId="3942"/>
    <cellStyle name="SAPBEXHLevel0_7y-отчетная_РЖД_2009_04" xfId="410"/>
    <cellStyle name="SAPBEXHLevel0X" xfId="411"/>
    <cellStyle name="SAPBEXHLevel0X 2" xfId="412"/>
    <cellStyle name="SAPBEXHLevel0X 2 2" xfId="830"/>
    <cellStyle name="SAPBEXHLevel0X 2 2 2" xfId="1102"/>
    <cellStyle name="SAPBEXHLevel0X 2 2 2 2" xfId="1618"/>
    <cellStyle name="SAPBEXHLevel0X 2 2 2 2 2" xfId="3169"/>
    <cellStyle name="SAPBEXHLevel0X 2 2 2 2 2 2" xfId="6265"/>
    <cellStyle name="SAPBEXHLevel0X 2 2 2 2 3" xfId="4717"/>
    <cellStyle name="SAPBEXHLevel0X 2 2 2 3" xfId="2137"/>
    <cellStyle name="SAPBEXHLevel0X 2 2 2 3 2" xfId="3685"/>
    <cellStyle name="SAPBEXHLevel0X 2 2 2 3 2 2" xfId="6781"/>
    <cellStyle name="SAPBEXHLevel0X 2 2 2 3 3" xfId="5233"/>
    <cellStyle name="SAPBEXHLevel0X 2 2 2 4" xfId="2653"/>
    <cellStyle name="SAPBEXHLevel0X 2 2 2 4 2" xfId="5749"/>
    <cellStyle name="SAPBEXHLevel0X 2 2 2 5" xfId="4201"/>
    <cellStyle name="SAPBEXHLevel0X 2 2 3" xfId="1360"/>
    <cellStyle name="SAPBEXHLevel0X 2 2 3 2" xfId="2911"/>
    <cellStyle name="SAPBEXHLevel0X 2 2 3 2 2" xfId="6007"/>
    <cellStyle name="SAPBEXHLevel0X 2 2 3 3" xfId="4459"/>
    <cellStyle name="SAPBEXHLevel0X 2 2 4" xfId="1879"/>
    <cellStyle name="SAPBEXHLevel0X 2 2 4 2" xfId="3427"/>
    <cellStyle name="SAPBEXHLevel0X 2 2 4 2 2" xfId="6523"/>
    <cellStyle name="SAPBEXHLevel0X 2 2 4 3" xfId="4975"/>
    <cellStyle name="SAPBEXHLevel0X 2 2 5" xfId="2395"/>
    <cellStyle name="SAPBEXHLevel0X 2 2 5 2" xfId="5491"/>
    <cellStyle name="SAPBEXHLevel0X 2 2 6" xfId="3943"/>
    <cellStyle name="SAPBEXHLevel0X 3" xfId="413"/>
    <cellStyle name="SAPBEXHLevel0X 3 2" xfId="831"/>
    <cellStyle name="SAPBEXHLevel0X 3 2 2" xfId="1103"/>
    <cellStyle name="SAPBEXHLevel0X 3 2 2 2" xfId="1619"/>
    <cellStyle name="SAPBEXHLevel0X 3 2 2 2 2" xfId="3170"/>
    <cellStyle name="SAPBEXHLevel0X 3 2 2 2 2 2" xfId="6266"/>
    <cellStyle name="SAPBEXHLevel0X 3 2 2 2 3" xfId="4718"/>
    <cellStyle name="SAPBEXHLevel0X 3 2 2 3" xfId="2138"/>
    <cellStyle name="SAPBEXHLevel0X 3 2 2 3 2" xfId="3686"/>
    <cellStyle name="SAPBEXHLevel0X 3 2 2 3 2 2" xfId="6782"/>
    <cellStyle name="SAPBEXHLevel0X 3 2 2 3 3" xfId="5234"/>
    <cellStyle name="SAPBEXHLevel0X 3 2 2 4" xfId="2654"/>
    <cellStyle name="SAPBEXHLevel0X 3 2 2 4 2" xfId="5750"/>
    <cellStyle name="SAPBEXHLevel0X 3 2 2 5" xfId="4202"/>
    <cellStyle name="SAPBEXHLevel0X 3 2 3" xfId="1361"/>
    <cellStyle name="SAPBEXHLevel0X 3 2 3 2" xfId="2912"/>
    <cellStyle name="SAPBEXHLevel0X 3 2 3 2 2" xfId="6008"/>
    <cellStyle name="SAPBEXHLevel0X 3 2 3 3" xfId="4460"/>
    <cellStyle name="SAPBEXHLevel0X 3 2 4" xfId="1880"/>
    <cellStyle name="SAPBEXHLevel0X 3 2 4 2" xfId="3428"/>
    <cellStyle name="SAPBEXHLevel0X 3 2 4 2 2" xfId="6524"/>
    <cellStyle name="SAPBEXHLevel0X 3 2 4 3" xfId="4976"/>
    <cellStyle name="SAPBEXHLevel0X 3 2 5" xfId="2396"/>
    <cellStyle name="SAPBEXHLevel0X 3 2 5 2" xfId="5492"/>
    <cellStyle name="SAPBEXHLevel0X 3 2 6" xfId="3944"/>
    <cellStyle name="SAPBEXHLevel0X 4" xfId="414"/>
    <cellStyle name="SAPBEXHLevel0X 4 2" xfId="832"/>
    <cellStyle name="SAPBEXHLevel0X 4 2 2" xfId="1104"/>
    <cellStyle name="SAPBEXHLevel0X 4 2 2 2" xfId="1620"/>
    <cellStyle name="SAPBEXHLevel0X 4 2 2 2 2" xfId="3171"/>
    <cellStyle name="SAPBEXHLevel0X 4 2 2 2 2 2" xfId="6267"/>
    <cellStyle name="SAPBEXHLevel0X 4 2 2 2 3" xfId="4719"/>
    <cellStyle name="SAPBEXHLevel0X 4 2 2 3" xfId="2139"/>
    <cellStyle name="SAPBEXHLevel0X 4 2 2 3 2" xfId="3687"/>
    <cellStyle name="SAPBEXHLevel0X 4 2 2 3 2 2" xfId="6783"/>
    <cellStyle name="SAPBEXHLevel0X 4 2 2 3 3" xfId="5235"/>
    <cellStyle name="SAPBEXHLevel0X 4 2 2 4" xfId="2655"/>
    <cellStyle name="SAPBEXHLevel0X 4 2 2 4 2" xfId="5751"/>
    <cellStyle name="SAPBEXHLevel0X 4 2 2 5" xfId="4203"/>
    <cellStyle name="SAPBEXHLevel0X 4 2 3" xfId="1362"/>
    <cellStyle name="SAPBEXHLevel0X 4 2 3 2" xfId="2913"/>
    <cellStyle name="SAPBEXHLevel0X 4 2 3 2 2" xfId="6009"/>
    <cellStyle name="SAPBEXHLevel0X 4 2 3 3" xfId="4461"/>
    <cellStyle name="SAPBEXHLevel0X 4 2 4" xfId="1881"/>
    <cellStyle name="SAPBEXHLevel0X 4 2 4 2" xfId="3429"/>
    <cellStyle name="SAPBEXHLevel0X 4 2 4 2 2" xfId="6525"/>
    <cellStyle name="SAPBEXHLevel0X 4 2 4 3" xfId="4977"/>
    <cellStyle name="SAPBEXHLevel0X 4 2 5" xfId="2397"/>
    <cellStyle name="SAPBEXHLevel0X 4 2 5 2" xfId="5493"/>
    <cellStyle name="SAPBEXHLevel0X 4 2 6" xfId="3945"/>
    <cellStyle name="SAPBEXHLevel0X 5" xfId="415"/>
    <cellStyle name="SAPBEXHLevel0X 5 2" xfId="833"/>
    <cellStyle name="SAPBEXHLevel0X 5 2 2" xfId="1105"/>
    <cellStyle name="SAPBEXHLevel0X 5 2 2 2" xfId="1621"/>
    <cellStyle name="SAPBEXHLevel0X 5 2 2 2 2" xfId="3172"/>
    <cellStyle name="SAPBEXHLevel0X 5 2 2 2 2 2" xfId="6268"/>
    <cellStyle name="SAPBEXHLevel0X 5 2 2 2 3" xfId="4720"/>
    <cellStyle name="SAPBEXHLevel0X 5 2 2 3" xfId="2140"/>
    <cellStyle name="SAPBEXHLevel0X 5 2 2 3 2" xfId="3688"/>
    <cellStyle name="SAPBEXHLevel0X 5 2 2 3 2 2" xfId="6784"/>
    <cellStyle name="SAPBEXHLevel0X 5 2 2 3 3" xfId="5236"/>
    <cellStyle name="SAPBEXHLevel0X 5 2 2 4" xfId="2656"/>
    <cellStyle name="SAPBEXHLevel0X 5 2 2 4 2" xfId="5752"/>
    <cellStyle name="SAPBEXHLevel0X 5 2 2 5" xfId="4204"/>
    <cellStyle name="SAPBEXHLevel0X 5 2 3" xfId="1363"/>
    <cellStyle name="SAPBEXHLevel0X 5 2 3 2" xfId="2914"/>
    <cellStyle name="SAPBEXHLevel0X 5 2 3 2 2" xfId="6010"/>
    <cellStyle name="SAPBEXHLevel0X 5 2 3 3" xfId="4462"/>
    <cellStyle name="SAPBEXHLevel0X 5 2 4" xfId="1882"/>
    <cellStyle name="SAPBEXHLevel0X 5 2 4 2" xfId="3430"/>
    <cellStyle name="SAPBEXHLevel0X 5 2 4 2 2" xfId="6526"/>
    <cellStyle name="SAPBEXHLevel0X 5 2 4 3" xfId="4978"/>
    <cellStyle name="SAPBEXHLevel0X 5 2 5" xfId="2398"/>
    <cellStyle name="SAPBEXHLevel0X 5 2 5 2" xfId="5494"/>
    <cellStyle name="SAPBEXHLevel0X 5 2 6" xfId="3946"/>
    <cellStyle name="SAPBEXHLevel0X 6" xfId="416"/>
    <cellStyle name="SAPBEXHLevel0X 6 2" xfId="834"/>
    <cellStyle name="SAPBEXHLevel0X 6 2 2" xfId="1106"/>
    <cellStyle name="SAPBEXHLevel0X 6 2 2 2" xfId="1622"/>
    <cellStyle name="SAPBEXHLevel0X 6 2 2 2 2" xfId="3173"/>
    <cellStyle name="SAPBEXHLevel0X 6 2 2 2 2 2" xfId="6269"/>
    <cellStyle name="SAPBEXHLevel0X 6 2 2 2 3" xfId="4721"/>
    <cellStyle name="SAPBEXHLevel0X 6 2 2 3" xfId="2141"/>
    <cellStyle name="SAPBEXHLevel0X 6 2 2 3 2" xfId="3689"/>
    <cellStyle name="SAPBEXHLevel0X 6 2 2 3 2 2" xfId="6785"/>
    <cellStyle name="SAPBEXHLevel0X 6 2 2 3 3" xfId="5237"/>
    <cellStyle name="SAPBEXHLevel0X 6 2 2 4" xfId="2657"/>
    <cellStyle name="SAPBEXHLevel0X 6 2 2 4 2" xfId="5753"/>
    <cellStyle name="SAPBEXHLevel0X 6 2 2 5" xfId="4205"/>
    <cellStyle name="SAPBEXHLevel0X 6 2 3" xfId="1364"/>
    <cellStyle name="SAPBEXHLevel0X 6 2 3 2" xfId="2915"/>
    <cellStyle name="SAPBEXHLevel0X 6 2 3 2 2" xfId="6011"/>
    <cellStyle name="SAPBEXHLevel0X 6 2 3 3" xfId="4463"/>
    <cellStyle name="SAPBEXHLevel0X 6 2 4" xfId="1883"/>
    <cellStyle name="SAPBEXHLevel0X 6 2 4 2" xfId="3431"/>
    <cellStyle name="SAPBEXHLevel0X 6 2 4 2 2" xfId="6527"/>
    <cellStyle name="SAPBEXHLevel0X 6 2 4 3" xfId="4979"/>
    <cellStyle name="SAPBEXHLevel0X 6 2 5" xfId="2399"/>
    <cellStyle name="SAPBEXHLevel0X 6 2 5 2" xfId="5495"/>
    <cellStyle name="SAPBEXHLevel0X 6 2 6" xfId="3947"/>
    <cellStyle name="SAPBEXHLevel0X 7" xfId="417"/>
    <cellStyle name="SAPBEXHLevel0X 7 2" xfId="835"/>
    <cellStyle name="SAPBEXHLevel0X 7 2 2" xfId="1107"/>
    <cellStyle name="SAPBEXHLevel0X 7 2 2 2" xfId="1623"/>
    <cellStyle name="SAPBEXHLevel0X 7 2 2 2 2" xfId="3174"/>
    <cellStyle name="SAPBEXHLevel0X 7 2 2 2 2 2" xfId="6270"/>
    <cellStyle name="SAPBEXHLevel0X 7 2 2 2 3" xfId="4722"/>
    <cellStyle name="SAPBEXHLevel0X 7 2 2 3" xfId="2142"/>
    <cellStyle name="SAPBEXHLevel0X 7 2 2 3 2" xfId="3690"/>
    <cellStyle name="SAPBEXHLevel0X 7 2 2 3 2 2" xfId="6786"/>
    <cellStyle name="SAPBEXHLevel0X 7 2 2 3 3" xfId="5238"/>
    <cellStyle name="SAPBEXHLevel0X 7 2 2 4" xfId="2658"/>
    <cellStyle name="SAPBEXHLevel0X 7 2 2 4 2" xfId="5754"/>
    <cellStyle name="SAPBEXHLevel0X 7 2 2 5" xfId="4206"/>
    <cellStyle name="SAPBEXHLevel0X 7 2 3" xfId="1365"/>
    <cellStyle name="SAPBEXHLevel0X 7 2 3 2" xfId="2916"/>
    <cellStyle name="SAPBEXHLevel0X 7 2 3 2 2" xfId="6012"/>
    <cellStyle name="SAPBEXHLevel0X 7 2 3 3" xfId="4464"/>
    <cellStyle name="SAPBEXHLevel0X 7 2 4" xfId="1884"/>
    <cellStyle name="SAPBEXHLevel0X 7 2 4 2" xfId="3432"/>
    <cellStyle name="SAPBEXHLevel0X 7 2 4 2 2" xfId="6528"/>
    <cellStyle name="SAPBEXHLevel0X 7 2 4 3" xfId="4980"/>
    <cellStyle name="SAPBEXHLevel0X 7 2 5" xfId="2400"/>
    <cellStyle name="SAPBEXHLevel0X 7 2 5 2" xfId="5496"/>
    <cellStyle name="SAPBEXHLevel0X 7 2 6" xfId="3948"/>
    <cellStyle name="SAPBEXHLevel0X 8" xfId="418"/>
    <cellStyle name="SAPBEXHLevel0X 8 2" xfId="836"/>
    <cellStyle name="SAPBEXHLevel0X 8 2 2" xfId="1108"/>
    <cellStyle name="SAPBEXHLevel0X 8 2 2 2" xfId="1624"/>
    <cellStyle name="SAPBEXHLevel0X 8 2 2 2 2" xfId="3175"/>
    <cellStyle name="SAPBEXHLevel0X 8 2 2 2 2 2" xfId="6271"/>
    <cellStyle name="SAPBEXHLevel0X 8 2 2 2 3" xfId="4723"/>
    <cellStyle name="SAPBEXHLevel0X 8 2 2 3" xfId="2143"/>
    <cellStyle name="SAPBEXHLevel0X 8 2 2 3 2" xfId="3691"/>
    <cellStyle name="SAPBEXHLevel0X 8 2 2 3 2 2" xfId="6787"/>
    <cellStyle name="SAPBEXHLevel0X 8 2 2 3 3" xfId="5239"/>
    <cellStyle name="SAPBEXHLevel0X 8 2 2 4" xfId="2659"/>
    <cellStyle name="SAPBEXHLevel0X 8 2 2 4 2" xfId="5755"/>
    <cellStyle name="SAPBEXHLevel0X 8 2 2 5" xfId="4207"/>
    <cellStyle name="SAPBEXHLevel0X 8 2 3" xfId="1366"/>
    <cellStyle name="SAPBEXHLevel0X 8 2 3 2" xfId="2917"/>
    <cellStyle name="SAPBEXHLevel0X 8 2 3 2 2" xfId="6013"/>
    <cellStyle name="SAPBEXHLevel0X 8 2 3 3" xfId="4465"/>
    <cellStyle name="SAPBEXHLevel0X 8 2 4" xfId="1885"/>
    <cellStyle name="SAPBEXHLevel0X 8 2 4 2" xfId="3433"/>
    <cellStyle name="SAPBEXHLevel0X 8 2 4 2 2" xfId="6529"/>
    <cellStyle name="SAPBEXHLevel0X 8 2 4 3" xfId="4981"/>
    <cellStyle name="SAPBEXHLevel0X 8 2 5" xfId="2401"/>
    <cellStyle name="SAPBEXHLevel0X 8 2 5 2" xfId="5497"/>
    <cellStyle name="SAPBEXHLevel0X 8 2 6" xfId="3949"/>
    <cellStyle name="SAPBEXHLevel0X 9" xfId="419"/>
    <cellStyle name="SAPBEXHLevel0X 9 2" xfId="837"/>
    <cellStyle name="SAPBEXHLevel0X 9 2 2" xfId="1109"/>
    <cellStyle name="SAPBEXHLevel0X 9 2 2 2" xfId="1625"/>
    <cellStyle name="SAPBEXHLevel0X 9 2 2 2 2" xfId="3176"/>
    <cellStyle name="SAPBEXHLevel0X 9 2 2 2 2 2" xfId="6272"/>
    <cellStyle name="SAPBEXHLevel0X 9 2 2 2 3" xfId="4724"/>
    <cellStyle name="SAPBEXHLevel0X 9 2 2 3" xfId="2144"/>
    <cellStyle name="SAPBEXHLevel0X 9 2 2 3 2" xfId="3692"/>
    <cellStyle name="SAPBEXHLevel0X 9 2 2 3 2 2" xfId="6788"/>
    <cellStyle name="SAPBEXHLevel0X 9 2 2 3 3" xfId="5240"/>
    <cellStyle name="SAPBEXHLevel0X 9 2 2 4" xfId="2660"/>
    <cellStyle name="SAPBEXHLevel0X 9 2 2 4 2" xfId="5756"/>
    <cellStyle name="SAPBEXHLevel0X 9 2 2 5" xfId="4208"/>
    <cellStyle name="SAPBEXHLevel0X 9 2 3" xfId="1367"/>
    <cellStyle name="SAPBEXHLevel0X 9 2 3 2" xfId="2918"/>
    <cellStyle name="SAPBEXHLevel0X 9 2 3 2 2" xfId="6014"/>
    <cellStyle name="SAPBEXHLevel0X 9 2 3 3" xfId="4466"/>
    <cellStyle name="SAPBEXHLevel0X 9 2 4" xfId="1886"/>
    <cellStyle name="SAPBEXHLevel0X 9 2 4 2" xfId="3434"/>
    <cellStyle name="SAPBEXHLevel0X 9 2 4 2 2" xfId="6530"/>
    <cellStyle name="SAPBEXHLevel0X 9 2 4 3" xfId="4982"/>
    <cellStyle name="SAPBEXHLevel0X 9 2 5" xfId="2402"/>
    <cellStyle name="SAPBEXHLevel0X 9 2 5 2" xfId="5498"/>
    <cellStyle name="SAPBEXHLevel0X 9 2 6" xfId="3950"/>
    <cellStyle name="SAPBEXHLevel0X_7-р_Из_Системы" xfId="420"/>
    <cellStyle name="SAPBEXHLevel1" xfId="421"/>
    <cellStyle name="SAPBEXHLevel1 2" xfId="422"/>
    <cellStyle name="SAPBEXHLevel1 2 2" xfId="838"/>
    <cellStyle name="SAPBEXHLevel1 2 2 2" xfId="1110"/>
    <cellStyle name="SAPBEXHLevel1 2 2 2 2" xfId="1626"/>
    <cellStyle name="SAPBEXHLevel1 2 2 2 2 2" xfId="3177"/>
    <cellStyle name="SAPBEXHLevel1 2 2 2 2 2 2" xfId="6273"/>
    <cellStyle name="SAPBEXHLevel1 2 2 2 2 3" xfId="4725"/>
    <cellStyle name="SAPBEXHLevel1 2 2 2 3" xfId="2145"/>
    <cellStyle name="SAPBEXHLevel1 2 2 2 3 2" xfId="3693"/>
    <cellStyle name="SAPBEXHLevel1 2 2 2 3 2 2" xfId="6789"/>
    <cellStyle name="SAPBEXHLevel1 2 2 2 3 3" xfId="5241"/>
    <cellStyle name="SAPBEXHLevel1 2 2 2 4" xfId="2661"/>
    <cellStyle name="SAPBEXHLevel1 2 2 2 4 2" xfId="5757"/>
    <cellStyle name="SAPBEXHLevel1 2 2 2 5" xfId="4209"/>
    <cellStyle name="SAPBEXHLevel1 2 2 3" xfId="1368"/>
    <cellStyle name="SAPBEXHLevel1 2 2 3 2" xfId="2919"/>
    <cellStyle name="SAPBEXHLevel1 2 2 3 2 2" xfId="6015"/>
    <cellStyle name="SAPBEXHLevel1 2 2 3 3" xfId="4467"/>
    <cellStyle name="SAPBEXHLevel1 2 2 4" xfId="1887"/>
    <cellStyle name="SAPBEXHLevel1 2 2 4 2" xfId="3435"/>
    <cellStyle name="SAPBEXHLevel1 2 2 4 2 2" xfId="6531"/>
    <cellStyle name="SAPBEXHLevel1 2 2 4 3" xfId="4983"/>
    <cellStyle name="SAPBEXHLevel1 2 2 5" xfId="2403"/>
    <cellStyle name="SAPBEXHLevel1 2 2 5 2" xfId="5499"/>
    <cellStyle name="SAPBEXHLevel1 2 2 6" xfId="3951"/>
    <cellStyle name="SAPBEXHLevel1 3" xfId="423"/>
    <cellStyle name="SAPBEXHLevel1 3 2" xfId="839"/>
    <cellStyle name="SAPBEXHLevel1 3 2 2" xfId="1111"/>
    <cellStyle name="SAPBEXHLevel1 3 2 2 2" xfId="1627"/>
    <cellStyle name="SAPBEXHLevel1 3 2 2 2 2" xfId="3178"/>
    <cellStyle name="SAPBEXHLevel1 3 2 2 2 2 2" xfId="6274"/>
    <cellStyle name="SAPBEXHLevel1 3 2 2 2 3" xfId="4726"/>
    <cellStyle name="SAPBEXHLevel1 3 2 2 3" xfId="2146"/>
    <cellStyle name="SAPBEXHLevel1 3 2 2 3 2" xfId="3694"/>
    <cellStyle name="SAPBEXHLevel1 3 2 2 3 2 2" xfId="6790"/>
    <cellStyle name="SAPBEXHLevel1 3 2 2 3 3" xfId="5242"/>
    <cellStyle name="SAPBEXHLevel1 3 2 2 4" xfId="2662"/>
    <cellStyle name="SAPBEXHLevel1 3 2 2 4 2" xfId="5758"/>
    <cellStyle name="SAPBEXHLevel1 3 2 2 5" xfId="4210"/>
    <cellStyle name="SAPBEXHLevel1 3 2 3" xfId="1369"/>
    <cellStyle name="SAPBEXHLevel1 3 2 3 2" xfId="2920"/>
    <cellStyle name="SAPBEXHLevel1 3 2 3 2 2" xfId="6016"/>
    <cellStyle name="SAPBEXHLevel1 3 2 3 3" xfId="4468"/>
    <cellStyle name="SAPBEXHLevel1 3 2 4" xfId="1888"/>
    <cellStyle name="SAPBEXHLevel1 3 2 4 2" xfId="3436"/>
    <cellStyle name="SAPBEXHLevel1 3 2 4 2 2" xfId="6532"/>
    <cellStyle name="SAPBEXHLevel1 3 2 4 3" xfId="4984"/>
    <cellStyle name="SAPBEXHLevel1 3 2 5" xfId="2404"/>
    <cellStyle name="SAPBEXHLevel1 3 2 5 2" xfId="5500"/>
    <cellStyle name="SAPBEXHLevel1 3 2 6" xfId="3952"/>
    <cellStyle name="SAPBEXHLevel1 4" xfId="424"/>
    <cellStyle name="SAPBEXHLevel1 4 2" xfId="840"/>
    <cellStyle name="SAPBEXHLevel1 4 2 2" xfId="1112"/>
    <cellStyle name="SAPBEXHLevel1 4 2 2 2" xfId="1628"/>
    <cellStyle name="SAPBEXHLevel1 4 2 2 2 2" xfId="3179"/>
    <cellStyle name="SAPBEXHLevel1 4 2 2 2 2 2" xfId="6275"/>
    <cellStyle name="SAPBEXHLevel1 4 2 2 2 3" xfId="4727"/>
    <cellStyle name="SAPBEXHLevel1 4 2 2 3" xfId="2147"/>
    <cellStyle name="SAPBEXHLevel1 4 2 2 3 2" xfId="3695"/>
    <cellStyle name="SAPBEXHLevel1 4 2 2 3 2 2" xfId="6791"/>
    <cellStyle name="SAPBEXHLevel1 4 2 2 3 3" xfId="5243"/>
    <cellStyle name="SAPBEXHLevel1 4 2 2 4" xfId="2663"/>
    <cellStyle name="SAPBEXHLevel1 4 2 2 4 2" xfId="5759"/>
    <cellStyle name="SAPBEXHLevel1 4 2 2 5" xfId="4211"/>
    <cellStyle name="SAPBEXHLevel1 4 2 3" xfId="1370"/>
    <cellStyle name="SAPBEXHLevel1 4 2 3 2" xfId="2921"/>
    <cellStyle name="SAPBEXHLevel1 4 2 3 2 2" xfId="6017"/>
    <cellStyle name="SAPBEXHLevel1 4 2 3 3" xfId="4469"/>
    <cellStyle name="SAPBEXHLevel1 4 2 4" xfId="1889"/>
    <cellStyle name="SAPBEXHLevel1 4 2 4 2" xfId="3437"/>
    <cellStyle name="SAPBEXHLevel1 4 2 4 2 2" xfId="6533"/>
    <cellStyle name="SAPBEXHLevel1 4 2 4 3" xfId="4985"/>
    <cellStyle name="SAPBEXHLevel1 4 2 5" xfId="2405"/>
    <cellStyle name="SAPBEXHLevel1 4 2 5 2" xfId="5501"/>
    <cellStyle name="SAPBEXHLevel1 4 2 6" xfId="3953"/>
    <cellStyle name="SAPBEXHLevel1 5" xfId="425"/>
    <cellStyle name="SAPBEXHLevel1 5 2" xfId="841"/>
    <cellStyle name="SAPBEXHLevel1 5 2 2" xfId="1113"/>
    <cellStyle name="SAPBEXHLevel1 5 2 2 2" xfId="1629"/>
    <cellStyle name="SAPBEXHLevel1 5 2 2 2 2" xfId="3180"/>
    <cellStyle name="SAPBEXHLevel1 5 2 2 2 2 2" xfId="6276"/>
    <cellStyle name="SAPBEXHLevel1 5 2 2 2 3" xfId="4728"/>
    <cellStyle name="SAPBEXHLevel1 5 2 2 3" xfId="2148"/>
    <cellStyle name="SAPBEXHLevel1 5 2 2 3 2" xfId="3696"/>
    <cellStyle name="SAPBEXHLevel1 5 2 2 3 2 2" xfId="6792"/>
    <cellStyle name="SAPBEXHLevel1 5 2 2 3 3" xfId="5244"/>
    <cellStyle name="SAPBEXHLevel1 5 2 2 4" xfId="2664"/>
    <cellStyle name="SAPBEXHLevel1 5 2 2 4 2" xfId="5760"/>
    <cellStyle name="SAPBEXHLevel1 5 2 2 5" xfId="4212"/>
    <cellStyle name="SAPBEXHLevel1 5 2 3" xfId="1371"/>
    <cellStyle name="SAPBEXHLevel1 5 2 3 2" xfId="2922"/>
    <cellStyle name="SAPBEXHLevel1 5 2 3 2 2" xfId="6018"/>
    <cellStyle name="SAPBEXHLevel1 5 2 3 3" xfId="4470"/>
    <cellStyle name="SAPBEXHLevel1 5 2 4" xfId="1890"/>
    <cellStyle name="SAPBEXHLevel1 5 2 4 2" xfId="3438"/>
    <cellStyle name="SAPBEXHLevel1 5 2 4 2 2" xfId="6534"/>
    <cellStyle name="SAPBEXHLevel1 5 2 4 3" xfId="4986"/>
    <cellStyle name="SAPBEXHLevel1 5 2 5" xfId="2406"/>
    <cellStyle name="SAPBEXHLevel1 5 2 5 2" xfId="5502"/>
    <cellStyle name="SAPBEXHLevel1 5 2 6" xfId="3954"/>
    <cellStyle name="SAPBEXHLevel1 6" xfId="426"/>
    <cellStyle name="SAPBEXHLevel1 6 2" xfId="842"/>
    <cellStyle name="SAPBEXHLevel1 6 2 2" xfId="1114"/>
    <cellStyle name="SAPBEXHLevel1 6 2 2 2" xfId="1630"/>
    <cellStyle name="SAPBEXHLevel1 6 2 2 2 2" xfId="3181"/>
    <cellStyle name="SAPBEXHLevel1 6 2 2 2 2 2" xfId="6277"/>
    <cellStyle name="SAPBEXHLevel1 6 2 2 2 3" xfId="4729"/>
    <cellStyle name="SAPBEXHLevel1 6 2 2 3" xfId="2149"/>
    <cellStyle name="SAPBEXHLevel1 6 2 2 3 2" xfId="3697"/>
    <cellStyle name="SAPBEXHLevel1 6 2 2 3 2 2" xfId="6793"/>
    <cellStyle name="SAPBEXHLevel1 6 2 2 3 3" xfId="5245"/>
    <cellStyle name="SAPBEXHLevel1 6 2 2 4" xfId="2665"/>
    <cellStyle name="SAPBEXHLevel1 6 2 2 4 2" xfId="5761"/>
    <cellStyle name="SAPBEXHLevel1 6 2 2 5" xfId="4213"/>
    <cellStyle name="SAPBEXHLevel1 6 2 3" xfId="1372"/>
    <cellStyle name="SAPBEXHLevel1 6 2 3 2" xfId="2923"/>
    <cellStyle name="SAPBEXHLevel1 6 2 3 2 2" xfId="6019"/>
    <cellStyle name="SAPBEXHLevel1 6 2 3 3" xfId="4471"/>
    <cellStyle name="SAPBEXHLevel1 6 2 4" xfId="1891"/>
    <cellStyle name="SAPBEXHLevel1 6 2 4 2" xfId="3439"/>
    <cellStyle name="SAPBEXHLevel1 6 2 4 2 2" xfId="6535"/>
    <cellStyle name="SAPBEXHLevel1 6 2 4 3" xfId="4987"/>
    <cellStyle name="SAPBEXHLevel1 6 2 5" xfId="2407"/>
    <cellStyle name="SAPBEXHLevel1 6 2 5 2" xfId="5503"/>
    <cellStyle name="SAPBEXHLevel1 6 2 6" xfId="3955"/>
    <cellStyle name="SAPBEXHLevel1 7" xfId="427"/>
    <cellStyle name="SAPBEXHLevel1 7 2" xfId="843"/>
    <cellStyle name="SAPBEXHLevel1 7 2 2" xfId="1115"/>
    <cellStyle name="SAPBEXHLevel1 7 2 2 2" xfId="1631"/>
    <cellStyle name="SAPBEXHLevel1 7 2 2 2 2" xfId="3182"/>
    <cellStyle name="SAPBEXHLevel1 7 2 2 2 2 2" xfId="6278"/>
    <cellStyle name="SAPBEXHLevel1 7 2 2 2 3" xfId="4730"/>
    <cellStyle name="SAPBEXHLevel1 7 2 2 3" xfId="2150"/>
    <cellStyle name="SAPBEXHLevel1 7 2 2 3 2" xfId="3698"/>
    <cellStyle name="SAPBEXHLevel1 7 2 2 3 2 2" xfId="6794"/>
    <cellStyle name="SAPBEXHLevel1 7 2 2 3 3" xfId="5246"/>
    <cellStyle name="SAPBEXHLevel1 7 2 2 4" xfId="2666"/>
    <cellStyle name="SAPBEXHLevel1 7 2 2 4 2" xfId="5762"/>
    <cellStyle name="SAPBEXHLevel1 7 2 2 5" xfId="4214"/>
    <cellStyle name="SAPBEXHLevel1 7 2 3" xfId="1373"/>
    <cellStyle name="SAPBEXHLevel1 7 2 3 2" xfId="2924"/>
    <cellStyle name="SAPBEXHLevel1 7 2 3 2 2" xfId="6020"/>
    <cellStyle name="SAPBEXHLevel1 7 2 3 3" xfId="4472"/>
    <cellStyle name="SAPBEXHLevel1 7 2 4" xfId="1892"/>
    <cellStyle name="SAPBEXHLevel1 7 2 4 2" xfId="3440"/>
    <cellStyle name="SAPBEXHLevel1 7 2 4 2 2" xfId="6536"/>
    <cellStyle name="SAPBEXHLevel1 7 2 4 3" xfId="4988"/>
    <cellStyle name="SAPBEXHLevel1 7 2 5" xfId="2408"/>
    <cellStyle name="SAPBEXHLevel1 7 2 5 2" xfId="5504"/>
    <cellStyle name="SAPBEXHLevel1 7 2 6" xfId="3956"/>
    <cellStyle name="SAPBEXHLevel1_7y-отчетная_РЖД_2009_04" xfId="428"/>
    <cellStyle name="SAPBEXHLevel1X" xfId="429"/>
    <cellStyle name="SAPBEXHLevel1X 2" xfId="430"/>
    <cellStyle name="SAPBEXHLevel1X 2 2" xfId="844"/>
    <cellStyle name="SAPBEXHLevel1X 2 2 2" xfId="1116"/>
    <cellStyle name="SAPBEXHLevel1X 2 2 2 2" xfId="1632"/>
    <cellStyle name="SAPBEXHLevel1X 2 2 2 2 2" xfId="3183"/>
    <cellStyle name="SAPBEXHLevel1X 2 2 2 2 2 2" xfId="6279"/>
    <cellStyle name="SAPBEXHLevel1X 2 2 2 2 3" xfId="4731"/>
    <cellStyle name="SAPBEXHLevel1X 2 2 2 3" xfId="2151"/>
    <cellStyle name="SAPBEXHLevel1X 2 2 2 3 2" xfId="3699"/>
    <cellStyle name="SAPBEXHLevel1X 2 2 2 3 2 2" xfId="6795"/>
    <cellStyle name="SAPBEXHLevel1X 2 2 2 3 3" xfId="5247"/>
    <cellStyle name="SAPBEXHLevel1X 2 2 2 4" xfId="2667"/>
    <cellStyle name="SAPBEXHLevel1X 2 2 2 4 2" xfId="5763"/>
    <cellStyle name="SAPBEXHLevel1X 2 2 2 5" xfId="4215"/>
    <cellStyle name="SAPBEXHLevel1X 2 2 3" xfId="1374"/>
    <cellStyle name="SAPBEXHLevel1X 2 2 3 2" xfId="2925"/>
    <cellStyle name="SAPBEXHLevel1X 2 2 3 2 2" xfId="6021"/>
    <cellStyle name="SAPBEXHLevel1X 2 2 3 3" xfId="4473"/>
    <cellStyle name="SAPBEXHLevel1X 2 2 4" xfId="1893"/>
    <cellStyle name="SAPBEXHLevel1X 2 2 4 2" xfId="3441"/>
    <cellStyle name="SAPBEXHLevel1X 2 2 4 2 2" xfId="6537"/>
    <cellStyle name="SAPBEXHLevel1X 2 2 4 3" xfId="4989"/>
    <cellStyle name="SAPBEXHLevel1X 2 2 5" xfId="2409"/>
    <cellStyle name="SAPBEXHLevel1X 2 2 5 2" xfId="5505"/>
    <cellStyle name="SAPBEXHLevel1X 2 2 6" xfId="3957"/>
    <cellStyle name="SAPBEXHLevel1X 3" xfId="431"/>
    <cellStyle name="SAPBEXHLevel1X 3 2" xfId="845"/>
    <cellStyle name="SAPBEXHLevel1X 3 2 2" xfId="1117"/>
    <cellStyle name="SAPBEXHLevel1X 3 2 2 2" xfId="1633"/>
    <cellStyle name="SAPBEXHLevel1X 3 2 2 2 2" xfId="3184"/>
    <cellStyle name="SAPBEXHLevel1X 3 2 2 2 2 2" xfId="6280"/>
    <cellStyle name="SAPBEXHLevel1X 3 2 2 2 3" xfId="4732"/>
    <cellStyle name="SAPBEXHLevel1X 3 2 2 3" xfId="2152"/>
    <cellStyle name="SAPBEXHLevel1X 3 2 2 3 2" xfId="3700"/>
    <cellStyle name="SAPBEXHLevel1X 3 2 2 3 2 2" xfId="6796"/>
    <cellStyle name="SAPBEXHLevel1X 3 2 2 3 3" xfId="5248"/>
    <cellStyle name="SAPBEXHLevel1X 3 2 2 4" xfId="2668"/>
    <cellStyle name="SAPBEXHLevel1X 3 2 2 4 2" xfId="5764"/>
    <cellStyle name="SAPBEXHLevel1X 3 2 2 5" xfId="4216"/>
    <cellStyle name="SAPBEXHLevel1X 3 2 3" xfId="1375"/>
    <cellStyle name="SAPBEXHLevel1X 3 2 3 2" xfId="2926"/>
    <cellStyle name="SAPBEXHLevel1X 3 2 3 2 2" xfId="6022"/>
    <cellStyle name="SAPBEXHLevel1X 3 2 3 3" xfId="4474"/>
    <cellStyle name="SAPBEXHLevel1X 3 2 4" xfId="1894"/>
    <cellStyle name="SAPBEXHLevel1X 3 2 4 2" xfId="3442"/>
    <cellStyle name="SAPBEXHLevel1X 3 2 4 2 2" xfId="6538"/>
    <cellStyle name="SAPBEXHLevel1X 3 2 4 3" xfId="4990"/>
    <cellStyle name="SAPBEXHLevel1X 3 2 5" xfId="2410"/>
    <cellStyle name="SAPBEXHLevel1X 3 2 5 2" xfId="5506"/>
    <cellStyle name="SAPBEXHLevel1X 3 2 6" xfId="3958"/>
    <cellStyle name="SAPBEXHLevel1X 4" xfId="432"/>
    <cellStyle name="SAPBEXHLevel1X 4 2" xfId="846"/>
    <cellStyle name="SAPBEXHLevel1X 4 2 2" xfId="1118"/>
    <cellStyle name="SAPBEXHLevel1X 4 2 2 2" xfId="1634"/>
    <cellStyle name="SAPBEXHLevel1X 4 2 2 2 2" xfId="3185"/>
    <cellStyle name="SAPBEXHLevel1X 4 2 2 2 2 2" xfId="6281"/>
    <cellStyle name="SAPBEXHLevel1X 4 2 2 2 3" xfId="4733"/>
    <cellStyle name="SAPBEXHLevel1X 4 2 2 3" xfId="2153"/>
    <cellStyle name="SAPBEXHLevel1X 4 2 2 3 2" xfId="3701"/>
    <cellStyle name="SAPBEXHLevel1X 4 2 2 3 2 2" xfId="6797"/>
    <cellStyle name="SAPBEXHLevel1X 4 2 2 3 3" xfId="5249"/>
    <cellStyle name="SAPBEXHLevel1X 4 2 2 4" xfId="2669"/>
    <cellStyle name="SAPBEXHLevel1X 4 2 2 4 2" xfId="5765"/>
    <cellStyle name="SAPBEXHLevel1X 4 2 2 5" xfId="4217"/>
    <cellStyle name="SAPBEXHLevel1X 4 2 3" xfId="1376"/>
    <cellStyle name="SAPBEXHLevel1X 4 2 3 2" xfId="2927"/>
    <cellStyle name="SAPBEXHLevel1X 4 2 3 2 2" xfId="6023"/>
    <cellStyle name="SAPBEXHLevel1X 4 2 3 3" xfId="4475"/>
    <cellStyle name="SAPBEXHLevel1X 4 2 4" xfId="1895"/>
    <cellStyle name="SAPBEXHLevel1X 4 2 4 2" xfId="3443"/>
    <cellStyle name="SAPBEXHLevel1X 4 2 4 2 2" xfId="6539"/>
    <cellStyle name="SAPBEXHLevel1X 4 2 4 3" xfId="4991"/>
    <cellStyle name="SAPBEXHLevel1X 4 2 5" xfId="2411"/>
    <cellStyle name="SAPBEXHLevel1X 4 2 5 2" xfId="5507"/>
    <cellStyle name="SAPBEXHLevel1X 4 2 6" xfId="3959"/>
    <cellStyle name="SAPBEXHLevel1X 5" xfId="433"/>
    <cellStyle name="SAPBEXHLevel1X 5 2" xfId="847"/>
    <cellStyle name="SAPBEXHLevel1X 5 2 2" xfId="1119"/>
    <cellStyle name="SAPBEXHLevel1X 5 2 2 2" xfId="1635"/>
    <cellStyle name="SAPBEXHLevel1X 5 2 2 2 2" xfId="3186"/>
    <cellStyle name="SAPBEXHLevel1X 5 2 2 2 2 2" xfId="6282"/>
    <cellStyle name="SAPBEXHLevel1X 5 2 2 2 3" xfId="4734"/>
    <cellStyle name="SAPBEXHLevel1X 5 2 2 3" xfId="2154"/>
    <cellStyle name="SAPBEXHLevel1X 5 2 2 3 2" xfId="3702"/>
    <cellStyle name="SAPBEXHLevel1X 5 2 2 3 2 2" xfId="6798"/>
    <cellStyle name="SAPBEXHLevel1X 5 2 2 3 3" xfId="5250"/>
    <cellStyle name="SAPBEXHLevel1X 5 2 2 4" xfId="2670"/>
    <cellStyle name="SAPBEXHLevel1X 5 2 2 4 2" xfId="5766"/>
    <cellStyle name="SAPBEXHLevel1X 5 2 2 5" xfId="4218"/>
    <cellStyle name="SAPBEXHLevel1X 5 2 3" xfId="1377"/>
    <cellStyle name="SAPBEXHLevel1X 5 2 3 2" xfId="2928"/>
    <cellStyle name="SAPBEXHLevel1X 5 2 3 2 2" xfId="6024"/>
    <cellStyle name="SAPBEXHLevel1X 5 2 3 3" xfId="4476"/>
    <cellStyle name="SAPBEXHLevel1X 5 2 4" xfId="1896"/>
    <cellStyle name="SAPBEXHLevel1X 5 2 4 2" xfId="3444"/>
    <cellStyle name="SAPBEXHLevel1X 5 2 4 2 2" xfId="6540"/>
    <cellStyle name="SAPBEXHLevel1X 5 2 4 3" xfId="4992"/>
    <cellStyle name="SAPBEXHLevel1X 5 2 5" xfId="2412"/>
    <cellStyle name="SAPBEXHLevel1X 5 2 5 2" xfId="5508"/>
    <cellStyle name="SAPBEXHLevel1X 5 2 6" xfId="3960"/>
    <cellStyle name="SAPBEXHLevel1X 6" xfId="434"/>
    <cellStyle name="SAPBEXHLevel1X 6 2" xfId="848"/>
    <cellStyle name="SAPBEXHLevel1X 6 2 2" xfId="1120"/>
    <cellStyle name="SAPBEXHLevel1X 6 2 2 2" xfId="1636"/>
    <cellStyle name="SAPBEXHLevel1X 6 2 2 2 2" xfId="3187"/>
    <cellStyle name="SAPBEXHLevel1X 6 2 2 2 2 2" xfId="6283"/>
    <cellStyle name="SAPBEXHLevel1X 6 2 2 2 3" xfId="4735"/>
    <cellStyle name="SAPBEXHLevel1X 6 2 2 3" xfId="2155"/>
    <cellStyle name="SAPBEXHLevel1X 6 2 2 3 2" xfId="3703"/>
    <cellStyle name="SAPBEXHLevel1X 6 2 2 3 2 2" xfId="6799"/>
    <cellStyle name="SAPBEXHLevel1X 6 2 2 3 3" xfId="5251"/>
    <cellStyle name="SAPBEXHLevel1X 6 2 2 4" xfId="2671"/>
    <cellStyle name="SAPBEXHLevel1X 6 2 2 4 2" xfId="5767"/>
    <cellStyle name="SAPBEXHLevel1X 6 2 2 5" xfId="4219"/>
    <cellStyle name="SAPBEXHLevel1X 6 2 3" xfId="1378"/>
    <cellStyle name="SAPBEXHLevel1X 6 2 3 2" xfId="2929"/>
    <cellStyle name="SAPBEXHLevel1X 6 2 3 2 2" xfId="6025"/>
    <cellStyle name="SAPBEXHLevel1X 6 2 3 3" xfId="4477"/>
    <cellStyle name="SAPBEXHLevel1X 6 2 4" xfId="1897"/>
    <cellStyle name="SAPBEXHLevel1X 6 2 4 2" xfId="3445"/>
    <cellStyle name="SAPBEXHLevel1X 6 2 4 2 2" xfId="6541"/>
    <cellStyle name="SAPBEXHLevel1X 6 2 4 3" xfId="4993"/>
    <cellStyle name="SAPBEXHLevel1X 6 2 5" xfId="2413"/>
    <cellStyle name="SAPBEXHLevel1X 6 2 5 2" xfId="5509"/>
    <cellStyle name="SAPBEXHLevel1X 6 2 6" xfId="3961"/>
    <cellStyle name="SAPBEXHLevel1X 7" xfId="435"/>
    <cellStyle name="SAPBEXHLevel1X 7 2" xfId="849"/>
    <cellStyle name="SAPBEXHLevel1X 7 2 2" xfId="1121"/>
    <cellStyle name="SAPBEXHLevel1X 7 2 2 2" xfId="1637"/>
    <cellStyle name="SAPBEXHLevel1X 7 2 2 2 2" xfId="3188"/>
    <cellStyle name="SAPBEXHLevel1X 7 2 2 2 2 2" xfId="6284"/>
    <cellStyle name="SAPBEXHLevel1X 7 2 2 2 3" xfId="4736"/>
    <cellStyle name="SAPBEXHLevel1X 7 2 2 3" xfId="2156"/>
    <cellStyle name="SAPBEXHLevel1X 7 2 2 3 2" xfId="3704"/>
    <cellStyle name="SAPBEXHLevel1X 7 2 2 3 2 2" xfId="6800"/>
    <cellStyle name="SAPBEXHLevel1X 7 2 2 3 3" xfId="5252"/>
    <cellStyle name="SAPBEXHLevel1X 7 2 2 4" xfId="2672"/>
    <cellStyle name="SAPBEXHLevel1X 7 2 2 4 2" xfId="5768"/>
    <cellStyle name="SAPBEXHLevel1X 7 2 2 5" xfId="4220"/>
    <cellStyle name="SAPBEXHLevel1X 7 2 3" xfId="1379"/>
    <cellStyle name="SAPBEXHLevel1X 7 2 3 2" xfId="2930"/>
    <cellStyle name="SAPBEXHLevel1X 7 2 3 2 2" xfId="6026"/>
    <cellStyle name="SAPBEXHLevel1X 7 2 3 3" xfId="4478"/>
    <cellStyle name="SAPBEXHLevel1X 7 2 4" xfId="1898"/>
    <cellStyle name="SAPBEXHLevel1X 7 2 4 2" xfId="3446"/>
    <cellStyle name="SAPBEXHLevel1X 7 2 4 2 2" xfId="6542"/>
    <cellStyle name="SAPBEXHLevel1X 7 2 4 3" xfId="4994"/>
    <cellStyle name="SAPBEXHLevel1X 7 2 5" xfId="2414"/>
    <cellStyle name="SAPBEXHLevel1X 7 2 5 2" xfId="5510"/>
    <cellStyle name="SAPBEXHLevel1X 7 2 6" xfId="3962"/>
    <cellStyle name="SAPBEXHLevel1X 8" xfId="436"/>
    <cellStyle name="SAPBEXHLevel1X 8 2" xfId="850"/>
    <cellStyle name="SAPBEXHLevel1X 8 2 2" xfId="1122"/>
    <cellStyle name="SAPBEXHLevel1X 8 2 2 2" xfId="1638"/>
    <cellStyle name="SAPBEXHLevel1X 8 2 2 2 2" xfId="3189"/>
    <cellStyle name="SAPBEXHLevel1X 8 2 2 2 2 2" xfId="6285"/>
    <cellStyle name="SAPBEXHLevel1X 8 2 2 2 3" xfId="4737"/>
    <cellStyle name="SAPBEXHLevel1X 8 2 2 3" xfId="2157"/>
    <cellStyle name="SAPBEXHLevel1X 8 2 2 3 2" xfId="3705"/>
    <cellStyle name="SAPBEXHLevel1X 8 2 2 3 2 2" xfId="6801"/>
    <cellStyle name="SAPBEXHLevel1X 8 2 2 3 3" xfId="5253"/>
    <cellStyle name="SAPBEXHLevel1X 8 2 2 4" xfId="2673"/>
    <cellStyle name="SAPBEXHLevel1X 8 2 2 4 2" xfId="5769"/>
    <cellStyle name="SAPBEXHLevel1X 8 2 2 5" xfId="4221"/>
    <cellStyle name="SAPBEXHLevel1X 8 2 3" xfId="1380"/>
    <cellStyle name="SAPBEXHLevel1X 8 2 3 2" xfId="2931"/>
    <cellStyle name="SAPBEXHLevel1X 8 2 3 2 2" xfId="6027"/>
    <cellStyle name="SAPBEXHLevel1X 8 2 3 3" xfId="4479"/>
    <cellStyle name="SAPBEXHLevel1X 8 2 4" xfId="1899"/>
    <cellStyle name="SAPBEXHLevel1X 8 2 4 2" xfId="3447"/>
    <cellStyle name="SAPBEXHLevel1X 8 2 4 2 2" xfId="6543"/>
    <cellStyle name="SAPBEXHLevel1X 8 2 4 3" xfId="4995"/>
    <cellStyle name="SAPBEXHLevel1X 8 2 5" xfId="2415"/>
    <cellStyle name="SAPBEXHLevel1X 8 2 5 2" xfId="5511"/>
    <cellStyle name="SAPBEXHLevel1X 8 2 6" xfId="3963"/>
    <cellStyle name="SAPBEXHLevel1X 9" xfId="437"/>
    <cellStyle name="SAPBEXHLevel1X 9 2" xfId="851"/>
    <cellStyle name="SAPBEXHLevel1X 9 2 2" xfId="1123"/>
    <cellStyle name="SAPBEXHLevel1X 9 2 2 2" xfId="1639"/>
    <cellStyle name="SAPBEXHLevel1X 9 2 2 2 2" xfId="3190"/>
    <cellStyle name="SAPBEXHLevel1X 9 2 2 2 2 2" xfId="6286"/>
    <cellStyle name="SAPBEXHLevel1X 9 2 2 2 3" xfId="4738"/>
    <cellStyle name="SAPBEXHLevel1X 9 2 2 3" xfId="2158"/>
    <cellStyle name="SAPBEXHLevel1X 9 2 2 3 2" xfId="3706"/>
    <cellStyle name="SAPBEXHLevel1X 9 2 2 3 2 2" xfId="6802"/>
    <cellStyle name="SAPBEXHLevel1X 9 2 2 3 3" xfId="5254"/>
    <cellStyle name="SAPBEXHLevel1X 9 2 2 4" xfId="2674"/>
    <cellStyle name="SAPBEXHLevel1X 9 2 2 4 2" xfId="5770"/>
    <cellStyle name="SAPBEXHLevel1X 9 2 2 5" xfId="4222"/>
    <cellStyle name="SAPBEXHLevel1X 9 2 3" xfId="1381"/>
    <cellStyle name="SAPBEXHLevel1X 9 2 3 2" xfId="2932"/>
    <cellStyle name="SAPBEXHLevel1X 9 2 3 2 2" xfId="6028"/>
    <cellStyle name="SAPBEXHLevel1X 9 2 3 3" xfId="4480"/>
    <cellStyle name="SAPBEXHLevel1X 9 2 4" xfId="1900"/>
    <cellStyle name="SAPBEXHLevel1X 9 2 4 2" xfId="3448"/>
    <cellStyle name="SAPBEXHLevel1X 9 2 4 2 2" xfId="6544"/>
    <cellStyle name="SAPBEXHLevel1X 9 2 4 3" xfId="4996"/>
    <cellStyle name="SAPBEXHLevel1X 9 2 5" xfId="2416"/>
    <cellStyle name="SAPBEXHLevel1X 9 2 5 2" xfId="5512"/>
    <cellStyle name="SAPBEXHLevel1X 9 2 6" xfId="3964"/>
    <cellStyle name="SAPBEXHLevel1X_7-р_Из_Системы" xfId="438"/>
    <cellStyle name="SAPBEXHLevel2" xfId="439"/>
    <cellStyle name="SAPBEXHLevel2 2" xfId="440"/>
    <cellStyle name="SAPBEXHLevel2 2 2" xfId="852"/>
    <cellStyle name="SAPBEXHLevel2 2 2 2" xfId="1124"/>
    <cellStyle name="SAPBEXHLevel2 2 2 2 2" xfId="1640"/>
    <cellStyle name="SAPBEXHLevel2 2 2 2 2 2" xfId="3191"/>
    <cellStyle name="SAPBEXHLevel2 2 2 2 2 2 2" xfId="6287"/>
    <cellStyle name="SAPBEXHLevel2 2 2 2 2 3" xfId="4739"/>
    <cellStyle name="SAPBEXHLevel2 2 2 2 3" xfId="2159"/>
    <cellStyle name="SAPBEXHLevel2 2 2 2 3 2" xfId="3707"/>
    <cellStyle name="SAPBEXHLevel2 2 2 2 3 2 2" xfId="6803"/>
    <cellStyle name="SAPBEXHLevel2 2 2 2 3 3" xfId="5255"/>
    <cellStyle name="SAPBEXHLevel2 2 2 2 4" xfId="2675"/>
    <cellStyle name="SAPBEXHLevel2 2 2 2 4 2" xfId="5771"/>
    <cellStyle name="SAPBEXHLevel2 2 2 2 5" xfId="4223"/>
    <cellStyle name="SAPBEXHLevel2 2 2 3" xfId="1382"/>
    <cellStyle name="SAPBEXHLevel2 2 2 3 2" xfId="2933"/>
    <cellStyle name="SAPBEXHLevel2 2 2 3 2 2" xfId="6029"/>
    <cellStyle name="SAPBEXHLevel2 2 2 3 3" xfId="4481"/>
    <cellStyle name="SAPBEXHLevel2 2 2 4" xfId="1901"/>
    <cellStyle name="SAPBEXHLevel2 2 2 4 2" xfId="3449"/>
    <cellStyle name="SAPBEXHLevel2 2 2 4 2 2" xfId="6545"/>
    <cellStyle name="SAPBEXHLevel2 2 2 4 3" xfId="4997"/>
    <cellStyle name="SAPBEXHLevel2 2 2 5" xfId="2417"/>
    <cellStyle name="SAPBEXHLevel2 2 2 5 2" xfId="5513"/>
    <cellStyle name="SAPBEXHLevel2 2 2 6" xfId="3965"/>
    <cellStyle name="SAPBEXHLevel2 3" xfId="441"/>
    <cellStyle name="SAPBEXHLevel2 3 2" xfId="853"/>
    <cellStyle name="SAPBEXHLevel2 3 2 2" xfId="1125"/>
    <cellStyle name="SAPBEXHLevel2 3 2 2 2" xfId="1641"/>
    <cellStyle name="SAPBEXHLevel2 3 2 2 2 2" xfId="3192"/>
    <cellStyle name="SAPBEXHLevel2 3 2 2 2 2 2" xfId="6288"/>
    <cellStyle name="SAPBEXHLevel2 3 2 2 2 3" xfId="4740"/>
    <cellStyle name="SAPBEXHLevel2 3 2 2 3" xfId="2160"/>
    <cellStyle name="SAPBEXHLevel2 3 2 2 3 2" xfId="3708"/>
    <cellStyle name="SAPBEXHLevel2 3 2 2 3 2 2" xfId="6804"/>
    <cellStyle name="SAPBEXHLevel2 3 2 2 3 3" xfId="5256"/>
    <cellStyle name="SAPBEXHLevel2 3 2 2 4" xfId="2676"/>
    <cellStyle name="SAPBEXHLevel2 3 2 2 4 2" xfId="5772"/>
    <cellStyle name="SAPBEXHLevel2 3 2 2 5" xfId="4224"/>
    <cellStyle name="SAPBEXHLevel2 3 2 3" xfId="1383"/>
    <cellStyle name="SAPBEXHLevel2 3 2 3 2" xfId="2934"/>
    <cellStyle name="SAPBEXHLevel2 3 2 3 2 2" xfId="6030"/>
    <cellStyle name="SAPBEXHLevel2 3 2 3 3" xfId="4482"/>
    <cellStyle name="SAPBEXHLevel2 3 2 4" xfId="1902"/>
    <cellStyle name="SAPBEXHLevel2 3 2 4 2" xfId="3450"/>
    <cellStyle name="SAPBEXHLevel2 3 2 4 2 2" xfId="6546"/>
    <cellStyle name="SAPBEXHLevel2 3 2 4 3" xfId="4998"/>
    <cellStyle name="SAPBEXHLevel2 3 2 5" xfId="2418"/>
    <cellStyle name="SAPBEXHLevel2 3 2 5 2" xfId="5514"/>
    <cellStyle name="SAPBEXHLevel2 3 2 6" xfId="3966"/>
    <cellStyle name="SAPBEXHLevel2 4" xfId="442"/>
    <cellStyle name="SAPBEXHLevel2 4 2" xfId="854"/>
    <cellStyle name="SAPBEXHLevel2 4 2 2" xfId="1126"/>
    <cellStyle name="SAPBEXHLevel2 4 2 2 2" xfId="1642"/>
    <cellStyle name="SAPBEXHLevel2 4 2 2 2 2" xfId="3193"/>
    <cellStyle name="SAPBEXHLevel2 4 2 2 2 2 2" xfId="6289"/>
    <cellStyle name="SAPBEXHLevel2 4 2 2 2 3" xfId="4741"/>
    <cellStyle name="SAPBEXHLevel2 4 2 2 3" xfId="2161"/>
    <cellStyle name="SAPBEXHLevel2 4 2 2 3 2" xfId="3709"/>
    <cellStyle name="SAPBEXHLevel2 4 2 2 3 2 2" xfId="6805"/>
    <cellStyle name="SAPBEXHLevel2 4 2 2 3 3" xfId="5257"/>
    <cellStyle name="SAPBEXHLevel2 4 2 2 4" xfId="2677"/>
    <cellStyle name="SAPBEXHLevel2 4 2 2 4 2" xfId="5773"/>
    <cellStyle name="SAPBEXHLevel2 4 2 2 5" xfId="4225"/>
    <cellStyle name="SAPBEXHLevel2 4 2 3" xfId="1384"/>
    <cellStyle name="SAPBEXHLevel2 4 2 3 2" xfId="2935"/>
    <cellStyle name="SAPBEXHLevel2 4 2 3 2 2" xfId="6031"/>
    <cellStyle name="SAPBEXHLevel2 4 2 3 3" xfId="4483"/>
    <cellStyle name="SAPBEXHLevel2 4 2 4" xfId="1903"/>
    <cellStyle name="SAPBEXHLevel2 4 2 4 2" xfId="3451"/>
    <cellStyle name="SAPBEXHLevel2 4 2 4 2 2" xfId="6547"/>
    <cellStyle name="SAPBEXHLevel2 4 2 4 3" xfId="4999"/>
    <cellStyle name="SAPBEXHLevel2 4 2 5" xfId="2419"/>
    <cellStyle name="SAPBEXHLevel2 4 2 5 2" xfId="5515"/>
    <cellStyle name="SAPBEXHLevel2 4 2 6" xfId="3967"/>
    <cellStyle name="SAPBEXHLevel2 5" xfId="443"/>
    <cellStyle name="SAPBEXHLevel2 5 2" xfId="855"/>
    <cellStyle name="SAPBEXHLevel2 5 2 2" xfId="1127"/>
    <cellStyle name="SAPBEXHLevel2 5 2 2 2" xfId="1643"/>
    <cellStyle name="SAPBEXHLevel2 5 2 2 2 2" xfId="3194"/>
    <cellStyle name="SAPBEXHLevel2 5 2 2 2 2 2" xfId="6290"/>
    <cellStyle name="SAPBEXHLevel2 5 2 2 2 3" xfId="4742"/>
    <cellStyle name="SAPBEXHLevel2 5 2 2 3" xfId="2162"/>
    <cellStyle name="SAPBEXHLevel2 5 2 2 3 2" xfId="3710"/>
    <cellStyle name="SAPBEXHLevel2 5 2 2 3 2 2" xfId="6806"/>
    <cellStyle name="SAPBEXHLevel2 5 2 2 3 3" xfId="5258"/>
    <cellStyle name="SAPBEXHLevel2 5 2 2 4" xfId="2678"/>
    <cellStyle name="SAPBEXHLevel2 5 2 2 4 2" xfId="5774"/>
    <cellStyle name="SAPBEXHLevel2 5 2 2 5" xfId="4226"/>
    <cellStyle name="SAPBEXHLevel2 5 2 3" xfId="1385"/>
    <cellStyle name="SAPBEXHLevel2 5 2 3 2" xfId="2936"/>
    <cellStyle name="SAPBEXHLevel2 5 2 3 2 2" xfId="6032"/>
    <cellStyle name="SAPBEXHLevel2 5 2 3 3" xfId="4484"/>
    <cellStyle name="SAPBEXHLevel2 5 2 4" xfId="1904"/>
    <cellStyle name="SAPBEXHLevel2 5 2 4 2" xfId="3452"/>
    <cellStyle name="SAPBEXHLevel2 5 2 4 2 2" xfId="6548"/>
    <cellStyle name="SAPBEXHLevel2 5 2 4 3" xfId="5000"/>
    <cellStyle name="SAPBEXHLevel2 5 2 5" xfId="2420"/>
    <cellStyle name="SAPBEXHLevel2 5 2 5 2" xfId="5516"/>
    <cellStyle name="SAPBEXHLevel2 5 2 6" xfId="3968"/>
    <cellStyle name="SAPBEXHLevel2 6" xfId="444"/>
    <cellStyle name="SAPBEXHLevel2 6 2" xfId="856"/>
    <cellStyle name="SAPBEXHLevel2 6 2 2" xfId="1128"/>
    <cellStyle name="SAPBEXHLevel2 6 2 2 2" xfId="1644"/>
    <cellStyle name="SAPBEXHLevel2 6 2 2 2 2" xfId="3195"/>
    <cellStyle name="SAPBEXHLevel2 6 2 2 2 2 2" xfId="6291"/>
    <cellStyle name="SAPBEXHLevel2 6 2 2 2 3" xfId="4743"/>
    <cellStyle name="SAPBEXHLevel2 6 2 2 3" xfId="2163"/>
    <cellStyle name="SAPBEXHLevel2 6 2 2 3 2" xfId="3711"/>
    <cellStyle name="SAPBEXHLevel2 6 2 2 3 2 2" xfId="6807"/>
    <cellStyle name="SAPBEXHLevel2 6 2 2 3 3" xfId="5259"/>
    <cellStyle name="SAPBEXHLevel2 6 2 2 4" xfId="2679"/>
    <cellStyle name="SAPBEXHLevel2 6 2 2 4 2" xfId="5775"/>
    <cellStyle name="SAPBEXHLevel2 6 2 2 5" xfId="4227"/>
    <cellStyle name="SAPBEXHLevel2 6 2 3" xfId="1386"/>
    <cellStyle name="SAPBEXHLevel2 6 2 3 2" xfId="2937"/>
    <cellStyle name="SAPBEXHLevel2 6 2 3 2 2" xfId="6033"/>
    <cellStyle name="SAPBEXHLevel2 6 2 3 3" xfId="4485"/>
    <cellStyle name="SAPBEXHLevel2 6 2 4" xfId="1905"/>
    <cellStyle name="SAPBEXHLevel2 6 2 4 2" xfId="3453"/>
    <cellStyle name="SAPBEXHLevel2 6 2 4 2 2" xfId="6549"/>
    <cellStyle name="SAPBEXHLevel2 6 2 4 3" xfId="5001"/>
    <cellStyle name="SAPBEXHLevel2 6 2 5" xfId="2421"/>
    <cellStyle name="SAPBEXHLevel2 6 2 5 2" xfId="5517"/>
    <cellStyle name="SAPBEXHLevel2 6 2 6" xfId="3969"/>
    <cellStyle name="SAPBEXHLevel2_Приложение_1_к_7-у-о_2009_Кв_1_ФСТ" xfId="445"/>
    <cellStyle name="SAPBEXHLevel2X" xfId="446"/>
    <cellStyle name="SAPBEXHLevel2X 10" xfId="857"/>
    <cellStyle name="SAPBEXHLevel2X 10 2" xfId="1129"/>
    <cellStyle name="SAPBEXHLevel2X 10 2 2" xfId="1645"/>
    <cellStyle name="SAPBEXHLevel2X 10 2 2 2" xfId="3196"/>
    <cellStyle name="SAPBEXHLevel2X 10 2 2 2 2" xfId="6292"/>
    <cellStyle name="SAPBEXHLevel2X 10 2 2 3" xfId="4744"/>
    <cellStyle name="SAPBEXHLevel2X 10 2 3" xfId="2164"/>
    <cellStyle name="SAPBEXHLevel2X 10 2 3 2" xfId="3712"/>
    <cellStyle name="SAPBEXHLevel2X 10 2 3 2 2" xfId="6808"/>
    <cellStyle name="SAPBEXHLevel2X 10 2 3 3" xfId="5260"/>
    <cellStyle name="SAPBEXHLevel2X 10 2 4" xfId="2680"/>
    <cellStyle name="SAPBEXHLevel2X 10 2 4 2" xfId="5776"/>
    <cellStyle name="SAPBEXHLevel2X 10 2 5" xfId="4228"/>
    <cellStyle name="SAPBEXHLevel2X 10 3" xfId="1387"/>
    <cellStyle name="SAPBEXHLevel2X 10 3 2" xfId="2938"/>
    <cellStyle name="SAPBEXHLevel2X 10 3 2 2" xfId="6034"/>
    <cellStyle name="SAPBEXHLevel2X 10 3 3" xfId="4486"/>
    <cellStyle name="SAPBEXHLevel2X 10 4" xfId="1906"/>
    <cellStyle name="SAPBEXHLevel2X 10 4 2" xfId="3454"/>
    <cellStyle name="SAPBEXHLevel2X 10 4 2 2" xfId="6550"/>
    <cellStyle name="SAPBEXHLevel2X 10 4 3" xfId="5002"/>
    <cellStyle name="SAPBEXHLevel2X 10 5" xfId="2422"/>
    <cellStyle name="SAPBEXHLevel2X 10 5 2" xfId="5518"/>
    <cellStyle name="SAPBEXHLevel2X 10 6" xfId="3970"/>
    <cellStyle name="SAPBEXHLevel2X 2" xfId="447"/>
    <cellStyle name="SAPBEXHLevel2X 2 2" xfId="858"/>
    <cellStyle name="SAPBEXHLevel2X 2 2 2" xfId="1130"/>
    <cellStyle name="SAPBEXHLevel2X 2 2 2 2" xfId="1646"/>
    <cellStyle name="SAPBEXHLevel2X 2 2 2 2 2" xfId="3197"/>
    <cellStyle name="SAPBEXHLevel2X 2 2 2 2 2 2" xfId="6293"/>
    <cellStyle name="SAPBEXHLevel2X 2 2 2 2 3" xfId="4745"/>
    <cellStyle name="SAPBEXHLevel2X 2 2 2 3" xfId="2165"/>
    <cellStyle name="SAPBEXHLevel2X 2 2 2 3 2" xfId="3713"/>
    <cellStyle name="SAPBEXHLevel2X 2 2 2 3 2 2" xfId="6809"/>
    <cellStyle name="SAPBEXHLevel2X 2 2 2 3 3" xfId="5261"/>
    <cellStyle name="SAPBEXHLevel2X 2 2 2 4" xfId="2681"/>
    <cellStyle name="SAPBEXHLevel2X 2 2 2 4 2" xfId="5777"/>
    <cellStyle name="SAPBEXHLevel2X 2 2 2 5" xfId="4229"/>
    <cellStyle name="SAPBEXHLevel2X 2 2 3" xfId="1388"/>
    <cellStyle name="SAPBEXHLevel2X 2 2 3 2" xfId="2939"/>
    <cellStyle name="SAPBEXHLevel2X 2 2 3 2 2" xfId="6035"/>
    <cellStyle name="SAPBEXHLevel2X 2 2 3 3" xfId="4487"/>
    <cellStyle name="SAPBEXHLevel2X 2 2 4" xfId="1907"/>
    <cellStyle name="SAPBEXHLevel2X 2 2 4 2" xfId="3455"/>
    <cellStyle name="SAPBEXHLevel2X 2 2 4 2 2" xfId="6551"/>
    <cellStyle name="SAPBEXHLevel2X 2 2 4 3" xfId="5003"/>
    <cellStyle name="SAPBEXHLevel2X 2 2 5" xfId="2423"/>
    <cellStyle name="SAPBEXHLevel2X 2 2 5 2" xfId="5519"/>
    <cellStyle name="SAPBEXHLevel2X 2 2 6" xfId="3971"/>
    <cellStyle name="SAPBEXHLevel2X 3" xfId="448"/>
    <cellStyle name="SAPBEXHLevel2X 3 2" xfId="859"/>
    <cellStyle name="SAPBEXHLevel2X 3 2 2" xfId="1131"/>
    <cellStyle name="SAPBEXHLevel2X 3 2 2 2" xfId="1647"/>
    <cellStyle name="SAPBEXHLevel2X 3 2 2 2 2" xfId="3198"/>
    <cellStyle name="SAPBEXHLevel2X 3 2 2 2 2 2" xfId="6294"/>
    <cellStyle name="SAPBEXHLevel2X 3 2 2 2 3" xfId="4746"/>
    <cellStyle name="SAPBEXHLevel2X 3 2 2 3" xfId="2166"/>
    <cellStyle name="SAPBEXHLevel2X 3 2 2 3 2" xfId="3714"/>
    <cellStyle name="SAPBEXHLevel2X 3 2 2 3 2 2" xfId="6810"/>
    <cellStyle name="SAPBEXHLevel2X 3 2 2 3 3" xfId="5262"/>
    <cellStyle name="SAPBEXHLevel2X 3 2 2 4" xfId="2682"/>
    <cellStyle name="SAPBEXHLevel2X 3 2 2 4 2" xfId="5778"/>
    <cellStyle name="SAPBEXHLevel2X 3 2 2 5" xfId="4230"/>
    <cellStyle name="SAPBEXHLevel2X 3 2 3" xfId="1389"/>
    <cellStyle name="SAPBEXHLevel2X 3 2 3 2" xfId="2940"/>
    <cellStyle name="SAPBEXHLevel2X 3 2 3 2 2" xfId="6036"/>
    <cellStyle name="SAPBEXHLevel2X 3 2 3 3" xfId="4488"/>
    <cellStyle name="SAPBEXHLevel2X 3 2 4" xfId="1908"/>
    <cellStyle name="SAPBEXHLevel2X 3 2 4 2" xfId="3456"/>
    <cellStyle name="SAPBEXHLevel2X 3 2 4 2 2" xfId="6552"/>
    <cellStyle name="SAPBEXHLevel2X 3 2 4 3" xfId="5004"/>
    <cellStyle name="SAPBEXHLevel2X 3 2 5" xfId="2424"/>
    <cellStyle name="SAPBEXHLevel2X 3 2 5 2" xfId="5520"/>
    <cellStyle name="SAPBEXHLevel2X 3 2 6" xfId="3972"/>
    <cellStyle name="SAPBEXHLevel2X 4" xfId="449"/>
    <cellStyle name="SAPBEXHLevel2X 4 2" xfId="860"/>
    <cellStyle name="SAPBEXHLevel2X 4 2 2" xfId="1132"/>
    <cellStyle name="SAPBEXHLevel2X 4 2 2 2" xfId="1648"/>
    <cellStyle name="SAPBEXHLevel2X 4 2 2 2 2" xfId="3199"/>
    <cellStyle name="SAPBEXHLevel2X 4 2 2 2 2 2" xfId="6295"/>
    <cellStyle name="SAPBEXHLevel2X 4 2 2 2 3" xfId="4747"/>
    <cellStyle name="SAPBEXHLevel2X 4 2 2 3" xfId="2167"/>
    <cellStyle name="SAPBEXHLevel2X 4 2 2 3 2" xfId="3715"/>
    <cellStyle name="SAPBEXHLevel2X 4 2 2 3 2 2" xfId="6811"/>
    <cellStyle name="SAPBEXHLevel2X 4 2 2 3 3" xfId="5263"/>
    <cellStyle name="SAPBEXHLevel2X 4 2 2 4" xfId="2683"/>
    <cellStyle name="SAPBEXHLevel2X 4 2 2 4 2" xfId="5779"/>
    <cellStyle name="SAPBEXHLevel2X 4 2 2 5" xfId="4231"/>
    <cellStyle name="SAPBEXHLevel2X 4 2 3" xfId="1390"/>
    <cellStyle name="SAPBEXHLevel2X 4 2 3 2" xfId="2941"/>
    <cellStyle name="SAPBEXHLevel2X 4 2 3 2 2" xfId="6037"/>
    <cellStyle name="SAPBEXHLevel2X 4 2 3 3" xfId="4489"/>
    <cellStyle name="SAPBEXHLevel2X 4 2 4" xfId="1909"/>
    <cellStyle name="SAPBEXHLevel2X 4 2 4 2" xfId="3457"/>
    <cellStyle name="SAPBEXHLevel2X 4 2 4 2 2" xfId="6553"/>
    <cellStyle name="SAPBEXHLevel2X 4 2 4 3" xfId="5005"/>
    <cellStyle name="SAPBEXHLevel2X 4 2 5" xfId="2425"/>
    <cellStyle name="SAPBEXHLevel2X 4 2 5 2" xfId="5521"/>
    <cellStyle name="SAPBEXHLevel2X 4 2 6" xfId="3973"/>
    <cellStyle name="SAPBEXHLevel2X 5" xfId="450"/>
    <cellStyle name="SAPBEXHLevel2X 5 2" xfId="861"/>
    <cellStyle name="SAPBEXHLevel2X 5 2 2" xfId="1133"/>
    <cellStyle name="SAPBEXHLevel2X 5 2 2 2" xfId="1649"/>
    <cellStyle name="SAPBEXHLevel2X 5 2 2 2 2" xfId="3200"/>
    <cellStyle name="SAPBEXHLevel2X 5 2 2 2 2 2" xfId="6296"/>
    <cellStyle name="SAPBEXHLevel2X 5 2 2 2 3" xfId="4748"/>
    <cellStyle name="SAPBEXHLevel2X 5 2 2 3" xfId="2168"/>
    <cellStyle name="SAPBEXHLevel2X 5 2 2 3 2" xfId="3716"/>
    <cellStyle name="SAPBEXHLevel2X 5 2 2 3 2 2" xfId="6812"/>
    <cellStyle name="SAPBEXHLevel2X 5 2 2 3 3" xfId="5264"/>
    <cellStyle name="SAPBEXHLevel2X 5 2 2 4" xfId="2684"/>
    <cellStyle name="SAPBEXHLevel2X 5 2 2 4 2" xfId="5780"/>
    <cellStyle name="SAPBEXHLevel2X 5 2 2 5" xfId="4232"/>
    <cellStyle name="SAPBEXHLevel2X 5 2 3" xfId="1391"/>
    <cellStyle name="SAPBEXHLevel2X 5 2 3 2" xfId="2942"/>
    <cellStyle name="SAPBEXHLevel2X 5 2 3 2 2" xfId="6038"/>
    <cellStyle name="SAPBEXHLevel2X 5 2 3 3" xfId="4490"/>
    <cellStyle name="SAPBEXHLevel2X 5 2 4" xfId="1910"/>
    <cellStyle name="SAPBEXHLevel2X 5 2 4 2" xfId="3458"/>
    <cellStyle name="SAPBEXHLevel2X 5 2 4 2 2" xfId="6554"/>
    <cellStyle name="SAPBEXHLevel2X 5 2 4 3" xfId="5006"/>
    <cellStyle name="SAPBEXHLevel2X 5 2 5" xfId="2426"/>
    <cellStyle name="SAPBEXHLevel2X 5 2 5 2" xfId="5522"/>
    <cellStyle name="SAPBEXHLevel2X 5 2 6" xfId="3974"/>
    <cellStyle name="SAPBEXHLevel2X 6" xfId="451"/>
    <cellStyle name="SAPBEXHLevel2X 6 2" xfId="862"/>
    <cellStyle name="SAPBEXHLevel2X 6 2 2" xfId="1134"/>
    <cellStyle name="SAPBEXHLevel2X 6 2 2 2" xfId="1650"/>
    <cellStyle name="SAPBEXHLevel2X 6 2 2 2 2" xfId="3201"/>
    <cellStyle name="SAPBEXHLevel2X 6 2 2 2 2 2" xfId="6297"/>
    <cellStyle name="SAPBEXHLevel2X 6 2 2 2 3" xfId="4749"/>
    <cellStyle name="SAPBEXHLevel2X 6 2 2 3" xfId="2169"/>
    <cellStyle name="SAPBEXHLevel2X 6 2 2 3 2" xfId="3717"/>
    <cellStyle name="SAPBEXHLevel2X 6 2 2 3 2 2" xfId="6813"/>
    <cellStyle name="SAPBEXHLevel2X 6 2 2 3 3" xfId="5265"/>
    <cellStyle name="SAPBEXHLevel2X 6 2 2 4" xfId="2685"/>
    <cellStyle name="SAPBEXHLevel2X 6 2 2 4 2" xfId="5781"/>
    <cellStyle name="SAPBEXHLevel2X 6 2 2 5" xfId="4233"/>
    <cellStyle name="SAPBEXHLevel2X 6 2 3" xfId="1392"/>
    <cellStyle name="SAPBEXHLevel2X 6 2 3 2" xfId="2943"/>
    <cellStyle name="SAPBEXHLevel2X 6 2 3 2 2" xfId="6039"/>
    <cellStyle name="SAPBEXHLevel2X 6 2 3 3" xfId="4491"/>
    <cellStyle name="SAPBEXHLevel2X 6 2 4" xfId="1911"/>
    <cellStyle name="SAPBEXHLevel2X 6 2 4 2" xfId="3459"/>
    <cellStyle name="SAPBEXHLevel2X 6 2 4 2 2" xfId="6555"/>
    <cellStyle name="SAPBEXHLevel2X 6 2 4 3" xfId="5007"/>
    <cellStyle name="SAPBEXHLevel2X 6 2 5" xfId="2427"/>
    <cellStyle name="SAPBEXHLevel2X 6 2 5 2" xfId="5523"/>
    <cellStyle name="SAPBEXHLevel2X 6 2 6" xfId="3975"/>
    <cellStyle name="SAPBEXHLevel2X 7" xfId="452"/>
    <cellStyle name="SAPBEXHLevel2X 7 2" xfId="863"/>
    <cellStyle name="SAPBEXHLevel2X 7 2 2" xfId="1135"/>
    <cellStyle name="SAPBEXHLevel2X 7 2 2 2" xfId="1651"/>
    <cellStyle name="SAPBEXHLevel2X 7 2 2 2 2" xfId="3202"/>
    <cellStyle name="SAPBEXHLevel2X 7 2 2 2 2 2" xfId="6298"/>
    <cellStyle name="SAPBEXHLevel2X 7 2 2 2 3" xfId="4750"/>
    <cellStyle name="SAPBEXHLevel2X 7 2 2 3" xfId="2170"/>
    <cellStyle name="SAPBEXHLevel2X 7 2 2 3 2" xfId="3718"/>
    <cellStyle name="SAPBEXHLevel2X 7 2 2 3 2 2" xfId="6814"/>
    <cellStyle name="SAPBEXHLevel2X 7 2 2 3 3" xfId="5266"/>
    <cellStyle name="SAPBEXHLevel2X 7 2 2 4" xfId="2686"/>
    <cellStyle name="SAPBEXHLevel2X 7 2 2 4 2" xfId="5782"/>
    <cellStyle name="SAPBEXHLevel2X 7 2 2 5" xfId="4234"/>
    <cellStyle name="SAPBEXHLevel2X 7 2 3" xfId="1393"/>
    <cellStyle name="SAPBEXHLevel2X 7 2 3 2" xfId="2944"/>
    <cellStyle name="SAPBEXHLevel2X 7 2 3 2 2" xfId="6040"/>
    <cellStyle name="SAPBEXHLevel2X 7 2 3 3" xfId="4492"/>
    <cellStyle name="SAPBEXHLevel2X 7 2 4" xfId="1912"/>
    <cellStyle name="SAPBEXHLevel2X 7 2 4 2" xfId="3460"/>
    <cellStyle name="SAPBEXHLevel2X 7 2 4 2 2" xfId="6556"/>
    <cellStyle name="SAPBEXHLevel2X 7 2 4 3" xfId="5008"/>
    <cellStyle name="SAPBEXHLevel2X 7 2 5" xfId="2428"/>
    <cellStyle name="SAPBEXHLevel2X 7 2 5 2" xfId="5524"/>
    <cellStyle name="SAPBEXHLevel2X 7 2 6" xfId="3976"/>
    <cellStyle name="SAPBEXHLevel2X 8" xfId="453"/>
    <cellStyle name="SAPBEXHLevel2X 8 2" xfId="864"/>
    <cellStyle name="SAPBEXHLevel2X 8 2 2" xfId="1136"/>
    <cellStyle name="SAPBEXHLevel2X 8 2 2 2" xfId="1652"/>
    <cellStyle name="SAPBEXHLevel2X 8 2 2 2 2" xfId="3203"/>
    <cellStyle name="SAPBEXHLevel2X 8 2 2 2 2 2" xfId="6299"/>
    <cellStyle name="SAPBEXHLevel2X 8 2 2 2 3" xfId="4751"/>
    <cellStyle name="SAPBEXHLevel2X 8 2 2 3" xfId="2171"/>
    <cellStyle name="SAPBEXHLevel2X 8 2 2 3 2" xfId="3719"/>
    <cellStyle name="SAPBEXHLevel2X 8 2 2 3 2 2" xfId="6815"/>
    <cellStyle name="SAPBEXHLevel2X 8 2 2 3 3" xfId="5267"/>
    <cellStyle name="SAPBEXHLevel2X 8 2 2 4" xfId="2687"/>
    <cellStyle name="SAPBEXHLevel2X 8 2 2 4 2" xfId="5783"/>
    <cellStyle name="SAPBEXHLevel2X 8 2 2 5" xfId="4235"/>
    <cellStyle name="SAPBEXHLevel2X 8 2 3" xfId="1394"/>
    <cellStyle name="SAPBEXHLevel2X 8 2 3 2" xfId="2945"/>
    <cellStyle name="SAPBEXHLevel2X 8 2 3 2 2" xfId="6041"/>
    <cellStyle name="SAPBEXHLevel2X 8 2 3 3" xfId="4493"/>
    <cellStyle name="SAPBEXHLevel2X 8 2 4" xfId="1913"/>
    <cellStyle name="SAPBEXHLevel2X 8 2 4 2" xfId="3461"/>
    <cellStyle name="SAPBEXHLevel2X 8 2 4 2 2" xfId="6557"/>
    <cellStyle name="SAPBEXHLevel2X 8 2 4 3" xfId="5009"/>
    <cellStyle name="SAPBEXHLevel2X 8 2 5" xfId="2429"/>
    <cellStyle name="SAPBEXHLevel2X 8 2 5 2" xfId="5525"/>
    <cellStyle name="SAPBEXHLevel2X 8 2 6" xfId="3977"/>
    <cellStyle name="SAPBEXHLevel2X 9" xfId="454"/>
    <cellStyle name="SAPBEXHLevel2X 9 2" xfId="865"/>
    <cellStyle name="SAPBEXHLevel2X 9 2 2" xfId="1137"/>
    <cellStyle name="SAPBEXHLevel2X 9 2 2 2" xfId="1653"/>
    <cellStyle name="SAPBEXHLevel2X 9 2 2 2 2" xfId="3204"/>
    <cellStyle name="SAPBEXHLevel2X 9 2 2 2 2 2" xfId="6300"/>
    <cellStyle name="SAPBEXHLevel2X 9 2 2 2 3" xfId="4752"/>
    <cellStyle name="SAPBEXHLevel2X 9 2 2 3" xfId="2172"/>
    <cellStyle name="SAPBEXHLevel2X 9 2 2 3 2" xfId="3720"/>
    <cellStyle name="SAPBEXHLevel2X 9 2 2 3 2 2" xfId="6816"/>
    <cellStyle name="SAPBEXHLevel2X 9 2 2 3 3" xfId="5268"/>
    <cellStyle name="SAPBEXHLevel2X 9 2 2 4" xfId="2688"/>
    <cellStyle name="SAPBEXHLevel2X 9 2 2 4 2" xfId="5784"/>
    <cellStyle name="SAPBEXHLevel2X 9 2 2 5" xfId="4236"/>
    <cellStyle name="SAPBEXHLevel2X 9 2 3" xfId="1395"/>
    <cellStyle name="SAPBEXHLevel2X 9 2 3 2" xfId="2946"/>
    <cellStyle name="SAPBEXHLevel2X 9 2 3 2 2" xfId="6042"/>
    <cellStyle name="SAPBEXHLevel2X 9 2 3 3" xfId="4494"/>
    <cellStyle name="SAPBEXHLevel2X 9 2 4" xfId="1914"/>
    <cellStyle name="SAPBEXHLevel2X 9 2 4 2" xfId="3462"/>
    <cellStyle name="SAPBEXHLevel2X 9 2 4 2 2" xfId="6558"/>
    <cellStyle name="SAPBEXHLevel2X 9 2 4 3" xfId="5010"/>
    <cellStyle name="SAPBEXHLevel2X 9 2 5" xfId="2430"/>
    <cellStyle name="SAPBEXHLevel2X 9 2 5 2" xfId="5526"/>
    <cellStyle name="SAPBEXHLevel2X 9 2 6" xfId="3978"/>
    <cellStyle name="SAPBEXHLevel2X_7-р_Из_Системы" xfId="455"/>
    <cellStyle name="SAPBEXHLevel3" xfId="456"/>
    <cellStyle name="SAPBEXHLevel3 2" xfId="457"/>
    <cellStyle name="SAPBEXHLevel3 2 2" xfId="866"/>
    <cellStyle name="SAPBEXHLevel3 2 2 2" xfId="1138"/>
    <cellStyle name="SAPBEXHLevel3 2 2 2 2" xfId="1654"/>
    <cellStyle name="SAPBEXHLevel3 2 2 2 2 2" xfId="3205"/>
    <cellStyle name="SAPBEXHLevel3 2 2 2 2 2 2" xfId="6301"/>
    <cellStyle name="SAPBEXHLevel3 2 2 2 2 3" xfId="4753"/>
    <cellStyle name="SAPBEXHLevel3 2 2 2 3" xfId="2173"/>
    <cellStyle name="SAPBEXHLevel3 2 2 2 3 2" xfId="3721"/>
    <cellStyle name="SAPBEXHLevel3 2 2 2 3 2 2" xfId="6817"/>
    <cellStyle name="SAPBEXHLevel3 2 2 2 3 3" xfId="5269"/>
    <cellStyle name="SAPBEXHLevel3 2 2 2 4" xfId="2689"/>
    <cellStyle name="SAPBEXHLevel3 2 2 2 4 2" xfId="5785"/>
    <cellStyle name="SAPBEXHLevel3 2 2 2 5" xfId="4237"/>
    <cellStyle name="SAPBEXHLevel3 2 2 3" xfId="1396"/>
    <cellStyle name="SAPBEXHLevel3 2 2 3 2" xfId="2947"/>
    <cellStyle name="SAPBEXHLevel3 2 2 3 2 2" xfId="6043"/>
    <cellStyle name="SAPBEXHLevel3 2 2 3 3" xfId="4495"/>
    <cellStyle name="SAPBEXHLevel3 2 2 4" xfId="1915"/>
    <cellStyle name="SAPBEXHLevel3 2 2 4 2" xfId="3463"/>
    <cellStyle name="SAPBEXHLevel3 2 2 4 2 2" xfId="6559"/>
    <cellStyle name="SAPBEXHLevel3 2 2 4 3" xfId="5011"/>
    <cellStyle name="SAPBEXHLevel3 2 2 5" xfId="2431"/>
    <cellStyle name="SAPBEXHLevel3 2 2 5 2" xfId="5527"/>
    <cellStyle name="SAPBEXHLevel3 2 2 6" xfId="3979"/>
    <cellStyle name="SAPBEXHLevel3 3" xfId="458"/>
    <cellStyle name="SAPBEXHLevel3 3 2" xfId="867"/>
    <cellStyle name="SAPBEXHLevel3 3 2 2" xfId="1139"/>
    <cellStyle name="SAPBEXHLevel3 3 2 2 2" xfId="1655"/>
    <cellStyle name="SAPBEXHLevel3 3 2 2 2 2" xfId="3206"/>
    <cellStyle name="SAPBEXHLevel3 3 2 2 2 2 2" xfId="6302"/>
    <cellStyle name="SAPBEXHLevel3 3 2 2 2 3" xfId="4754"/>
    <cellStyle name="SAPBEXHLevel3 3 2 2 3" xfId="2174"/>
    <cellStyle name="SAPBEXHLevel3 3 2 2 3 2" xfId="3722"/>
    <cellStyle name="SAPBEXHLevel3 3 2 2 3 2 2" xfId="6818"/>
    <cellStyle name="SAPBEXHLevel3 3 2 2 3 3" xfId="5270"/>
    <cellStyle name="SAPBEXHLevel3 3 2 2 4" xfId="2690"/>
    <cellStyle name="SAPBEXHLevel3 3 2 2 4 2" xfId="5786"/>
    <cellStyle name="SAPBEXHLevel3 3 2 2 5" xfId="4238"/>
    <cellStyle name="SAPBEXHLevel3 3 2 3" xfId="1397"/>
    <cellStyle name="SAPBEXHLevel3 3 2 3 2" xfId="2948"/>
    <cellStyle name="SAPBEXHLevel3 3 2 3 2 2" xfId="6044"/>
    <cellStyle name="SAPBEXHLevel3 3 2 3 3" xfId="4496"/>
    <cellStyle name="SAPBEXHLevel3 3 2 4" xfId="1916"/>
    <cellStyle name="SAPBEXHLevel3 3 2 4 2" xfId="3464"/>
    <cellStyle name="SAPBEXHLevel3 3 2 4 2 2" xfId="6560"/>
    <cellStyle name="SAPBEXHLevel3 3 2 4 3" xfId="5012"/>
    <cellStyle name="SAPBEXHLevel3 3 2 5" xfId="2432"/>
    <cellStyle name="SAPBEXHLevel3 3 2 5 2" xfId="5528"/>
    <cellStyle name="SAPBEXHLevel3 3 2 6" xfId="3980"/>
    <cellStyle name="SAPBEXHLevel3 4" xfId="459"/>
    <cellStyle name="SAPBEXHLevel3 4 2" xfId="868"/>
    <cellStyle name="SAPBEXHLevel3 4 2 2" xfId="1140"/>
    <cellStyle name="SAPBEXHLevel3 4 2 2 2" xfId="1656"/>
    <cellStyle name="SAPBEXHLevel3 4 2 2 2 2" xfId="3207"/>
    <cellStyle name="SAPBEXHLevel3 4 2 2 2 2 2" xfId="6303"/>
    <cellStyle name="SAPBEXHLevel3 4 2 2 2 3" xfId="4755"/>
    <cellStyle name="SAPBEXHLevel3 4 2 2 3" xfId="2175"/>
    <cellStyle name="SAPBEXHLevel3 4 2 2 3 2" xfId="3723"/>
    <cellStyle name="SAPBEXHLevel3 4 2 2 3 2 2" xfId="6819"/>
    <cellStyle name="SAPBEXHLevel3 4 2 2 3 3" xfId="5271"/>
    <cellStyle name="SAPBEXHLevel3 4 2 2 4" xfId="2691"/>
    <cellStyle name="SAPBEXHLevel3 4 2 2 4 2" xfId="5787"/>
    <cellStyle name="SAPBEXHLevel3 4 2 2 5" xfId="4239"/>
    <cellStyle name="SAPBEXHLevel3 4 2 3" xfId="1398"/>
    <cellStyle name="SAPBEXHLevel3 4 2 3 2" xfId="2949"/>
    <cellStyle name="SAPBEXHLevel3 4 2 3 2 2" xfId="6045"/>
    <cellStyle name="SAPBEXHLevel3 4 2 3 3" xfId="4497"/>
    <cellStyle name="SAPBEXHLevel3 4 2 4" xfId="1917"/>
    <cellStyle name="SAPBEXHLevel3 4 2 4 2" xfId="3465"/>
    <cellStyle name="SAPBEXHLevel3 4 2 4 2 2" xfId="6561"/>
    <cellStyle name="SAPBEXHLevel3 4 2 4 3" xfId="5013"/>
    <cellStyle name="SAPBEXHLevel3 4 2 5" xfId="2433"/>
    <cellStyle name="SAPBEXHLevel3 4 2 5 2" xfId="5529"/>
    <cellStyle name="SAPBEXHLevel3 4 2 6" xfId="3981"/>
    <cellStyle name="SAPBEXHLevel3 5" xfId="460"/>
    <cellStyle name="SAPBEXHLevel3 5 2" xfId="869"/>
    <cellStyle name="SAPBEXHLevel3 5 2 2" xfId="1141"/>
    <cellStyle name="SAPBEXHLevel3 5 2 2 2" xfId="1657"/>
    <cellStyle name="SAPBEXHLevel3 5 2 2 2 2" xfId="3208"/>
    <cellStyle name="SAPBEXHLevel3 5 2 2 2 2 2" xfId="6304"/>
    <cellStyle name="SAPBEXHLevel3 5 2 2 2 3" xfId="4756"/>
    <cellStyle name="SAPBEXHLevel3 5 2 2 3" xfId="2176"/>
    <cellStyle name="SAPBEXHLevel3 5 2 2 3 2" xfId="3724"/>
    <cellStyle name="SAPBEXHLevel3 5 2 2 3 2 2" xfId="6820"/>
    <cellStyle name="SAPBEXHLevel3 5 2 2 3 3" xfId="5272"/>
    <cellStyle name="SAPBEXHLevel3 5 2 2 4" xfId="2692"/>
    <cellStyle name="SAPBEXHLevel3 5 2 2 4 2" xfId="5788"/>
    <cellStyle name="SAPBEXHLevel3 5 2 2 5" xfId="4240"/>
    <cellStyle name="SAPBEXHLevel3 5 2 3" xfId="1399"/>
    <cellStyle name="SAPBEXHLevel3 5 2 3 2" xfId="2950"/>
    <cellStyle name="SAPBEXHLevel3 5 2 3 2 2" xfId="6046"/>
    <cellStyle name="SAPBEXHLevel3 5 2 3 3" xfId="4498"/>
    <cellStyle name="SAPBEXHLevel3 5 2 4" xfId="1918"/>
    <cellStyle name="SAPBEXHLevel3 5 2 4 2" xfId="3466"/>
    <cellStyle name="SAPBEXHLevel3 5 2 4 2 2" xfId="6562"/>
    <cellStyle name="SAPBEXHLevel3 5 2 4 3" xfId="5014"/>
    <cellStyle name="SAPBEXHLevel3 5 2 5" xfId="2434"/>
    <cellStyle name="SAPBEXHLevel3 5 2 5 2" xfId="5530"/>
    <cellStyle name="SAPBEXHLevel3 5 2 6" xfId="3982"/>
    <cellStyle name="SAPBEXHLevel3 6" xfId="461"/>
    <cellStyle name="SAPBEXHLevel3 6 2" xfId="870"/>
    <cellStyle name="SAPBEXHLevel3 6 2 2" xfId="1142"/>
    <cellStyle name="SAPBEXHLevel3 6 2 2 2" xfId="1658"/>
    <cellStyle name="SAPBEXHLevel3 6 2 2 2 2" xfId="3209"/>
    <cellStyle name="SAPBEXHLevel3 6 2 2 2 2 2" xfId="6305"/>
    <cellStyle name="SAPBEXHLevel3 6 2 2 2 3" xfId="4757"/>
    <cellStyle name="SAPBEXHLevel3 6 2 2 3" xfId="2177"/>
    <cellStyle name="SAPBEXHLevel3 6 2 2 3 2" xfId="3725"/>
    <cellStyle name="SAPBEXHLevel3 6 2 2 3 2 2" xfId="6821"/>
    <cellStyle name="SAPBEXHLevel3 6 2 2 3 3" xfId="5273"/>
    <cellStyle name="SAPBEXHLevel3 6 2 2 4" xfId="2693"/>
    <cellStyle name="SAPBEXHLevel3 6 2 2 4 2" xfId="5789"/>
    <cellStyle name="SAPBEXHLevel3 6 2 2 5" xfId="4241"/>
    <cellStyle name="SAPBEXHLevel3 6 2 3" xfId="1400"/>
    <cellStyle name="SAPBEXHLevel3 6 2 3 2" xfId="2951"/>
    <cellStyle name="SAPBEXHLevel3 6 2 3 2 2" xfId="6047"/>
    <cellStyle name="SAPBEXHLevel3 6 2 3 3" xfId="4499"/>
    <cellStyle name="SAPBEXHLevel3 6 2 4" xfId="1919"/>
    <cellStyle name="SAPBEXHLevel3 6 2 4 2" xfId="3467"/>
    <cellStyle name="SAPBEXHLevel3 6 2 4 2 2" xfId="6563"/>
    <cellStyle name="SAPBEXHLevel3 6 2 4 3" xfId="5015"/>
    <cellStyle name="SAPBEXHLevel3 6 2 5" xfId="2435"/>
    <cellStyle name="SAPBEXHLevel3 6 2 5 2" xfId="5531"/>
    <cellStyle name="SAPBEXHLevel3 6 2 6" xfId="3983"/>
    <cellStyle name="SAPBEXHLevel3_Приложение_1_к_7-у-о_2009_Кв_1_ФСТ" xfId="462"/>
    <cellStyle name="SAPBEXHLevel3X" xfId="463"/>
    <cellStyle name="SAPBEXHLevel3X 10" xfId="871"/>
    <cellStyle name="SAPBEXHLevel3X 10 2" xfId="1143"/>
    <cellStyle name="SAPBEXHLevel3X 10 2 2" xfId="1659"/>
    <cellStyle name="SAPBEXHLevel3X 10 2 2 2" xfId="3210"/>
    <cellStyle name="SAPBEXHLevel3X 10 2 2 2 2" xfId="6306"/>
    <cellStyle name="SAPBEXHLevel3X 10 2 2 3" xfId="4758"/>
    <cellStyle name="SAPBEXHLevel3X 10 2 3" xfId="2178"/>
    <cellStyle name="SAPBEXHLevel3X 10 2 3 2" xfId="3726"/>
    <cellStyle name="SAPBEXHLevel3X 10 2 3 2 2" xfId="6822"/>
    <cellStyle name="SAPBEXHLevel3X 10 2 3 3" xfId="5274"/>
    <cellStyle name="SAPBEXHLevel3X 10 2 4" xfId="2694"/>
    <cellStyle name="SAPBEXHLevel3X 10 2 4 2" xfId="5790"/>
    <cellStyle name="SAPBEXHLevel3X 10 2 5" xfId="4242"/>
    <cellStyle name="SAPBEXHLevel3X 10 3" xfId="1401"/>
    <cellStyle name="SAPBEXHLevel3X 10 3 2" xfId="2952"/>
    <cellStyle name="SAPBEXHLevel3X 10 3 2 2" xfId="6048"/>
    <cellStyle name="SAPBEXHLevel3X 10 3 3" xfId="4500"/>
    <cellStyle name="SAPBEXHLevel3X 10 4" xfId="1920"/>
    <cellStyle name="SAPBEXHLevel3X 10 4 2" xfId="3468"/>
    <cellStyle name="SAPBEXHLevel3X 10 4 2 2" xfId="6564"/>
    <cellStyle name="SAPBEXHLevel3X 10 4 3" xfId="5016"/>
    <cellStyle name="SAPBEXHLevel3X 10 5" xfId="2436"/>
    <cellStyle name="SAPBEXHLevel3X 10 5 2" xfId="5532"/>
    <cellStyle name="SAPBEXHLevel3X 10 6" xfId="3984"/>
    <cellStyle name="SAPBEXHLevel3X 2" xfId="464"/>
    <cellStyle name="SAPBEXHLevel3X 2 2" xfId="872"/>
    <cellStyle name="SAPBEXHLevel3X 2 2 2" xfId="1144"/>
    <cellStyle name="SAPBEXHLevel3X 2 2 2 2" xfId="1660"/>
    <cellStyle name="SAPBEXHLevel3X 2 2 2 2 2" xfId="3211"/>
    <cellStyle name="SAPBEXHLevel3X 2 2 2 2 2 2" xfId="6307"/>
    <cellStyle name="SAPBEXHLevel3X 2 2 2 2 3" xfId="4759"/>
    <cellStyle name="SAPBEXHLevel3X 2 2 2 3" xfId="2179"/>
    <cellStyle name="SAPBEXHLevel3X 2 2 2 3 2" xfId="3727"/>
    <cellStyle name="SAPBEXHLevel3X 2 2 2 3 2 2" xfId="6823"/>
    <cellStyle name="SAPBEXHLevel3X 2 2 2 3 3" xfId="5275"/>
    <cellStyle name="SAPBEXHLevel3X 2 2 2 4" xfId="2695"/>
    <cellStyle name="SAPBEXHLevel3X 2 2 2 4 2" xfId="5791"/>
    <cellStyle name="SAPBEXHLevel3X 2 2 2 5" xfId="4243"/>
    <cellStyle name="SAPBEXHLevel3X 2 2 3" xfId="1402"/>
    <cellStyle name="SAPBEXHLevel3X 2 2 3 2" xfId="2953"/>
    <cellStyle name="SAPBEXHLevel3X 2 2 3 2 2" xfId="6049"/>
    <cellStyle name="SAPBEXHLevel3X 2 2 3 3" xfId="4501"/>
    <cellStyle name="SAPBEXHLevel3X 2 2 4" xfId="1921"/>
    <cellStyle name="SAPBEXHLevel3X 2 2 4 2" xfId="3469"/>
    <cellStyle name="SAPBEXHLevel3X 2 2 4 2 2" xfId="6565"/>
    <cellStyle name="SAPBEXHLevel3X 2 2 4 3" xfId="5017"/>
    <cellStyle name="SAPBEXHLevel3X 2 2 5" xfId="2437"/>
    <cellStyle name="SAPBEXHLevel3X 2 2 5 2" xfId="5533"/>
    <cellStyle name="SAPBEXHLevel3X 2 2 6" xfId="3985"/>
    <cellStyle name="SAPBEXHLevel3X 3" xfId="465"/>
    <cellStyle name="SAPBEXHLevel3X 3 2" xfId="873"/>
    <cellStyle name="SAPBEXHLevel3X 3 2 2" xfId="1145"/>
    <cellStyle name="SAPBEXHLevel3X 3 2 2 2" xfId="1661"/>
    <cellStyle name="SAPBEXHLevel3X 3 2 2 2 2" xfId="3212"/>
    <cellStyle name="SAPBEXHLevel3X 3 2 2 2 2 2" xfId="6308"/>
    <cellStyle name="SAPBEXHLevel3X 3 2 2 2 3" xfId="4760"/>
    <cellStyle name="SAPBEXHLevel3X 3 2 2 3" xfId="2180"/>
    <cellStyle name="SAPBEXHLevel3X 3 2 2 3 2" xfId="3728"/>
    <cellStyle name="SAPBEXHLevel3X 3 2 2 3 2 2" xfId="6824"/>
    <cellStyle name="SAPBEXHLevel3X 3 2 2 3 3" xfId="5276"/>
    <cellStyle name="SAPBEXHLevel3X 3 2 2 4" xfId="2696"/>
    <cellStyle name="SAPBEXHLevel3X 3 2 2 4 2" xfId="5792"/>
    <cellStyle name="SAPBEXHLevel3X 3 2 2 5" xfId="4244"/>
    <cellStyle name="SAPBEXHLevel3X 3 2 3" xfId="1403"/>
    <cellStyle name="SAPBEXHLevel3X 3 2 3 2" xfId="2954"/>
    <cellStyle name="SAPBEXHLevel3X 3 2 3 2 2" xfId="6050"/>
    <cellStyle name="SAPBEXHLevel3X 3 2 3 3" xfId="4502"/>
    <cellStyle name="SAPBEXHLevel3X 3 2 4" xfId="1922"/>
    <cellStyle name="SAPBEXHLevel3X 3 2 4 2" xfId="3470"/>
    <cellStyle name="SAPBEXHLevel3X 3 2 4 2 2" xfId="6566"/>
    <cellStyle name="SAPBEXHLevel3X 3 2 4 3" xfId="5018"/>
    <cellStyle name="SAPBEXHLevel3X 3 2 5" xfId="2438"/>
    <cellStyle name="SAPBEXHLevel3X 3 2 5 2" xfId="5534"/>
    <cellStyle name="SAPBEXHLevel3X 3 2 6" xfId="3986"/>
    <cellStyle name="SAPBEXHLevel3X 4" xfId="466"/>
    <cellStyle name="SAPBEXHLevel3X 4 2" xfId="874"/>
    <cellStyle name="SAPBEXHLevel3X 4 2 2" xfId="1146"/>
    <cellStyle name="SAPBEXHLevel3X 4 2 2 2" xfId="1662"/>
    <cellStyle name="SAPBEXHLevel3X 4 2 2 2 2" xfId="3213"/>
    <cellStyle name="SAPBEXHLevel3X 4 2 2 2 2 2" xfId="6309"/>
    <cellStyle name="SAPBEXHLevel3X 4 2 2 2 3" xfId="4761"/>
    <cellStyle name="SAPBEXHLevel3X 4 2 2 3" xfId="2181"/>
    <cellStyle name="SAPBEXHLevel3X 4 2 2 3 2" xfId="3729"/>
    <cellStyle name="SAPBEXHLevel3X 4 2 2 3 2 2" xfId="6825"/>
    <cellStyle name="SAPBEXHLevel3X 4 2 2 3 3" xfId="5277"/>
    <cellStyle name="SAPBEXHLevel3X 4 2 2 4" xfId="2697"/>
    <cellStyle name="SAPBEXHLevel3X 4 2 2 4 2" xfId="5793"/>
    <cellStyle name="SAPBEXHLevel3X 4 2 2 5" xfId="4245"/>
    <cellStyle name="SAPBEXHLevel3X 4 2 3" xfId="1404"/>
    <cellStyle name="SAPBEXHLevel3X 4 2 3 2" xfId="2955"/>
    <cellStyle name="SAPBEXHLevel3X 4 2 3 2 2" xfId="6051"/>
    <cellStyle name="SAPBEXHLevel3X 4 2 3 3" xfId="4503"/>
    <cellStyle name="SAPBEXHLevel3X 4 2 4" xfId="1923"/>
    <cellStyle name="SAPBEXHLevel3X 4 2 4 2" xfId="3471"/>
    <cellStyle name="SAPBEXHLevel3X 4 2 4 2 2" xfId="6567"/>
    <cellStyle name="SAPBEXHLevel3X 4 2 4 3" xfId="5019"/>
    <cellStyle name="SAPBEXHLevel3X 4 2 5" xfId="2439"/>
    <cellStyle name="SAPBEXHLevel3X 4 2 5 2" xfId="5535"/>
    <cellStyle name="SAPBEXHLevel3X 4 2 6" xfId="3987"/>
    <cellStyle name="SAPBEXHLevel3X 5" xfId="467"/>
    <cellStyle name="SAPBEXHLevel3X 5 2" xfId="875"/>
    <cellStyle name="SAPBEXHLevel3X 5 2 2" xfId="1147"/>
    <cellStyle name="SAPBEXHLevel3X 5 2 2 2" xfId="1663"/>
    <cellStyle name="SAPBEXHLevel3X 5 2 2 2 2" xfId="3214"/>
    <cellStyle name="SAPBEXHLevel3X 5 2 2 2 2 2" xfId="6310"/>
    <cellStyle name="SAPBEXHLevel3X 5 2 2 2 3" xfId="4762"/>
    <cellStyle name="SAPBEXHLevel3X 5 2 2 3" xfId="2182"/>
    <cellStyle name="SAPBEXHLevel3X 5 2 2 3 2" xfId="3730"/>
    <cellStyle name="SAPBEXHLevel3X 5 2 2 3 2 2" xfId="6826"/>
    <cellStyle name="SAPBEXHLevel3X 5 2 2 3 3" xfId="5278"/>
    <cellStyle name="SAPBEXHLevel3X 5 2 2 4" xfId="2698"/>
    <cellStyle name="SAPBEXHLevel3X 5 2 2 4 2" xfId="5794"/>
    <cellStyle name="SAPBEXHLevel3X 5 2 2 5" xfId="4246"/>
    <cellStyle name="SAPBEXHLevel3X 5 2 3" xfId="1405"/>
    <cellStyle name="SAPBEXHLevel3X 5 2 3 2" xfId="2956"/>
    <cellStyle name="SAPBEXHLevel3X 5 2 3 2 2" xfId="6052"/>
    <cellStyle name="SAPBEXHLevel3X 5 2 3 3" xfId="4504"/>
    <cellStyle name="SAPBEXHLevel3X 5 2 4" xfId="1924"/>
    <cellStyle name="SAPBEXHLevel3X 5 2 4 2" xfId="3472"/>
    <cellStyle name="SAPBEXHLevel3X 5 2 4 2 2" xfId="6568"/>
    <cellStyle name="SAPBEXHLevel3X 5 2 4 3" xfId="5020"/>
    <cellStyle name="SAPBEXHLevel3X 5 2 5" xfId="2440"/>
    <cellStyle name="SAPBEXHLevel3X 5 2 5 2" xfId="5536"/>
    <cellStyle name="SAPBEXHLevel3X 5 2 6" xfId="3988"/>
    <cellStyle name="SAPBEXHLevel3X 6" xfId="468"/>
    <cellStyle name="SAPBEXHLevel3X 6 2" xfId="876"/>
    <cellStyle name="SAPBEXHLevel3X 6 2 2" xfId="1148"/>
    <cellStyle name="SAPBEXHLevel3X 6 2 2 2" xfId="1664"/>
    <cellStyle name="SAPBEXHLevel3X 6 2 2 2 2" xfId="3215"/>
    <cellStyle name="SAPBEXHLevel3X 6 2 2 2 2 2" xfId="6311"/>
    <cellStyle name="SAPBEXHLevel3X 6 2 2 2 3" xfId="4763"/>
    <cellStyle name="SAPBEXHLevel3X 6 2 2 3" xfId="2183"/>
    <cellStyle name="SAPBEXHLevel3X 6 2 2 3 2" xfId="3731"/>
    <cellStyle name="SAPBEXHLevel3X 6 2 2 3 2 2" xfId="6827"/>
    <cellStyle name="SAPBEXHLevel3X 6 2 2 3 3" xfId="5279"/>
    <cellStyle name="SAPBEXHLevel3X 6 2 2 4" xfId="2699"/>
    <cellStyle name="SAPBEXHLevel3X 6 2 2 4 2" xfId="5795"/>
    <cellStyle name="SAPBEXHLevel3X 6 2 2 5" xfId="4247"/>
    <cellStyle name="SAPBEXHLevel3X 6 2 3" xfId="1406"/>
    <cellStyle name="SAPBEXHLevel3X 6 2 3 2" xfId="2957"/>
    <cellStyle name="SAPBEXHLevel3X 6 2 3 2 2" xfId="6053"/>
    <cellStyle name="SAPBEXHLevel3X 6 2 3 3" xfId="4505"/>
    <cellStyle name="SAPBEXHLevel3X 6 2 4" xfId="1925"/>
    <cellStyle name="SAPBEXHLevel3X 6 2 4 2" xfId="3473"/>
    <cellStyle name="SAPBEXHLevel3X 6 2 4 2 2" xfId="6569"/>
    <cellStyle name="SAPBEXHLevel3X 6 2 4 3" xfId="5021"/>
    <cellStyle name="SAPBEXHLevel3X 6 2 5" xfId="2441"/>
    <cellStyle name="SAPBEXHLevel3X 6 2 5 2" xfId="5537"/>
    <cellStyle name="SAPBEXHLevel3X 6 2 6" xfId="3989"/>
    <cellStyle name="SAPBEXHLevel3X 7" xfId="469"/>
    <cellStyle name="SAPBEXHLevel3X 7 2" xfId="877"/>
    <cellStyle name="SAPBEXHLevel3X 7 2 2" xfId="1149"/>
    <cellStyle name="SAPBEXHLevel3X 7 2 2 2" xfId="1665"/>
    <cellStyle name="SAPBEXHLevel3X 7 2 2 2 2" xfId="3216"/>
    <cellStyle name="SAPBEXHLevel3X 7 2 2 2 2 2" xfId="6312"/>
    <cellStyle name="SAPBEXHLevel3X 7 2 2 2 3" xfId="4764"/>
    <cellStyle name="SAPBEXHLevel3X 7 2 2 3" xfId="2184"/>
    <cellStyle name="SAPBEXHLevel3X 7 2 2 3 2" xfId="3732"/>
    <cellStyle name="SAPBEXHLevel3X 7 2 2 3 2 2" xfId="6828"/>
    <cellStyle name="SAPBEXHLevel3X 7 2 2 3 3" xfId="5280"/>
    <cellStyle name="SAPBEXHLevel3X 7 2 2 4" xfId="2700"/>
    <cellStyle name="SAPBEXHLevel3X 7 2 2 4 2" xfId="5796"/>
    <cellStyle name="SAPBEXHLevel3X 7 2 2 5" xfId="4248"/>
    <cellStyle name="SAPBEXHLevel3X 7 2 3" xfId="1407"/>
    <cellStyle name="SAPBEXHLevel3X 7 2 3 2" xfId="2958"/>
    <cellStyle name="SAPBEXHLevel3X 7 2 3 2 2" xfId="6054"/>
    <cellStyle name="SAPBEXHLevel3X 7 2 3 3" xfId="4506"/>
    <cellStyle name="SAPBEXHLevel3X 7 2 4" xfId="1926"/>
    <cellStyle name="SAPBEXHLevel3X 7 2 4 2" xfId="3474"/>
    <cellStyle name="SAPBEXHLevel3X 7 2 4 2 2" xfId="6570"/>
    <cellStyle name="SAPBEXHLevel3X 7 2 4 3" xfId="5022"/>
    <cellStyle name="SAPBEXHLevel3X 7 2 5" xfId="2442"/>
    <cellStyle name="SAPBEXHLevel3X 7 2 5 2" xfId="5538"/>
    <cellStyle name="SAPBEXHLevel3X 7 2 6" xfId="3990"/>
    <cellStyle name="SAPBEXHLevel3X 8" xfId="470"/>
    <cellStyle name="SAPBEXHLevel3X 8 2" xfId="878"/>
    <cellStyle name="SAPBEXHLevel3X 8 2 2" xfId="1150"/>
    <cellStyle name="SAPBEXHLevel3X 8 2 2 2" xfId="1666"/>
    <cellStyle name="SAPBEXHLevel3X 8 2 2 2 2" xfId="3217"/>
    <cellStyle name="SAPBEXHLevel3X 8 2 2 2 2 2" xfId="6313"/>
    <cellStyle name="SAPBEXHLevel3X 8 2 2 2 3" xfId="4765"/>
    <cellStyle name="SAPBEXHLevel3X 8 2 2 3" xfId="2185"/>
    <cellStyle name="SAPBEXHLevel3X 8 2 2 3 2" xfId="3733"/>
    <cellStyle name="SAPBEXHLevel3X 8 2 2 3 2 2" xfId="6829"/>
    <cellStyle name="SAPBEXHLevel3X 8 2 2 3 3" xfId="5281"/>
    <cellStyle name="SAPBEXHLevel3X 8 2 2 4" xfId="2701"/>
    <cellStyle name="SAPBEXHLevel3X 8 2 2 4 2" xfId="5797"/>
    <cellStyle name="SAPBEXHLevel3X 8 2 2 5" xfId="4249"/>
    <cellStyle name="SAPBEXHLevel3X 8 2 3" xfId="1408"/>
    <cellStyle name="SAPBEXHLevel3X 8 2 3 2" xfId="2959"/>
    <cellStyle name="SAPBEXHLevel3X 8 2 3 2 2" xfId="6055"/>
    <cellStyle name="SAPBEXHLevel3X 8 2 3 3" xfId="4507"/>
    <cellStyle name="SAPBEXHLevel3X 8 2 4" xfId="1927"/>
    <cellStyle name="SAPBEXHLevel3X 8 2 4 2" xfId="3475"/>
    <cellStyle name="SAPBEXHLevel3X 8 2 4 2 2" xfId="6571"/>
    <cellStyle name="SAPBEXHLevel3X 8 2 4 3" xfId="5023"/>
    <cellStyle name="SAPBEXHLevel3X 8 2 5" xfId="2443"/>
    <cellStyle name="SAPBEXHLevel3X 8 2 5 2" xfId="5539"/>
    <cellStyle name="SAPBEXHLevel3X 8 2 6" xfId="3991"/>
    <cellStyle name="SAPBEXHLevel3X 9" xfId="471"/>
    <cellStyle name="SAPBEXHLevel3X 9 2" xfId="879"/>
    <cellStyle name="SAPBEXHLevel3X 9 2 2" xfId="1151"/>
    <cellStyle name="SAPBEXHLevel3X 9 2 2 2" xfId="1667"/>
    <cellStyle name="SAPBEXHLevel3X 9 2 2 2 2" xfId="3218"/>
    <cellStyle name="SAPBEXHLevel3X 9 2 2 2 2 2" xfId="6314"/>
    <cellStyle name="SAPBEXHLevel3X 9 2 2 2 3" xfId="4766"/>
    <cellStyle name="SAPBEXHLevel3X 9 2 2 3" xfId="2186"/>
    <cellStyle name="SAPBEXHLevel3X 9 2 2 3 2" xfId="3734"/>
    <cellStyle name="SAPBEXHLevel3X 9 2 2 3 2 2" xfId="6830"/>
    <cellStyle name="SAPBEXHLevel3X 9 2 2 3 3" xfId="5282"/>
    <cellStyle name="SAPBEXHLevel3X 9 2 2 4" xfId="2702"/>
    <cellStyle name="SAPBEXHLevel3X 9 2 2 4 2" xfId="5798"/>
    <cellStyle name="SAPBEXHLevel3X 9 2 2 5" xfId="4250"/>
    <cellStyle name="SAPBEXHLevel3X 9 2 3" xfId="1409"/>
    <cellStyle name="SAPBEXHLevel3X 9 2 3 2" xfId="2960"/>
    <cellStyle name="SAPBEXHLevel3X 9 2 3 2 2" xfId="6056"/>
    <cellStyle name="SAPBEXHLevel3X 9 2 3 3" xfId="4508"/>
    <cellStyle name="SAPBEXHLevel3X 9 2 4" xfId="1928"/>
    <cellStyle name="SAPBEXHLevel3X 9 2 4 2" xfId="3476"/>
    <cellStyle name="SAPBEXHLevel3X 9 2 4 2 2" xfId="6572"/>
    <cellStyle name="SAPBEXHLevel3X 9 2 4 3" xfId="5024"/>
    <cellStyle name="SAPBEXHLevel3X 9 2 5" xfId="2444"/>
    <cellStyle name="SAPBEXHLevel3X 9 2 5 2" xfId="5540"/>
    <cellStyle name="SAPBEXHLevel3X 9 2 6" xfId="3992"/>
    <cellStyle name="SAPBEXHLevel3X_7-р_Из_Системы" xfId="472"/>
    <cellStyle name="SAPBEXinputData" xfId="473"/>
    <cellStyle name="SAPBEXinputData 10" xfId="474"/>
    <cellStyle name="SAPBEXinputData 2" xfId="475"/>
    <cellStyle name="SAPBEXinputData 3" xfId="476"/>
    <cellStyle name="SAPBEXinputData 4" xfId="477"/>
    <cellStyle name="SAPBEXinputData 5" xfId="478"/>
    <cellStyle name="SAPBEXinputData 6" xfId="479"/>
    <cellStyle name="SAPBEXinputData 7" xfId="480"/>
    <cellStyle name="SAPBEXinputData 8" xfId="481"/>
    <cellStyle name="SAPBEXinputData 9" xfId="482"/>
    <cellStyle name="SAPBEXinputData_7-р_Из_Системы" xfId="483"/>
    <cellStyle name="SAPBEXItemHeader" xfId="484"/>
    <cellStyle name="SAPBEXItemHeader 2" xfId="880"/>
    <cellStyle name="SAPBEXItemHeader 2 2" xfId="1152"/>
    <cellStyle name="SAPBEXItemHeader 2 2 2" xfId="1668"/>
    <cellStyle name="SAPBEXItemHeader 2 2 2 2" xfId="3219"/>
    <cellStyle name="SAPBEXItemHeader 2 2 2 2 2" xfId="6315"/>
    <cellStyle name="SAPBEXItemHeader 2 2 2 3" xfId="4767"/>
    <cellStyle name="SAPBEXItemHeader 2 2 3" xfId="2187"/>
    <cellStyle name="SAPBEXItemHeader 2 2 3 2" xfId="3735"/>
    <cellStyle name="SAPBEXItemHeader 2 2 3 2 2" xfId="6831"/>
    <cellStyle name="SAPBEXItemHeader 2 2 3 3" xfId="5283"/>
    <cellStyle name="SAPBEXItemHeader 2 2 4" xfId="2703"/>
    <cellStyle name="SAPBEXItemHeader 2 2 4 2" xfId="5799"/>
    <cellStyle name="SAPBEXItemHeader 2 2 5" xfId="4251"/>
    <cellStyle name="SAPBEXItemHeader 2 3" xfId="1410"/>
    <cellStyle name="SAPBEXItemHeader 2 3 2" xfId="2961"/>
    <cellStyle name="SAPBEXItemHeader 2 3 2 2" xfId="6057"/>
    <cellStyle name="SAPBEXItemHeader 2 3 3" xfId="4509"/>
    <cellStyle name="SAPBEXItemHeader 2 4" xfId="1929"/>
    <cellStyle name="SAPBEXItemHeader 2 4 2" xfId="3477"/>
    <cellStyle name="SAPBEXItemHeader 2 4 2 2" xfId="6573"/>
    <cellStyle name="SAPBEXItemHeader 2 4 3" xfId="5025"/>
    <cellStyle name="SAPBEXItemHeader 2 5" xfId="2445"/>
    <cellStyle name="SAPBEXItemHeader 2 5 2" xfId="5541"/>
    <cellStyle name="SAPBEXItemHeader 2 6" xfId="3993"/>
    <cellStyle name="SAPBEXresData" xfId="485"/>
    <cellStyle name="SAPBEXresData 2" xfId="486"/>
    <cellStyle name="SAPBEXresData 2 2" xfId="882"/>
    <cellStyle name="SAPBEXresData 2 2 2" xfId="1154"/>
    <cellStyle name="SAPBEXresData 2 2 2 2" xfId="1670"/>
    <cellStyle name="SAPBEXresData 2 2 2 2 2" xfId="3221"/>
    <cellStyle name="SAPBEXresData 2 2 2 2 2 2" xfId="6317"/>
    <cellStyle name="SAPBEXresData 2 2 2 2 3" xfId="4769"/>
    <cellStyle name="SAPBEXresData 2 2 2 3" xfId="2189"/>
    <cellStyle name="SAPBEXresData 2 2 2 3 2" xfId="3737"/>
    <cellStyle name="SAPBEXresData 2 2 2 3 2 2" xfId="6833"/>
    <cellStyle name="SAPBEXresData 2 2 2 3 3" xfId="5285"/>
    <cellStyle name="SAPBEXresData 2 2 2 4" xfId="2705"/>
    <cellStyle name="SAPBEXresData 2 2 2 4 2" xfId="5801"/>
    <cellStyle name="SAPBEXresData 2 2 2 5" xfId="4253"/>
    <cellStyle name="SAPBEXresData 2 2 3" xfId="1412"/>
    <cellStyle name="SAPBEXresData 2 2 3 2" xfId="2963"/>
    <cellStyle name="SAPBEXresData 2 2 3 2 2" xfId="6059"/>
    <cellStyle name="SAPBEXresData 2 2 3 3" xfId="4511"/>
    <cellStyle name="SAPBEXresData 2 2 4" xfId="1931"/>
    <cellStyle name="SAPBEXresData 2 2 4 2" xfId="3479"/>
    <cellStyle name="SAPBEXresData 2 2 4 2 2" xfId="6575"/>
    <cellStyle name="SAPBEXresData 2 2 4 3" xfId="5027"/>
    <cellStyle name="SAPBEXresData 2 2 5" xfId="2447"/>
    <cellStyle name="SAPBEXresData 2 2 5 2" xfId="5543"/>
    <cellStyle name="SAPBEXresData 2 2 6" xfId="3995"/>
    <cellStyle name="SAPBEXresData 3" xfId="487"/>
    <cellStyle name="SAPBEXresData 3 2" xfId="883"/>
    <cellStyle name="SAPBEXresData 3 2 2" xfId="1155"/>
    <cellStyle name="SAPBEXresData 3 2 2 2" xfId="1671"/>
    <cellStyle name="SAPBEXresData 3 2 2 2 2" xfId="3222"/>
    <cellStyle name="SAPBEXresData 3 2 2 2 2 2" xfId="6318"/>
    <cellStyle name="SAPBEXresData 3 2 2 2 3" xfId="4770"/>
    <cellStyle name="SAPBEXresData 3 2 2 3" xfId="2190"/>
    <cellStyle name="SAPBEXresData 3 2 2 3 2" xfId="3738"/>
    <cellStyle name="SAPBEXresData 3 2 2 3 2 2" xfId="6834"/>
    <cellStyle name="SAPBEXresData 3 2 2 3 3" xfId="5286"/>
    <cellStyle name="SAPBEXresData 3 2 2 4" xfId="2706"/>
    <cellStyle name="SAPBEXresData 3 2 2 4 2" xfId="5802"/>
    <cellStyle name="SAPBEXresData 3 2 2 5" xfId="4254"/>
    <cellStyle name="SAPBEXresData 3 2 3" xfId="1413"/>
    <cellStyle name="SAPBEXresData 3 2 3 2" xfId="2964"/>
    <cellStyle name="SAPBEXresData 3 2 3 2 2" xfId="6060"/>
    <cellStyle name="SAPBEXresData 3 2 3 3" xfId="4512"/>
    <cellStyle name="SAPBEXresData 3 2 4" xfId="1932"/>
    <cellStyle name="SAPBEXresData 3 2 4 2" xfId="3480"/>
    <cellStyle name="SAPBEXresData 3 2 4 2 2" xfId="6576"/>
    <cellStyle name="SAPBEXresData 3 2 4 3" xfId="5028"/>
    <cellStyle name="SAPBEXresData 3 2 5" xfId="2448"/>
    <cellStyle name="SAPBEXresData 3 2 5 2" xfId="5544"/>
    <cellStyle name="SAPBEXresData 3 2 6" xfId="3996"/>
    <cellStyle name="SAPBEXresData 4" xfId="488"/>
    <cellStyle name="SAPBEXresData 4 2" xfId="884"/>
    <cellStyle name="SAPBEXresData 4 2 2" xfId="1156"/>
    <cellStyle name="SAPBEXresData 4 2 2 2" xfId="1672"/>
    <cellStyle name="SAPBEXresData 4 2 2 2 2" xfId="3223"/>
    <cellStyle name="SAPBEXresData 4 2 2 2 2 2" xfId="6319"/>
    <cellStyle name="SAPBEXresData 4 2 2 2 3" xfId="4771"/>
    <cellStyle name="SAPBEXresData 4 2 2 3" xfId="2191"/>
    <cellStyle name="SAPBEXresData 4 2 2 3 2" xfId="3739"/>
    <cellStyle name="SAPBEXresData 4 2 2 3 2 2" xfId="6835"/>
    <cellStyle name="SAPBEXresData 4 2 2 3 3" xfId="5287"/>
    <cellStyle name="SAPBEXresData 4 2 2 4" xfId="2707"/>
    <cellStyle name="SAPBEXresData 4 2 2 4 2" xfId="5803"/>
    <cellStyle name="SAPBEXresData 4 2 2 5" xfId="4255"/>
    <cellStyle name="SAPBEXresData 4 2 3" xfId="1414"/>
    <cellStyle name="SAPBEXresData 4 2 3 2" xfId="2965"/>
    <cellStyle name="SAPBEXresData 4 2 3 2 2" xfId="6061"/>
    <cellStyle name="SAPBEXresData 4 2 3 3" xfId="4513"/>
    <cellStyle name="SAPBEXresData 4 2 4" xfId="1933"/>
    <cellStyle name="SAPBEXresData 4 2 4 2" xfId="3481"/>
    <cellStyle name="SAPBEXresData 4 2 4 2 2" xfId="6577"/>
    <cellStyle name="SAPBEXresData 4 2 4 3" xfId="5029"/>
    <cellStyle name="SAPBEXresData 4 2 5" xfId="2449"/>
    <cellStyle name="SAPBEXresData 4 2 5 2" xfId="5545"/>
    <cellStyle name="SAPBEXresData 4 2 6" xfId="3997"/>
    <cellStyle name="SAPBEXresData 5" xfId="489"/>
    <cellStyle name="SAPBEXresData 5 2" xfId="885"/>
    <cellStyle name="SAPBEXresData 5 2 2" xfId="1157"/>
    <cellStyle name="SAPBEXresData 5 2 2 2" xfId="1673"/>
    <cellStyle name="SAPBEXresData 5 2 2 2 2" xfId="3224"/>
    <cellStyle name="SAPBEXresData 5 2 2 2 2 2" xfId="6320"/>
    <cellStyle name="SAPBEXresData 5 2 2 2 3" xfId="4772"/>
    <cellStyle name="SAPBEXresData 5 2 2 3" xfId="2192"/>
    <cellStyle name="SAPBEXresData 5 2 2 3 2" xfId="3740"/>
    <cellStyle name="SAPBEXresData 5 2 2 3 2 2" xfId="6836"/>
    <cellStyle name="SAPBEXresData 5 2 2 3 3" xfId="5288"/>
    <cellStyle name="SAPBEXresData 5 2 2 4" xfId="2708"/>
    <cellStyle name="SAPBEXresData 5 2 2 4 2" xfId="5804"/>
    <cellStyle name="SAPBEXresData 5 2 2 5" xfId="4256"/>
    <cellStyle name="SAPBEXresData 5 2 3" xfId="1415"/>
    <cellStyle name="SAPBEXresData 5 2 3 2" xfId="2966"/>
    <cellStyle name="SAPBEXresData 5 2 3 2 2" xfId="6062"/>
    <cellStyle name="SAPBEXresData 5 2 3 3" xfId="4514"/>
    <cellStyle name="SAPBEXresData 5 2 4" xfId="1934"/>
    <cellStyle name="SAPBEXresData 5 2 4 2" xfId="3482"/>
    <cellStyle name="SAPBEXresData 5 2 4 2 2" xfId="6578"/>
    <cellStyle name="SAPBEXresData 5 2 4 3" xfId="5030"/>
    <cellStyle name="SAPBEXresData 5 2 5" xfId="2450"/>
    <cellStyle name="SAPBEXresData 5 2 5 2" xfId="5546"/>
    <cellStyle name="SAPBEXresData 5 2 6" xfId="3998"/>
    <cellStyle name="SAPBEXresData 6" xfId="490"/>
    <cellStyle name="SAPBEXresData 6 2" xfId="886"/>
    <cellStyle name="SAPBEXresData 6 2 2" xfId="1158"/>
    <cellStyle name="SAPBEXresData 6 2 2 2" xfId="1674"/>
    <cellStyle name="SAPBEXresData 6 2 2 2 2" xfId="3225"/>
    <cellStyle name="SAPBEXresData 6 2 2 2 2 2" xfId="6321"/>
    <cellStyle name="SAPBEXresData 6 2 2 2 3" xfId="4773"/>
    <cellStyle name="SAPBEXresData 6 2 2 3" xfId="2193"/>
    <cellStyle name="SAPBEXresData 6 2 2 3 2" xfId="3741"/>
    <cellStyle name="SAPBEXresData 6 2 2 3 2 2" xfId="6837"/>
    <cellStyle name="SAPBEXresData 6 2 2 3 3" xfId="5289"/>
    <cellStyle name="SAPBEXresData 6 2 2 4" xfId="2709"/>
    <cellStyle name="SAPBEXresData 6 2 2 4 2" xfId="5805"/>
    <cellStyle name="SAPBEXresData 6 2 2 5" xfId="4257"/>
    <cellStyle name="SAPBEXresData 6 2 3" xfId="1416"/>
    <cellStyle name="SAPBEXresData 6 2 3 2" xfId="2967"/>
    <cellStyle name="SAPBEXresData 6 2 3 2 2" xfId="6063"/>
    <cellStyle name="SAPBEXresData 6 2 3 3" xfId="4515"/>
    <cellStyle name="SAPBEXresData 6 2 4" xfId="1935"/>
    <cellStyle name="SAPBEXresData 6 2 4 2" xfId="3483"/>
    <cellStyle name="SAPBEXresData 6 2 4 2 2" xfId="6579"/>
    <cellStyle name="SAPBEXresData 6 2 4 3" xfId="5031"/>
    <cellStyle name="SAPBEXresData 6 2 5" xfId="2451"/>
    <cellStyle name="SAPBEXresData 6 2 5 2" xfId="5547"/>
    <cellStyle name="SAPBEXresData 6 2 6" xfId="3999"/>
    <cellStyle name="SAPBEXresData 7" xfId="881"/>
    <cellStyle name="SAPBEXresData 7 2" xfId="1153"/>
    <cellStyle name="SAPBEXresData 7 2 2" xfId="1669"/>
    <cellStyle name="SAPBEXresData 7 2 2 2" xfId="3220"/>
    <cellStyle name="SAPBEXresData 7 2 2 2 2" xfId="6316"/>
    <cellStyle name="SAPBEXresData 7 2 2 3" xfId="4768"/>
    <cellStyle name="SAPBEXresData 7 2 3" xfId="2188"/>
    <cellStyle name="SAPBEXresData 7 2 3 2" xfId="3736"/>
    <cellStyle name="SAPBEXresData 7 2 3 2 2" xfId="6832"/>
    <cellStyle name="SAPBEXresData 7 2 3 3" xfId="5284"/>
    <cellStyle name="SAPBEXresData 7 2 4" xfId="2704"/>
    <cellStyle name="SAPBEXresData 7 2 4 2" xfId="5800"/>
    <cellStyle name="SAPBEXresData 7 2 5" xfId="4252"/>
    <cellStyle name="SAPBEXresData 7 3" xfId="1411"/>
    <cellStyle name="SAPBEXresData 7 3 2" xfId="2962"/>
    <cellStyle name="SAPBEXresData 7 3 2 2" xfId="6058"/>
    <cellStyle name="SAPBEXresData 7 3 3" xfId="4510"/>
    <cellStyle name="SAPBEXresData 7 4" xfId="1930"/>
    <cellStyle name="SAPBEXresData 7 4 2" xfId="3478"/>
    <cellStyle name="SAPBEXresData 7 4 2 2" xfId="6574"/>
    <cellStyle name="SAPBEXresData 7 4 3" xfId="5026"/>
    <cellStyle name="SAPBEXresData 7 5" xfId="2446"/>
    <cellStyle name="SAPBEXresData 7 5 2" xfId="5542"/>
    <cellStyle name="SAPBEXresData 7 6" xfId="3994"/>
    <cellStyle name="SAPBEXresDataEmph" xfId="491"/>
    <cellStyle name="SAPBEXresDataEmph 2" xfId="492"/>
    <cellStyle name="SAPBEXresDataEmph 2 2" xfId="493"/>
    <cellStyle name="SAPBEXresDataEmph 3" xfId="494"/>
    <cellStyle name="SAPBEXresDataEmph 3 2" xfId="495"/>
    <cellStyle name="SAPBEXresDataEmph 4" xfId="496"/>
    <cellStyle name="SAPBEXresDataEmph 4 2" xfId="497"/>
    <cellStyle name="SAPBEXresDataEmph 5" xfId="498"/>
    <cellStyle name="SAPBEXresDataEmph 5 2" xfId="499"/>
    <cellStyle name="SAPBEXresDataEmph 6" xfId="500"/>
    <cellStyle name="SAPBEXresDataEmph 6 2" xfId="501"/>
    <cellStyle name="SAPBEXresDataEmph 7" xfId="887"/>
    <cellStyle name="SAPBEXresDataEmph 7 2" xfId="1159"/>
    <cellStyle name="SAPBEXresDataEmph 7 2 2" xfId="1675"/>
    <cellStyle name="SAPBEXresDataEmph 7 2 2 2" xfId="3226"/>
    <cellStyle name="SAPBEXresDataEmph 7 2 2 2 2" xfId="6322"/>
    <cellStyle name="SAPBEXresDataEmph 7 2 2 3" xfId="4774"/>
    <cellStyle name="SAPBEXresDataEmph 7 2 3" xfId="2194"/>
    <cellStyle name="SAPBEXresDataEmph 7 2 3 2" xfId="3742"/>
    <cellStyle name="SAPBEXresDataEmph 7 2 3 2 2" xfId="6838"/>
    <cellStyle name="SAPBEXresDataEmph 7 2 3 3" xfId="5290"/>
    <cellStyle name="SAPBEXresDataEmph 7 2 4" xfId="2710"/>
    <cellStyle name="SAPBEXresDataEmph 7 2 4 2" xfId="5806"/>
    <cellStyle name="SAPBEXresDataEmph 7 2 5" xfId="4258"/>
    <cellStyle name="SAPBEXresDataEmph 7 3" xfId="1417"/>
    <cellStyle name="SAPBEXresDataEmph 7 3 2" xfId="2968"/>
    <cellStyle name="SAPBEXresDataEmph 7 3 2 2" xfId="6064"/>
    <cellStyle name="SAPBEXresDataEmph 7 3 3" xfId="4516"/>
    <cellStyle name="SAPBEXresDataEmph 7 4" xfId="1936"/>
    <cellStyle name="SAPBEXresDataEmph 7 4 2" xfId="3484"/>
    <cellStyle name="SAPBEXresDataEmph 7 4 2 2" xfId="6580"/>
    <cellStyle name="SAPBEXresDataEmph 7 4 3" xfId="5032"/>
    <cellStyle name="SAPBEXresDataEmph 7 5" xfId="2452"/>
    <cellStyle name="SAPBEXresDataEmph 7 5 2" xfId="5548"/>
    <cellStyle name="SAPBEXresDataEmph 7 6" xfId="4000"/>
    <cellStyle name="SAPBEXresItem" xfId="502"/>
    <cellStyle name="SAPBEXresItem 2" xfId="503"/>
    <cellStyle name="SAPBEXresItem 2 2" xfId="889"/>
    <cellStyle name="SAPBEXresItem 2 2 2" xfId="1161"/>
    <cellStyle name="SAPBEXresItem 2 2 2 2" xfId="1677"/>
    <cellStyle name="SAPBEXresItem 2 2 2 2 2" xfId="3228"/>
    <cellStyle name="SAPBEXresItem 2 2 2 2 2 2" xfId="6324"/>
    <cellStyle name="SAPBEXresItem 2 2 2 2 3" xfId="4776"/>
    <cellStyle name="SAPBEXresItem 2 2 2 3" xfId="2196"/>
    <cellStyle name="SAPBEXresItem 2 2 2 3 2" xfId="3744"/>
    <cellStyle name="SAPBEXresItem 2 2 2 3 2 2" xfId="6840"/>
    <cellStyle name="SAPBEXresItem 2 2 2 3 3" xfId="5292"/>
    <cellStyle name="SAPBEXresItem 2 2 2 4" xfId="2712"/>
    <cellStyle name="SAPBEXresItem 2 2 2 4 2" xfId="5808"/>
    <cellStyle name="SAPBEXresItem 2 2 2 5" xfId="4260"/>
    <cellStyle name="SAPBEXresItem 2 2 3" xfId="1419"/>
    <cellStyle name="SAPBEXresItem 2 2 3 2" xfId="2970"/>
    <cellStyle name="SAPBEXresItem 2 2 3 2 2" xfId="6066"/>
    <cellStyle name="SAPBEXresItem 2 2 3 3" xfId="4518"/>
    <cellStyle name="SAPBEXresItem 2 2 4" xfId="1938"/>
    <cellStyle name="SAPBEXresItem 2 2 4 2" xfId="3486"/>
    <cellStyle name="SAPBEXresItem 2 2 4 2 2" xfId="6582"/>
    <cellStyle name="SAPBEXresItem 2 2 4 3" xfId="5034"/>
    <cellStyle name="SAPBEXresItem 2 2 5" xfId="2454"/>
    <cellStyle name="SAPBEXresItem 2 2 5 2" xfId="5550"/>
    <cellStyle name="SAPBEXresItem 2 2 6" xfId="4002"/>
    <cellStyle name="SAPBEXresItem 3" xfId="504"/>
    <cellStyle name="SAPBEXresItem 3 2" xfId="890"/>
    <cellStyle name="SAPBEXresItem 3 2 2" xfId="1162"/>
    <cellStyle name="SAPBEXresItem 3 2 2 2" xfId="1678"/>
    <cellStyle name="SAPBEXresItem 3 2 2 2 2" xfId="3229"/>
    <cellStyle name="SAPBEXresItem 3 2 2 2 2 2" xfId="6325"/>
    <cellStyle name="SAPBEXresItem 3 2 2 2 3" xfId="4777"/>
    <cellStyle name="SAPBEXresItem 3 2 2 3" xfId="2197"/>
    <cellStyle name="SAPBEXresItem 3 2 2 3 2" xfId="3745"/>
    <cellStyle name="SAPBEXresItem 3 2 2 3 2 2" xfId="6841"/>
    <cellStyle name="SAPBEXresItem 3 2 2 3 3" xfId="5293"/>
    <cellStyle name="SAPBEXresItem 3 2 2 4" xfId="2713"/>
    <cellStyle name="SAPBEXresItem 3 2 2 4 2" xfId="5809"/>
    <cellStyle name="SAPBEXresItem 3 2 2 5" xfId="4261"/>
    <cellStyle name="SAPBEXresItem 3 2 3" xfId="1420"/>
    <cellStyle name="SAPBEXresItem 3 2 3 2" xfId="2971"/>
    <cellStyle name="SAPBEXresItem 3 2 3 2 2" xfId="6067"/>
    <cellStyle name="SAPBEXresItem 3 2 3 3" xfId="4519"/>
    <cellStyle name="SAPBEXresItem 3 2 4" xfId="1939"/>
    <cellStyle name="SAPBEXresItem 3 2 4 2" xfId="3487"/>
    <cellStyle name="SAPBEXresItem 3 2 4 2 2" xfId="6583"/>
    <cellStyle name="SAPBEXresItem 3 2 4 3" xfId="5035"/>
    <cellStyle name="SAPBEXresItem 3 2 5" xfId="2455"/>
    <cellStyle name="SAPBEXresItem 3 2 5 2" xfId="5551"/>
    <cellStyle name="SAPBEXresItem 3 2 6" xfId="4003"/>
    <cellStyle name="SAPBEXresItem 4" xfId="505"/>
    <cellStyle name="SAPBEXresItem 4 2" xfId="891"/>
    <cellStyle name="SAPBEXresItem 4 2 2" xfId="1163"/>
    <cellStyle name="SAPBEXresItem 4 2 2 2" xfId="1679"/>
    <cellStyle name="SAPBEXresItem 4 2 2 2 2" xfId="3230"/>
    <cellStyle name="SAPBEXresItem 4 2 2 2 2 2" xfId="6326"/>
    <cellStyle name="SAPBEXresItem 4 2 2 2 3" xfId="4778"/>
    <cellStyle name="SAPBEXresItem 4 2 2 3" xfId="2198"/>
    <cellStyle name="SAPBEXresItem 4 2 2 3 2" xfId="3746"/>
    <cellStyle name="SAPBEXresItem 4 2 2 3 2 2" xfId="6842"/>
    <cellStyle name="SAPBEXresItem 4 2 2 3 3" xfId="5294"/>
    <cellStyle name="SAPBEXresItem 4 2 2 4" xfId="2714"/>
    <cellStyle name="SAPBEXresItem 4 2 2 4 2" xfId="5810"/>
    <cellStyle name="SAPBEXresItem 4 2 2 5" xfId="4262"/>
    <cellStyle name="SAPBEXresItem 4 2 3" xfId="1421"/>
    <cellStyle name="SAPBEXresItem 4 2 3 2" xfId="2972"/>
    <cellStyle name="SAPBEXresItem 4 2 3 2 2" xfId="6068"/>
    <cellStyle name="SAPBEXresItem 4 2 3 3" xfId="4520"/>
    <cellStyle name="SAPBEXresItem 4 2 4" xfId="1940"/>
    <cellStyle name="SAPBEXresItem 4 2 4 2" xfId="3488"/>
    <cellStyle name="SAPBEXresItem 4 2 4 2 2" xfId="6584"/>
    <cellStyle name="SAPBEXresItem 4 2 4 3" xfId="5036"/>
    <cellStyle name="SAPBEXresItem 4 2 5" xfId="2456"/>
    <cellStyle name="SAPBEXresItem 4 2 5 2" xfId="5552"/>
    <cellStyle name="SAPBEXresItem 4 2 6" xfId="4004"/>
    <cellStyle name="SAPBEXresItem 5" xfId="506"/>
    <cellStyle name="SAPBEXresItem 5 2" xfId="892"/>
    <cellStyle name="SAPBEXresItem 5 2 2" xfId="1164"/>
    <cellStyle name="SAPBEXresItem 5 2 2 2" xfId="1680"/>
    <cellStyle name="SAPBEXresItem 5 2 2 2 2" xfId="3231"/>
    <cellStyle name="SAPBEXresItem 5 2 2 2 2 2" xfId="6327"/>
    <cellStyle name="SAPBEXresItem 5 2 2 2 3" xfId="4779"/>
    <cellStyle name="SAPBEXresItem 5 2 2 3" xfId="2199"/>
    <cellStyle name="SAPBEXresItem 5 2 2 3 2" xfId="3747"/>
    <cellStyle name="SAPBEXresItem 5 2 2 3 2 2" xfId="6843"/>
    <cellStyle name="SAPBEXresItem 5 2 2 3 3" xfId="5295"/>
    <cellStyle name="SAPBEXresItem 5 2 2 4" xfId="2715"/>
    <cellStyle name="SAPBEXresItem 5 2 2 4 2" xfId="5811"/>
    <cellStyle name="SAPBEXresItem 5 2 2 5" xfId="4263"/>
    <cellStyle name="SAPBEXresItem 5 2 3" xfId="1422"/>
    <cellStyle name="SAPBEXresItem 5 2 3 2" xfId="2973"/>
    <cellStyle name="SAPBEXresItem 5 2 3 2 2" xfId="6069"/>
    <cellStyle name="SAPBEXresItem 5 2 3 3" xfId="4521"/>
    <cellStyle name="SAPBEXresItem 5 2 4" xfId="1941"/>
    <cellStyle name="SAPBEXresItem 5 2 4 2" xfId="3489"/>
    <cellStyle name="SAPBEXresItem 5 2 4 2 2" xfId="6585"/>
    <cellStyle name="SAPBEXresItem 5 2 4 3" xfId="5037"/>
    <cellStyle name="SAPBEXresItem 5 2 5" xfId="2457"/>
    <cellStyle name="SAPBEXresItem 5 2 5 2" xfId="5553"/>
    <cellStyle name="SAPBEXresItem 5 2 6" xfId="4005"/>
    <cellStyle name="SAPBEXresItem 6" xfId="507"/>
    <cellStyle name="SAPBEXresItem 6 2" xfId="893"/>
    <cellStyle name="SAPBEXresItem 6 2 2" xfId="1165"/>
    <cellStyle name="SAPBEXresItem 6 2 2 2" xfId="1681"/>
    <cellStyle name="SAPBEXresItem 6 2 2 2 2" xfId="3232"/>
    <cellStyle name="SAPBEXresItem 6 2 2 2 2 2" xfId="6328"/>
    <cellStyle name="SAPBEXresItem 6 2 2 2 3" xfId="4780"/>
    <cellStyle name="SAPBEXresItem 6 2 2 3" xfId="2200"/>
    <cellStyle name="SAPBEXresItem 6 2 2 3 2" xfId="3748"/>
    <cellStyle name="SAPBEXresItem 6 2 2 3 2 2" xfId="6844"/>
    <cellStyle name="SAPBEXresItem 6 2 2 3 3" xfId="5296"/>
    <cellStyle name="SAPBEXresItem 6 2 2 4" xfId="2716"/>
    <cellStyle name="SAPBEXresItem 6 2 2 4 2" xfId="5812"/>
    <cellStyle name="SAPBEXresItem 6 2 2 5" xfId="4264"/>
    <cellStyle name="SAPBEXresItem 6 2 3" xfId="1423"/>
    <cellStyle name="SAPBEXresItem 6 2 3 2" xfId="2974"/>
    <cellStyle name="SAPBEXresItem 6 2 3 2 2" xfId="6070"/>
    <cellStyle name="SAPBEXresItem 6 2 3 3" xfId="4522"/>
    <cellStyle name="SAPBEXresItem 6 2 4" xfId="1942"/>
    <cellStyle name="SAPBEXresItem 6 2 4 2" xfId="3490"/>
    <cellStyle name="SAPBEXresItem 6 2 4 2 2" xfId="6586"/>
    <cellStyle name="SAPBEXresItem 6 2 4 3" xfId="5038"/>
    <cellStyle name="SAPBEXresItem 6 2 5" xfId="2458"/>
    <cellStyle name="SAPBEXresItem 6 2 5 2" xfId="5554"/>
    <cellStyle name="SAPBEXresItem 6 2 6" xfId="4006"/>
    <cellStyle name="SAPBEXresItem 7" xfId="888"/>
    <cellStyle name="SAPBEXresItem 7 2" xfId="1160"/>
    <cellStyle name="SAPBEXresItem 7 2 2" xfId="1676"/>
    <cellStyle name="SAPBEXresItem 7 2 2 2" xfId="3227"/>
    <cellStyle name="SAPBEXresItem 7 2 2 2 2" xfId="6323"/>
    <cellStyle name="SAPBEXresItem 7 2 2 3" xfId="4775"/>
    <cellStyle name="SAPBEXresItem 7 2 3" xfId="2195"/>
    <cellStyle name="SAPBEXresItem 7 2 3 2" xfId="3743"/>
    <cellStyle name="SAPBEXresItem 7 2 3 2 2" xfId="6839"/>
    <cellStyle name="SAPBEXresItem 7 2 3 3" xfId="5291"/>
    <cellStyle name="SAPBEXresItem 7 2 4" xfId="2711"/>
    <cellStyle name="SAPBEXresItem 7 2 4 2" xfId="5807"/>
    <cellStyle name="SAPBEXresItem 7 2 5" xfId="4259"/>
    <cellStyle name="SAPBEXresItem 7 3" xfId="1418"/>
    <cellStyle name="SAPBEXresItem 7 3 2" xfId="2969"/>
    <cellStyle name="SAPBEXresItem 7 3 2 2" xfId="6065"/>
    <cellStyle name="SAPBEXresItem 7 3 3" xfId="4517"/>
    <cellStyle name="SAPBEXresItem 7 4" xfId="1937"/>
    <cellStyle name="SAPBEXresItem 7 4 2" xfId="3485"/>
    <cellStyle name="SAPBEXresItem 7 4 2 2" xfId="6581"/>
    <cellStyle name="SAPBEXresItem 7 4 3" xfId="5033"/>
    <cellStyle name="SAPBEXresItem 7 5" xfId="2453"/>
    <cellStyle name="SAPBEXresItem 7 5 2" xfId="5549"/>
    <cellStyle name="SAPBEXresItem 7 6" xfId="4001"/>
    <cellStyle name="SAPBEXresItemX" xfId="508"/>
    <cellStyle name="SAPBEXresItemX 2" xfId="509"/>
    <cellStyle name="SAPBEXresItemX 2 2" xfId="895"/>
    <cellStyle name="SAPBEXresItemX 2 2 2" xfId="1167"/>
    <cellStyle name="SAPBEXresItemX 2 2 2 2" xfId="1683"/>
    <cellStyle name="SAPBEXresItemX 2 2 2 2 2" xfId="3234"/>
    <cellStyle name="SAPBEXresItemX 2 2 2 2 2 2" xfId="6330"/>
    <cellStyle name="SAPBEXresItemX 2 2 2 2 3" xfId="4782"/>
    <cellStyle name="SAPBEXresItemX 2 2 2 3" xfId="2202"/>
    <cellStyle name="SAPBEXresItemX 2 2 2 3 2" xfId="3750"/>
    <cellStyle name="SAPBEXresItemX 2 2 2 3 2 2" xfId="6846"/>
    <cellStyle name="SAPBEXresItemX 2 2 2 3 3" xfId="5298"/>
    <cellStyle name="SAPBEXresItemX 2 2 2 4" xfId="2718"/>
    <cellStyle name="SAPBEXresItemX 2 2 2 4 2" xfId="5814"/>
    <cellStyle name="SAPBEXresItemX 2 2 2 5" xfId="4266"/>
    <cellStyle name="SAPBEXresItemX 2 2 3" xfId="1425"/>
    <cellStyle name="SAPBEXresItemX 2 2 3 2" xfId="2976"/>
    <cellStyle name="SAPBEXresItemX 2 2 3 2 2" xfId="6072"/>
    <cellStyle name="SAPBEXresItemX 2 2 3 3" xfId="4524"/>
    <cellStyle name="SAPBEXresItemX 2 2 4" xfId="1944"/>
    <cellStyle name="SAPBEXresItemX 2 2 4 2" xfId="3492"/>
    <cellStyle name="SAPBEXresItemX 2 2 4 2 2" xfId="6588"/>
    <cellStyle name="SAPBEXresItemX 2 2 4 3" xfId="5040"/>
    <cellStyle name="SAPBEXresItemX 2 2 5" xfId="2460"/>
    <cellStyle name="SAPBEXresItemX 2 2 5 2" xfId="5556"/>
    <cellStyle name="SAPBEXresItemX 2 2 6" xfId="4008"/>
    <cellStyle name="SAPBEXresItemX 3" xfId="510"/>
    <cellStyle name="SAPBEXresItemX 3 2" xfId="896"/>
    <cellStyle name="SAPBEXresItemX 3 2 2" xfId="1168"/>
    <cellStyle name="SAPBEXresItemX 3 2 2 2" xfId="1684"/>
    <cellStyle name="SAPBEXresItemX 3 2 2 2 2" xfId="3235"/>
    <cellStyle name="SAPBEXresItemX 3 2 2 2 2 2" xfId="6331"/>
    <cellStyle name="SAPBEXresItemX 3 2 2 2 3" xfId="4783"/>
    <cellStyle name="SAPBEXresItemX 3 2 2 3" xfId="2203"/>
    <cellStyle name="SAPBEXresItemX 3 2 2 3 2" xfId="3751"/>
    <cellStyle name="SAPBEXresItemX 3 2 2 3 2 2" xfId="6847"/>
    <cellStyle name="SAPBEXresItemX 3 2 2 3 3" xfId="5299"/>
    <cellStyle name="SAPBEXresItemX 3 2 2 4" xfId="2719"/>
    <cellStyle name="SAPBEXresItemX 3 2 2 4 2" xfId="5815"/>
    <cellStyle name="SAPBEXresItemX 3 2 2 5" xfId="4267"/>
    <cellStyle name="SAPBEXresItemX 3 2 3" xfId="1426"/>
    <cellStyle name="SAPBEXresItemX 3 2 3 2" xfId="2977"/>
    <cellStyle name="SAPBEXresItemX 3 2 3 2 2" xfId="6073"/>
    <cellStyle name="SAPBEXresItemX 3 2 3 3" xfId="4525"/>
    <cellStyle name="SAPBEXresItemX 3 2 4" xfId="1945"/>
    <cellStyle name="SAPBEXresItemX 3 2 4 2" xfId="3493"/>
    <cellStyle name="SAPBEXresItemX 3 2 4 2 2" xfId="6589"/>
    <cellStyle name="SAPBEXresItemX 3 2 4 3" xfId="5041"/>
    <cellStyle name="SAPBEXresItemX 3 2 5" xfId="2461"/>
    <cellStyle name="SAPBEXresItemX 3 2 5 2" xfId="5557"/>
    <cellStyle name="SAPBEXresItemX 3 2 6" xfId="4009"/>
    <cellStyle name="SAPBEXresItemX 4" xfId="511"/>
    <cellStyle name="SAPBEXresItemX 4 2" xfId="897"/>
    <cellStyle name="SAPBEXresItemX 4 2 2" xfId="1169"/>
    <cellStyle name="SAPBEXresItemX 4 2 2 2" xfId="1685"/>
    <cellStyle name="SAPBEXresItemX 4 2 2 2 2" xfId="3236"/>
    <cellStyle name="SAPBEXresItemX 4 2 2 2 2 2" xfId="6332"/>
    <cellStyle name="SAPBEXresItemX 4 2 2 2 3" xfId="4784"/>
    <cellStyle name="SAPBEXresItemX 4 2 2 3" xfId="2204"/>
    <cellStyle name="SAPBEXresItemX 4 2 2 3 2" xfId="3752"/>
    <cellStyle name="SAPBEXresItemX 4 2 2 3 2 2" xfId="6848"/>
    <cellStyle name="SAPBEXresItemX 4 2 2 3 3" xfId="5300"/>
    <cellStyle name="SAPBEXresItemX 4 2 2 4" xfId="2720"/>
    <cellStyle name="SAPBEXresItemX 4 2 2 4 2" xfId="5816"/>
    <cellStyle name="SAPBEXresItemX 4 2 2 5" xfId="4268"/>
    <cellStyle name="SAPBEXresItemX 4 2 3" xfId="1427"/>
    <cellStyle name="SAPBEXresItemX 4 2 3 2" xfId="2978"/>
    <cellStyle name="SAPBEXresItemX 4 2 3 2 2" xfId="6074"/>
    <cellStyle name="SAPBEXresItemX 4 2 3 3" xfId="4526"/>
    <cellStyle name="SAPBEXresItemX 4 2 4" xfId="1946"/>
    <cellStyle name="SAPBEXresItemX 4 2 4 2" xfId="3494"/>
    <cellStyle name="SAPBEXresItemX 4 2 4 2 2" xfId="6590"/>
    <cellStyle name="SAPBEXresItemX 4 2 4 3" xfId="5042"/>
    <cellStyle name="SAPBEXresItemX 4 2 5" xfId="2462"/>
    <cellStyle name="SAPBEXresItemX 4 2 5 2" xfId="5558"/>
    <cellStyle name="SAPBEXresItemX 4 2 6" xfId="4010"/>
    <cellStyle name="SAPBEXresItemX 5" xfId="512"/>
    <cellStyle name="SAPBEXresItemX 5 2" xfId="898"/>
    <cellStyle name="SAPBEXresItemX 5 2 2" xfId="1170"/>
    <cellStyle name="SAPBEXresItemX 5 2 2 2" xfId="1686"/>
    <cellStyle name="SAPBEXresItemX 5 2 2 2 2" xfId="3237"/>
    <cellStyle name="SAPBEXresItemX 5 2 2 2 2 2" xfId="6333"/>
    <cellStyle name="SAPBEXresItemX 5 2 2 2 3" xfId="4785"/>
    <cellStyle name="SAPBEXresItemX 5 2 2 3" xfId="2205"/>
    <cellStyle name="SAPBEXresItemX 5 2 2 3 2" xfId="3753"/>
    <cellStyle name="SAPBEXresItemX 5 2 2 3 2 2" xfId="6849"/>
    <cellStyle name="SAPBEXresItemX 5 2 2 3 3" xfId="5301"/>
    <cellStyle name="SAPBEXresItemX 5 2 2 4" xfId="2721"/>
    <cellStyle name="SAPBEXresItemX 5 2 2 4 2" xfId="5817"/>
    <cellStyle name="SAPBEXresItemX 5 2 2 5" xfId="4269"/>
    <cellStyle name="SAPBEXresItemX 5 2 3" xfId="1428"/>
    <cellStyle name="SAPBEXresItemX 5 2 3 2" xfId="2979"/>
    <cellStyle name="SAPBEXresItemX 5 2 3 2 2" xfId="6075"/>
    <cellStyle name="SAPBEXresItemX 5 2 3 3" xfId="4527"/>
    <cellStyle name="SAPBEXresItemX 5 2 4" xfId="1947"/>
    <cellStyle name="SAPBEXresItemX 5 2 4 2" xfId="3495"/>
    <cellStyle name="SAPBEXresItemX 5 2 4 2 2" xfId="6591"/>
    <cellStyle name="SAPBEXresItemX 5 2 4 3" xfId="5043"/>
    <cellStyle name="SAPBEXresItemX 5 2 5" xfId="2463"/>
    <cellStyle name="SAPBEXresItemX 5 2 5 2" xfId="5559"/>
    <cellStyle name="SAPBEXresItemX 5 2 6" xfId="4011"/>
    <cellStyle name="SAPBEXresItemX 6" xfId="513"/>
    <cellStyle name="SAPBEXresItemX 6 2" xfId="899"/>
    <cellStyle name="SAPBEXresItemX 6 2 2" xfId="1171"/>
    <cellStyle name="SAPBEXresItemX 6 2 2 2" xfId="1687"/>
    <cellStyle name="SAPBEXresItemX 6 2 2 2 2" xfId="3238"/>
    <cellStyle name="SAPBEXresItemX 6 2 2 2 2 2" xfId="6334"/>
    <cellStyle name="SAPBEXresItemX 6 2 2 2 3" xfId="4786"/>
    <cellStyle name="SAPBEXresItemX 6 2 2 3" xfId="2206"/>
    <cellStyle name="SAPBEXresItemX 6 2 2 3 2" xfId="3754"/>
    <cellStyle name="SAPBEXresItemX 6 2 2 3 2 2" xfId="6850"/>
    <cellStyle name="SAPBEXresItemX 6 2 2 3 3" xfId="5302"/>
    <cellStyle name="SAPBEXresItemX 6 2 2 4" xfId="2722"/>
    <cellStyle name="SAPBEXresItemX 6 2 2 4 2" xfId="5818"/>
    <cellStyle name="SAPBEXresItemX 6 2 2 5" xfId="4270"/>
    <cellStyle name="SAPBEXresItemX 6 2 3" xfId="1429"/>
    <cellStyle name="SAPBEXresItemX 6 2 3 2" xfId="2980"/>
    <cellStyle name="SAPBEXresItemX 6 2 3 2 2" xfId="6076"/>
    <cellStyle name="SAPBEXresItemX 6 2 3 3" xfId="4528"/>
    <cellStyle name="SAPBEXresItemX 6 2 4" xfId="1948"/>
    <cellStyle name="SAPBEXresItemX 6 2 4 2" xfId="3496"/>
    <cellStyle name="SAPBEXresItemX 6 2 4 2 2" xfId="6592"/>
    <cellStyle name="SAPBEXresItemX 6 2 4 3" xfId="5044"/>
    <cellStyle name="SAPBEXresItemX 6 2 5" xfId="2464"/>
    <cellStyle name="SAPBEXresItemX 6 2 5 2" xfId="5560"/>
    <cellStyle name="SAPBEXresItemX 6 2 6" xfId="4012"/>
    <cellStyle name="SAPBEXresItemX 7" xfId="894"/>
    <cellStyle name="SAPBEXresItemX 7 2" xfId="1166"/>
    <cellStyle name="SAPBEXresItemX 7 2 2" xfId="1682"/>
    <cellStyle name="SAPBEXresItemX 7 2 2 2" xfId="3233"/>
    <cellStyle name="SAPBEXresItemX 7 2 2 2 2" xfId="6329"/>
    <cellStyle name="SAPBEXresItemX 7 2 2 3" xfId="4781"/>
    <cellStyle name="SAPBEXresItemX 7 2 3" xfId="2201"/>
    <cellStyle name="SAPBEXresItemX 7 2 3 2" xfId="3749"/>
    <cellStyle name="SAPBEXresItemX 7 2 3 2 2" xfId="6845"/>
    <cellStyle name="SAPBEXresItemX 7 2 3 3" xfId="5297"/>
    <cellStyle name="SAPBEXresItemX 7 2 4" xfId="2717"/>
    <cellStyle name="SAPBEXresItemX 7 2 4 2" xfId="5813"/>
    <cellStyle name="SAPBEXresItemX 7 2 5" xfId="4265"/>
    <cellStyle name="SAPBEXresItemX 7 3" xfId="1424"/>
    <cellStyle name="SAPBEXresItemX 7 3 2" xfId="2975"/>
    <cellStyle name="SAPBEXresItemX 7 3 2 2" xfId="6071"/>
    <cellStyle name="SAPBEXresItemX 7 3 3" xfId="4523"/>
    <cellStyle name="SAPBEXresItemX 7 4" xfId="1943"/>
    <cellStyle name="SAPBEXresItemX 7 4 2" xfId="3491"/>
    <cellStyle name="SAPBEXresItemX 7 4 2 2" xfId="6587"/>
    <cellStyle name="SAPBEXresItemX 7 4 3" xfId="5039"/>
    <cellStyle name="SAPBEXresItemX 7 5" xfId="2459"/>
    <cellStyle name="SAPBEXresItemX 7 5 2" xfId="5555"/>
    <cellStyle name="SAPBEXresItemX 7 6" xfId="4007"/>
    <cellStyle name="SAPBEXstdData" xfId="514"/>
    <cellStyle name="SAPBEXstdData 2" xfId="515"/>
    <cellStyle name="SAPBEXstdData 2 2" xfId="901"/>
    <cellStyle name="SAPBEXstdData 2 2 2" xfId="1173"/>
    <cellStyle name="SAPBEXstdData 2 2 2 2" xfId="1689"/>
    <cellStyle name="SAPBEXstdData 2 2 2 2 2" xfId="3240"/>
    <cellStyle name="SAPBEXstdData 2 2 2 2 2 2" xfId="6336"/>
    <cellStyle name="SAPBEXstdData 2 2 2 2 3" xfId="4788"/>
    <cellStyle name="SAPBEXstdData 2 2 2 3" xfId="2208"/>
    <cellStyle name="SAPBEXstdData 2 2 2 3 2" xfId="3756"/>
    <cellStyle name="SAPBEXstdData 2 2 2 3 2 2" xfId="6852"/>
    <cellStyle name="SAPBEXstdData 2 2 2 3 3" xfId="5304"/>
    <cellStyle name="SAPBEXstdData 2 2 2 4" xfId="2724"/>
    <cellStyle name="SAPBEXstdData 2 2 2 4 2" xfId="5820"/>
    <cellStyle name="SAPBEXstdData 2 2 2 5" xfId="4272"/>
    <cellStyle name="SAPBEXstdData 2 2 3" xfId="1431"/>
    <cellStyle name="SAPBEXstdData 2 2 3 2" xfId="2982"/>
    <cellStyle name="SAPBEXstdData 2 2 3 2 2" xfId="6078"/>
    <cellStyle name="SAPBEXstdData 2 2 3 3" xfId="4530"/>
    <cellStyle name="SAPBEXstdData 2 2 4" xfId="1950"/>
    <cellStyle name="SAPBEXstdData 2 2 4 2" xfId="3498"/>
    <cellStyle name="SAPBEXstdData 2 2 4 2 2" xfId="6594"/>
    <cellStyle name="SAPBEXstdData 2 2 4 3" xfId="5046"/>
    <cellStyle name="SAPBEXstdData 2 2 5" xfId="2466"/>
    <cellStyle name="SAPBEXstdData 2 2 5 2" xfId="5562"/>
    <cellStyle name="SAPBEXstdData 2 2 6" xfId="4014"/>
    <cellStyle name="SAPBEXstdData 3" xfId="516"/>
    <cellStyle name="SAPBEXstdData 3 2" xfId="902"/>
    <cellStyle name="SAPBEXstdData 3 2 2" xfId="1174"/>
    <cellStyle name="SAPBEXstdData 3 2 2 2" xfId="1690"/>
    <cellStyle name="SAPBEXstdData 3 2 2 2 2" xfId="3241"/>
    <cellStyle name="SAPBEXstdData 3 2 2 2 2 2" xfId="6337"/>
    <cellStyle name="SAPBEXstdData 3 2 2 2 3" xfId="4789"/>
    <cellStyle name="SAPBEXstdData 3 2 2 3" xfId="2209"/>
    <cellStyle name="SAPBEXstdData 3 2 2 3 2" xfId="3757"/>
    <cellStyle name="SAPBEXstdData 3 2 2 3 2 2" xfId="6853"/>
    <cellStyle name="SAPBEXstdData 3 2 2 3 3" xfId="5305"/>
    <cellStyle name="SAPBEXstdData 3 2 2 4" xfId="2725"/>
    <cellStyle name="SAPBEXstdData 3 2 2 4 2" xfId="5821"/>
    <cellStyle name="SAPBEXstdData 3 2 2 5" xfId="4273"/>
    <cellStyle name="SAPBEXstdData 3 2 3" xfId="1432"/>
    <cellStyle name="SAPBEXstdData 3 2 3 2" xfId="2983"/>
    <cellStyle name="SAPBEXstdData 3 2 3 2 2" xfId="6079"/>
    <cellStyle name="SAPBEXstdData 3 2 3 3" xfId="4531"/>
    <cellStyle name="SAPBEXstdData 3 2 4" xfId="1951"/>
    <cellStyle name="SAPBEXstdData 3 2 4 2" xfId="3499"/>
    <cellStyle name="SAPBEXstdData 3 2 4 2 2" xfId="6595"/>
    <cellStyle name="SAPBEXstdData 3 2 4 3" xfId="5047"/>
    <cellStyle name="SAPBEXstdData 3 2 5" xfId="2467"/>
    <cellStyle name="SAPBEXstdData 3 2 5 2" xfId="5563"/>
    <cellStyle name="SAPBEXstdData 3 2 6" xfId="4015"/>
    <cellStyle name="SAPBEXstdData 4" xfId="517"/>
    <cellStyle name="SAPBEXstdData 4 2" xfId="903"/>
    <cellStyle name="SAPBEXstdData 4 2 2" xfId="1175"/>
    <cellStyle name="SAPBEXstdData 4 2 2 2" xfId="1691"/>
    <cellStyle name="SAPBEXstdData 4 2 2 2 2" xfId="3242"/>
    <cellStyle name="SAPBEXstdData 4 2 2 2 2 2" xfId="6338"/>
    <cellStyle name="SAPBEXstdData 4 2 2 2 3" xfId="4790"/>
    <cellStyle name="SAPBEXstdData 4 2 2 3" xfId="2210"/>
    <cellStyle name="SAPBEXstdData 4 2 2 3 2" xfId="3758"/>
    <cellStyle name="SAPBEXstdData 4 2 2 3 2 2" xfId="6854"/>
    <cellStyle name="SAPBEXstdData 4 2 2 3 3" xfId="5306"/>
    <cellStyle name="SAPBEXstdData 4 2 2 4" xfId="2726"/>
    <cellStyle name="SAPBEXstdData 4 2 2 4 2" xfId="5822"/>
    <cellStyle name="SAPBEXstdData 4 2 2 5" xfId="4274"/>
    <cellStyle name="SAPBEXstdData 4 2 3" xfId="1433"/>
    <cellStyle name="SAPBEXstdData 4 2 3 2" xfId="2984"/>
    <cellStyle name="SAPBEXstdData 4 2 3 2 2" xfId="6080"/>
    <cellStyle name="SAPBEXstdData 4 2 3 3" xfId="4532"/>
    <cellStyle name="SAPBEXstdData 4 2 4" xfId="1952"/>
    <cellStyle name="SAPBEXstdData 4 2 4 2" xfId="3500"/>
    <cellStyle name="SAPBEXstdData 4 2 4 2 2" xfId="6596"/>
    <cellStyle name="SAPBEXstdData 4 2 4 3" xfId="5048"/>
    <cellStyle name="SAPBEXstdData 4 2 5" xfId="2468"/>
    <cellStyle name="SAPBEXstdData 4 2 5 2" xfId="5564"/>
    <cellStyle name="SAPBEXstdData 4 2 6" xfId="4016"/>
    <cellStyle name="SAPBEXstdData 5" xfId="518"/>
    <cellStyle name="SAPBEXstdData 5 2" xfId="904"/>
    <cellStyle name="SAPBEXstdData 5 2 2" xfId="1176"/>
    <cellStyle name="SAPBEXstdData 5 2 2 2" xfId="1692"/>
    <cellStyle name="SAPBEXstdData 5 2 2 2 2" xfId="3243"/>
    <cellStyle name="SAPBEXstdData 5 2 2 2 2 2" xfId="6339"/>
    <cellStyle name="SAPBEXstdData 5 2 2 2 3" xfId="4791"/>
    <cellStyle name="SAPBEXstdData 5 2 2 3" xfId="2211"/>
    <cellStyle name="SAPBEXstdData 5 2 2 3 2" xfId="3759"/>
    <cellStyle name="SAPBEXstdData 5 2 2 3 2 2" xfId="6855"/>
    <cellStyle name="SAPBEXstdData 5 2 2 3 3" xfId="5307"/>
    <cellStyle name="SAPBEXstdData 5 2 2 4" xfId="2727"/>
    <cellStyle name="SAPBEXstdData 5 2 2 4 2" xfId="5823"/>
    <cellStyle name="SAPBEXstdData 5 2 2 5" xfId="4275"/>
    <cellStyle name="SAPBEXstdData 5 2 3" xfId="1434"/>
    <cellStyle name="SAPBEXstdData 5 2 3 2" xfId="2985"/>
    <cellStyle name="SAPBEXstdData 5 2 3 2 2" xfId="6081"/>
    <cellStyle name="SAPBEXstdData 5 2 3 3" xfId="4533"/>
    <cellStyle name="SAPBEXstdData 5 2 4" xfId="1953"/>
    <cellStyle name="SAPBEXstdData 5 2 4 2" xfId="3501"/>
    <cellStyle name="SAPBEXstdData 5 2 4 2 2" xfId="6597"/>
    <cellStyle name="SAPBEXstdData 5 2 4 3" xfId="5049"/>
    <cellStyle name="SAPBEXstdData 5 2 5" xfId="2469"/>
    <cellStyle name="SAPBEXstdData 5 2 5 2" xfId="5565"/>
    <cellStyle name="SAPBEXstdData 5 2 6" xfId="4017"/>
    <cellStyle name="SAPBEXstdData 6" xfId="519"/>
    <cellStyle name="SAPBEXstdData 6 2" xfId="905"/>
    <cellStyle name="SAPBEXstdData 6 2 2" xfId="1177"/>
    <cellStyle name="SAPBEXstdData 6 2 2 2" xfId="1693"/>
    <cellStyle name="SAPBEXstdData 6 2 2 2 2" xfId="3244"/>
    <cellStyle name="SAPBEXstdData 6 2 2 2 2 2" xfId="6340"/>
    <cellStyle name="SAPBEXstdData 6 2 2 2 3" xfId="4792"/>
    <cellStyle name="SAPBEXstdData 6 2 2 3" xfId="2212"/>
    <cellStyle name="SAPBEXstdData 6 2 2 3 2" xfId="3760"/>
    <cellStyle name="SAPBEXstdData 6 2 2 3 2 2" xfId="6856"/>
    <cellStyle name="SAPBEXstdData 6 2 2 3 3" xfId="5308"/>
    <cellStyle name="SAPBEXstdData 6 2 2 4" xfId="2728"/>
    <cellStyle name="SAPBEXstdData 6 2 2 4 2" xfId="5824"/>
    <cellStyle name="SAPBEXstdData 6 2 2 5" xfId="4276"/>
    <cellStyle name="SAPBEXstdData 6 2 3" xfId="1435"/>
    <cellStyle name="SAPBEXstdData 6 2 3 2" xfId="2986"/>
    <cellStyle name="SAPBEXstdData 6 2 3 2 2" xfId="6082"/>
    <cellStyle name="SAPBEXstdData 6 2 3 3" xfId="4534"/>
    <cellStyle name="SAPBEXstdData 6 2 4" xfId="1954"/>
    <cellStyle name="SAPBEXstdData 6 2 4 2" xfId="3502"/>
    <cellStyle name="SAPBEXstdData 6 2 4 2 2" xfId="6598"/>
    <cellStyle name="SAPBEXstdData 6 2 4 3" xfId="5050"/>
    <cellStyle name="SAPBEXstdData 6 2 5" xfId="2470"/>
    <cellStyle name="SAPBEXstdData 6 2 5 2" xfId="5566"/>
    <cellStyle name="SAPBEXstdData 6 2 6" xfId="4018"/>
    <cellStyle name="SAPBEXstdData 7" xfId="900"/>
    <cellStyle name="SAPBEXstdData 7 2" xfId="1172"/>
    <cellStyle name="SAPBEXstdData 7 2 2" xfId="1688"/>
    <cellStyle name="SAPBEXstdData 7 2 2 2" xfId="3239"/>
    <cellStyle name="SAPBEXstdData 7 2 2 2 2" xfId="6335"/>
    <cellStyle name="SAPBEXstdData 7 2 2 3" xfId="4787"/>
    <cellStyle name="SAPBEXstdData 7 2 3" xfId="2207"/>
    <cellStyle name="SAPBEXstdData 7 2 3 2" xfId="3755"/>
    <cellStyle name="SAPBEXstdData 7 2 3 2 2" xfId="6851"/>
    <cellStyle name="SAPBEXstdData 7 2 3 3" xfId="5303"/>
    <cellStyle name="SAPBEXstdData 7 2 4" xfId="2723"/>
    <cellStyle name="SAPBEXstdData 7 2 4 2" xfId="5819"/>
    <cellStyle name="SAPBEXstdData 7 2 5" xfId="4271"/>
    <cellStyle name="SAPBEXstdData 7 3" xfId="1430"/>
    <cellStyle name="SAPBEXstdData 7 3 2" xfId="2981"/>
    <cellStyle name="SAPBEXstdData 7 3 2 2" xfId="6077"/>
    <cellStyle name="SAPBEXstdData 7 3 3" xfId="4529"/>
    <cellStyle name="SAPBEXstdData 7 4" xfId="1949"/>
    <cellStyle name="SAPBEXstdData 7 4 2" xfId="3497"/>
    <cellStyle name="SAPBEXstdData 7 4 2 2" xfId="6593"/>
    <cellStyle name="SAPBEXstdData 7 4 3" xfId="5045"/>
    <cellStyle name="SAPBEXstdData 7 5" xfId="2465"/>
    <cellStyle name="SAPBEXstdData 7 5 2" xfId="5561"/>
    <cellStyle name="SAPBEXstdData 7 6" xfId="4013"/>
    <cellStyle name="SAPBEXstdData_Приложение_1_к_7-у-о_2009_Кв_1_ФСТ" xfId="520"/>
    <cellStyle name="SAPBEXstdDataEmph" xfId="521"/>
    <cellStyle name="SAPBEXstdDataEmph 2" xfId="522"/>
    <cellStyle name="SAPBEXstdDataEmph 2 2" xfId="907"/>
    <cellStyle name="SAPBEXstdDataEmph 2 2 2" xfId="1179"/>
    <cellStyle name="SAPBEXstdDataEmph 2 2 2 2" xfId="1695"/>
    <cellStyle name="SAPBEXstdDataEmph 2 2 2 2 2" xfId="3246"/>
    <cellStyle name="SAPBEXstdDataEmph 2 2 2 2 2 2" xfId="6342"/>
    <cellStyle name="SAPBEXstdDataEmph 2 2 2 2 3" xfId="4794"/>
    <cellStyle name="SAPBEXstdDataEmph 2 2 2 3" xfId="2214"/>
    <cellStyle name="SAPBEXstdDataEmph 2 2 2 3 2" xfId="3762"/>
    <cellStyle name="SAPBEXstdDataEmph 2 2 2 3 2 2" xfId="6858"/>
    <cellStyle name="SAPBEXstdDataEmph 2 2 2 3 3" xfId="5310"/>
    <cellStyle name="SAPBEXstdDataEmph 2 2 2 4" xfId="2730"/>
    <cellStyle name="SAPBEXstdDataEmph 2 2 2 4 2" xfId="5826"/>
    <cellStyle name="SAPBEXstdDataEmph 2 2 2 5" xfId="4278"/>
    <cellStyle name="SAPBEXstdDataEmph 2 2 3" xfId="1437"/>
    <cellStyle name="SAPBEXstdDataEmph 2 2 3 2" xfId="2988"/>
    <cellStyle name="SAPBEXstdDataEmph 2 2 3 2 2" xfId="6084"/>
    <cellStyle name="SAPBEXstdDataEmph 2 2 3 3" xfId="4536"/>
    <cellStyle name="SAPBEXstdDataEmph 2 2 4" xfId="1956"/>
    <cellStyle name="SAPBEXstdDataEmph 2 2 4 2" xfId="3504"/>
    <cellStyle name="SAPBEXstdDataEmph 2 2 4 2 2" xfId="6600"/>
    <cellStyle name="SAPBEXstdDataEmph 2 2 4 3" xfId="5052"/>
    <cellStyle name="SAPBEXstdDataEmph 2 2 5" xfId="2472"/>
    <cellStyle name="SAPBEXstdDataEmph 2 2 5 2" xfId="5568"/>
    <cellStyle name="SAPBEXstdDataEmph 2 2 6" xfId="4020"/>
    <cellStyle name="SAPBEXstdDataEmph 3" xfId="523"/>
    <cellStyle name="SAPBEXstdDataEmph 3 2" xfId="908"/>
    <cellStyle name="SAPBEXstdDataEmph 3 2 2" xfId="1180"/>
    <cellStyle name="SAPBEXstdDataEmph 3 2 2 2" xfId="1696"/>
    <cellStyle name="SAPBEXstdDataEmph 3 2 2 2 2" xfId="3247"/>
    <cellStyle name="SAPBEXstdDataEmph 3 2 2 2 2 2" xfId="6343"/>
    <cellStyle name="SAPBEXstdDataEmph 3 2 2 2 3" xfId="4795"/>
    <cellStyle name="SAPBEXstdDataEmph 3 2 2 3" xfId="2215"/>
    <cellStyle name="SAPBEXstdDataEmph 3 2 2 3 2" xfId="3763"/>
    <cellStyle name="SAPBEXstdDataEmph 3 2 2 3 2 2" xfId="6859"/>
    <cellStyle name="SAPBEXstdDataEmph 3 2 2 3 3" xfId="5311"/>
    <cellStyle name="SAPBEXstdDataEmph 3 2 2 4" xfId="2731"/>
    <cellStyle name="SAPBEXstdDataEmph 3 2 2 4 2" xfId="5827"/>
    <cellStyle name="SAPBEXstdDataEmph 3 2 2 5" xfId="4279"/>
    <cellStyle name="SAPBEXstdDataEmph 3 2 3" xfId="1438"/>
    <cellStyle name="SAPBEXstdDataEmph 3 2 3 2" xfId="2989"/>
    <cellStyle name="SAPBEXstdDataEmph 3 2 3 2 2" xfId="6085"/>
    <cellStyle name="SAPBEXstdDataEmph 3 2 3 3" xfId="4537"/>
    <cellStyle name="SAPBEXstdDataEmph 3 2 4" xfId="1957"/>
    <cellStyle name="SAPBEXstdDataEmph 3 2 4 2" xfId="3505"/>
    <cellStyle name="SAPBEXstdDataEmph 3 2 4 2 2" xfId="6601"/>
    <cellStyle name="SAPBEXstdDataEmph 3 2 4 3" xfId="5053"/>
    <cellStyle name="SAPBEXstdDataEmph 3 2 5" xfId="2473"/>
    <cellStyle name="SAPBEXstdDataEmph 3 2 5 2" xfId="5569"/>
    <cellStyle name="SAPBEXstdDataEmph 3 2 6" xfId="4021"/>
    <cellStyle name="SAPBEXstdDataEmph 4" xfId="524"/>
    <cellStyle name="SAPBEXstdDataEmph 4 2" xfId="909"/>
    <cellStyle name="SAPBEXstdDataEmph 4 2 2" xfId="1181"/>
    <cellStyle name="SAPBEXstdDataEmph 4 2 2 2" xfId="1697"/>
    <cellStyle name="SAPBEXstdDataEmph 4 2 2 2 2" xfId="3248"/>
    <cellStyle name="SAPBEXstdDataEmph 4 2 2 2 2 2" xfId="6344"/>
    <cellStyle name="SAPBEXstdDataEmph 4 2 2 2 3" xfId="4796"/>
    <cellStyle name="SAPBEXstdDataEmph 4 2 2 3" xfId="2216"/>
    <cellStyle name="SAPBEXstdDataEmph 4 2 2 3 2" xfId="3764"/>
    <cellStyle name="SAPBEXstdDataEmph 4 2 2 3 2 2" xfId="6860"/>
    <cellStyle name="SAPBEXstdDataEmph 4 2 2 3 3" xfId="5312"/>
    <cellStyle name="SAPBEXstdDataEmph 4 2 2 4" xfId="2732"/>
    <cellStyle name="SAPBEXstdDataEmph 4 2 2 4 2" xfId="5828"/>
    <cellStyle name="SAPBEXstdDataEmph 4 2 2 5" xfId="4280"/>
    <cellStyle name="SAPBEXstdDataEmph 4 2 3" xfId="1439"/>
    <cellStyle name="SAPBEXstdDataEmph 4 2 3 2" xfId="2990"/>
    <cellStyle name="SAPBEXstdDataEmph 4 2 3 2 2" xfId="6086"/>
    <cellStyle name="SAPBEXstdDataEmph 4 2 3 3" xfId="4538"/>
    <cellStyle name="SAPBEXstdDataEmph 4 2 4" xfId="1958"/>
    <cellStyle name="SAPBEXstdDataEmph 4 2 4 2" xfId="3506"/>
    <cellStyle name="SAPBEXstdDataEmph 4 2 4 2 2" xfId="6602"/>
    <cellStyle name="SAPBEXstdDataEmph 4 2 4 3" xfId="5054"/>
    <cellStyle name="SAPBEXstdDataEmph 4 2 5" xfId="2474"/>
    <cellStyle name="SAPBEXstdDataEmph 4 2 5 2" xfId="5570"/>
    <cellStyle name="SAPBEXstdDataEmph 4 2 6" xfId="4022"/>
    <cellStyle name="SAPBEXstdDataEmph 5" xfId="525"/>
    <cellStyle name="SAPBEXstdDataEmph 5 2" xfId="910"/>
    <cellStyle name="SAPBEXstdDataEmph 5 2 2" xfId="1182"/>
    <cellStyle name="SAPBEXstdDataEmph 5 2 2 2" xfId="1698"/>
    <cellStyle name="SAPBEXstdDataEmph 5 2 2 2 2" xfId="3249"/>
    <cellStyle name="SAPBEXstdDataEmph 5 2 2 2 2 2" xfId="6345"/>
    <cellStyle name="SAPBEXstdDataEmph 5 2 2 2 3" xfId="4797"/>
    <cellStyle name="SAPBEXstdDataEmph 5 2 2 3" xfId="2217"/>
    <cellStyle name="SAPBEXstdDataEmph 5 2 2 3 2" xfId="3765"/>
    <cellStyle name="SAPBEXstdDataEmph 5 2 2 3 2 2" xfId="6861"/>
    <cellStyle name="SAPBEXstdDataEmph 5 2 2 3 3" xfId="5313"/>
    <cellStyle name="SAPBEXstdDataEmph 5 2 2 4" xfId="2733"/>
    <cellStyle name="SAPBEXstdDataEmph 5 2 2 4 2" xfId="5829"/>
    <cellStyle name="SAPBEXstdDataEmph 5 2 2 5" xfId="4281"/>
    <cellStyle name="SAPBEXstdDataEmph 5 2 3" xfId="1440"/>
    <cellStyle name="SAPBEXstdDataEmph 5 2 3 2" xfId="2991"/>
    <cellStyle name="SAPBEXstdDataEmph 5 2 3 2 2" xfId="6087"/>
    <cellStyle name="SAPBEXstdDataEmph 5 2 3 3" xfId="4539"/>
    <cellStyle name="SAPBEXstdDataEmph 5 2 4" xfId="1959"/>
    <cellStyle name="SAPBEXstdDataEmph 5 2 4 2" xfId="3507"/>
    <cellStyle name="SAPBEXstdDataEmph 5 2 4 2 2" xfId="6603"/>
    <cellStyle name="SAPBEXstdDataEmph 5 2 4 3" xfId="5055"/>
    <cellStyle name="SAPBEXstdDataEmph 5 2 5" xfId="2475"/>
    <cellStyle name="SAPBEXstdDataEmph 5 2 5 2" xfId="5571"/>
    <cellStyle name="SAPBEXstdDataEmph 5 2 6" xfId="4023"/>
    <cellStyle name="SAPBEXstdDataEmph 6" xfId="526"/>
    <cellStyle name="SAPBEXstdDataEmph 6 2" xfId="911"/>
    <cellStyle name="SAPBEXstdDataEmph 6 2 2" xfId="1183"/>
    <cellStyle name="SAPBEXstdDataEmph 6 2 2 2" xfId="1699"/>
    <cellStyle name="SAPBEXstdDataEmph 6 2 2 2 2" xfId="3250"/>
    <cellStyle name="SAPBEXstdDataEmph 6 2 2 2 2 2" xfId="6346"/>
    <cellStyle name="SAPBEXstdDataEmph 6 2 2 2 3" xfId="4798"/>
    <cellStyle name="SAPBEXstdDataEmph 6 2 2 3" xfId="2218"/>
    <cellStyle name="SAPBEXstdDataEmph 6 2 2 3 2" xfId="3766"/>
    <cellStyle name="SAPBEXstdDataEmph 6 2 2 3 2 2" xfId="6862"/>
    <cellStyle name="SAPBEXstdDataEmph 6 2 2 3 3" xfId="5314"/>
    <cellStyle name="SAPBEXstdDataEmph 6 2 2 4" xfId="2734"/>
    <cellStyle name="SAPBEXstdDataEmph 6 2 2 4 2" xfId="5830"/>
    <cellStyle name="SAPBEXstdDataEmph 6 2 2 5" xfId="4282"/>
    <cellStyle name="SAPBEXstdDataEmph 6 2 3" xfId="1441"/>
    <cellStyle name="SAPBEXstdDataEmph 6 2 3 2" xfId="2992"/>
    <cellStyle name="SAPBEXstdDataEmph 6 2 3 2 2" xfId="6088"/>
    <cellStyle name="SAPBEXstdDataEmph 6 2 3 3" xfId="4540"/>
    <cellStyle name="SAPBEXstdDataEmph 6 2 4" xfId="1960"/>
    <cellStyle name="SAPBEXstdDataEmph 6 2 4 2" xfId="3508"/>
    <cellStyle name="SAPBEXstdDataEmph 6 2 4 2 2" xfId="6604"/>
    <cellStyle name="SAPBEXstdDataEmph 6 2 4 3" xfId="5056"/>
    <cellStyle name="SAPBEXstdDataEmph 6 2 5" xfId="2476"/>
    <cellStyle name="SAPBEXstdDataEmph 6 2 5 2" xfId="5572"/>
    <cellStyle name="SAPBEXstdDataEmph 6 2 6" xfId="4024"/>
    <cellStyle name="SAPBEXstdDataEmph 7" xfId="906"/>
    <cellStyle name="SAPBEXstdDataEmph 7 2" xfId="1178"/>
    <cellStyle name="SAPBEXstdDataEmph 7 2 2" xfId="1694"/>
    <cellStyle name="SAPBEXstdDataEmph 7 2 2 2" xfId="3245"/>
    <cellStyle name="SAPBEXstdDataEmph 7 2 2 2 2" xfId="6341"/>
    <cellStyle name="SAPBEXstdDataEmph 7 2 2 3" xfId="4793"/>
    <cellStyle name="SAPBEXstdDataEmph 7 2 3" xfId="2213"/>
    <cellStyle name="SAPBEXstdDataEmph 7 2 3 2" xfId="3761"/>
    <cellStyle name="SAPBEXstdDataEmph 7 2 3 2 2" xfId="6857"/>
    <cellStyle name="SAPBEXstdDataEmph 7 2 3 3" xfId="5309"/>
    <cellStyle name="SAPBEXstdDataEmph 7 2 4" xfId="2729"/>
    <cellStyle name="SAPBEXstdDataEmph 7 2 4 2" xfId="5825"/>
    <cellStyle name="SAPBEXstdDataEmph 7 2 5" xfId="4277"/>
    <cellStyle name="SAPBEXstdDataEmph 7 3" xfId="1436"/>
    <cellStyle name="SAPBEXstdDataEmph 7 3 2" xfId="2987"/>
    <cellStyle name="SAPBEXstdDataEmph 7 3 2 2" xfId="6083"/>
    <cellStyle name="SAPBEXstdDataEmph 7 3 3" xfId="4535"/>
    <cellStyle name="SAPBEXstdDataEmph 7 4" xfId="1955"/>
    <cellStyle name="SAPBEXstdDataEmph 7 4 2" xfId="3503"/>
    <cellStyle name="SAPBEXstdDataEmph 7 4 2 2" xfId="6599"/>
    <cellStyle name="SAPBEXstdDataEmph 7 4 3" xfId="5051"/>
    <cellStyle name="SAPBEXstdDataEmph 7 5" xfId="2471"/>
    <cellStyle name="SAPBEXstdDataEmph 7 5 2" xfId="5567"/>
    <cellStyle name="SAPBEXstdDataEmph 7 6" xfId="4019"/>
    <cellStyle name="SAPBEXstdItem" xfId="527"/>
    <cellStyle name="SAPBEXstdItem 2" xfId="528"/>
    <cellStyle name="SAPBEXstdItem 2 2" xfId="912"/>
    <cellStyle name="SAPBEXstdItem 2 2 2" xfId="1184"/>
    <cellStyle name="SAPBEXstdItem 2 2 2 2" xfId="1700"/>
    <cellStyle name="SAPBEXstdItem 2 2 2 2 2" xfId="3251"/>
    <cellStyle name="SAPBEXstdItem 2 2 2 2 2 2" xfId="6347"/>
    <cellStyle name="SAPBEXstdItem 2 2 2 2 3" xfId="4799"/>
    <cellStyle name="SAPBEXstdItem 2 2 2 3" xfId="2219"/>
    <cellStyle name="SAPBEXstdItem 2 2 2 3 2" xfId="3767"/>
    <cellStyle name="SAPBEXstdItem 2 2 2 3 2 2" xfId="6863"/>
    <cellStyle name="SAPBEXstdItem 2 2 2 3 3" xfId="5315"/>
    <cellStyle name="SAPBEXstdItem 2 2 2 4" xfId="2735"/>
    <cellStyle name="SAPBEXstdItem 2 2 2 4 2" xfId="5831"/>
    <cellStyle name="SAPBEXstdItem 2 2 2 5" xfId="4283"/>
    <cellStyle name="SAPBEXstdItem 2 2 3" xfId="1442"/>
    <cellStyle name="SAPBEXstdItem 2 2 3 2" xfId="2993"/>
    <cellStyle name="SAPBEXstdItem 2 2 3 2 2" xfId="6089"/>
    <cellStyle name="SAPBEXstdItem 2 2 3 3" xfId="4541"/>
    <cellStyle name="SAPBEXstdItem 2 2 4" xfId="1961"/>
    <cellStyle name="SAPBEXstdItem 2 2 4 2" xfId="3509"/>
    <cellStyle name="SAPBEXstdItem 2 2 4 2 2" xfId="6605"/>
    <cellStyle name="SAPBEXstdItem 2 2 4 3" xfId="5057"/>
    <cellStyle name="SAPBEXstdItem 2 2 5" xfId="2477"/>
    <cellStyle name="SAPBEXstdItem 2 2 5 2" xfId="5573"/>
    <cellStyle name="SAPBEXstdItem 2 2 6" xfId="4025"/>
    <cellStyle name="SAPBEXstdItem 3" xfId="529"/>
    <cellStyle name="SAPBEXstdItem 3 2" xfId="913"/>
    <cellStyle name="SAPBEXstdItem 3 2 2" xfId="1185"/>
    <cellStyle name="SAPBEXstdItem 3 2 2 2" xfId="1701"/>
    <cellStyle name="SAPBEXstdItem 3 2 2 2 2" xfId="3252"/>
    <cellStyle name="SAPBEXstdItem 3 2 2 2 2 2" xfId="6348"/>
    <cellStyle name="SAPBEXstdItem 3 2 2 2 3" xfId="4800"/>
    <cellStyle name="SAPBEXstdItem 3 2 2 3" xfId="2220"/>
    <cellStyle name="SAPBEXstdItem 3 2 2 3 2" xfId="3768"/>
    <cellStyle name="SAPBEXstdItem 3 2 2 3 2 2" xfId="6864"/>
    <cellStyle name="SAPBEXstdItem 3 2 2 3 3" xfId="5316"/>
    <cellStyle name="SAPBEXstdItem 3 2 2 4" xfId="2736"/>
    <cellStyle name="SAPBEXstdItem 3 2 2 4 2" xfId="5832"/>
    <cellStyle name="SAPBEXstdItem 3 2 2 5" xfId="4284"/>
    <cellStyle name="SAPBEXstdItem 3 2 3" xfId="1443"/>
    <cellStyle name="SAPBEXstdItem 3 2 3 2" xfId="2994"/>
    <cellStyle name="SAPBEXstdItem 3 2 3 2 2" xfId="6090"/>
    <cellStyle name="SAPBEXstdItem 3 2 3 3" xfId="4542"/>
    <cellStyle name="SAPBEXstdItem 3 2 4" xfId="1962"/>
    <cellStyle name="SAPBEXstdItem 3 2 4 2" xfId="3510"/>
    <cellStyle name="SAPBEXstdItem 3 2 4 2 2" xfId="6606"/>
    <cellStyle name="SAPBEXstdItem 3 2 4 3" xfId="5058"/>
    <cellStyle name="SAPBEXstdItem 3 2 5" xfId="2478"/>
    <cellStyle name="SAPBEXstdItem 3 2 5 2" xfId="5574"/>
    <cellStyle name="SAPBEXstdItem 3 2 6" xfId="4026"/>
    <cellStyle name="SAPBEXstdItem 4" xfId="530"/>
    <cellStyle name="SAPBEXstdItem 4 2" xfId="914"/>
    <cellStyle name="SAPBEXstdItem 4 2 2" xfId="1186"/>
    <cellStyle name="SAPBEXstdItem 4 2 2 2" xfId="1702"/>
    <cellStyle name="SAPBEXstdItem 4 2 2 2 2" xfId="3253"/>
    <cellStyle name="SAPBEXstdItem 4 2 2 2 2 2" xfId="6349"/>
    <cellStyle name="SAPBEXstdItem 4 2 2 2 3" xfId="4801"/>
    <cellStyle name="SAPBEXstdItem 4 2 2 3" xfId="2221"/>
    <cellStyle name="SAPBEXstdItem 4 2 2 3 2" xfId="3769"/>
    <cellStyle name="SAPBEXstdItem 4 2 2 3 2 2" xfId="6865"/>
    <cellStyle name="SAPBEXstdItem 4 2 2 3 3" xfId="5317"/>
    <cellStyle name="SAPBEXstdItem 4 2 2 4" xfId="2737"/>
    <cellStyle name="SAPBEXstdItem 4 2 2 4 2" xfId="5833"/>
    <cellStyle name="SAPBEXstdItem 4 2 2 5" xfId="4285"/>
    <cellStyle name="SAPBEXstdItem 4 2 3" xfId="1444"/>
    <cellStyle name="SAPBEXstdItem 4 2 3 2" xfId="2995"/>
    <cellStyle name="SAPBEXstdItem 4 2 3 2 2" xfId="6091"/>
    <cellStyle name="SAPBEXstdItem 4 2 3 3" xfId="4543"/>
    <cellStyle name="SAPBEXstdItem 4 2 4" xfId="1963"/>
    <cellStyle name="SAPBEXstdItem 4 2 4 2" xfId="3511"/>
    <cellStyle name="SAPBEXstdItem 4 2 4 2 2" xfId="6607"/>
    <cellStyle name="SAPBEXstdItem 4 2 4 3" xfId="5059"/>
    <cellStyle name="SAPBEXstdItem 4 2 5" xfId="2479"/>
    <cellStyle name="SAPBEXstdItem 4 2 5 2" xfId="5575"/>
    <cellStyle name="SAPBEXstdItem 4 2 6" xfId="4027"/>
    <cellStyle name="SAPBEXstdItem 5" xfId="531"/>
    <cellStyle name="SAPBEXstdItem 5 2" xfId="915"/>
    <cellStyle name="SAPBEXstdItem 5 2 2" xfId="1187"/>
    <cellStyle name="SAPBEXstdItem 5 2 2 2" xfId="1703"/>
    <cellStyle name="SAPBEXstdItem 5 2 2 2 2" xfId="3254"/>
    <cellStyle name="SAPBEXstdItem 5 2 2 2 2 2" xfId="6350"/>
    <cellStyle name="SAPBEXstdItem 5 2 2 2 3" xfId="4802"/>
    <cellStyle name="SAPBEXstdItem 5 2 2 3" xfId="2222"/>
    <cellStyle name="SAPBEXstdItem 5 2 2 3 2" xfId="3770"/>
    <cellStyle name="SAPBEXstdItem 5 2 2 3 2 2" xfId="6866"/>
    <cellStyle name="SAPBEXstdItem 5 2 2 3 3" xfId="5318"/>
    <cellStyle name="SAPBEXstdItem 5 2 2 4" xfId="2738"/>
    <cellStyle name="SAPBEXstdItem 5 2 2 4 2" xfId="5834"/>
    <cellStyle name="SAPBEXstdItem 5 2 2 5" xfId="4286"/>
    <cellStyle name="SAPBEXstdItem 5 2 3" xfId="1445"/>
    <cellStyle name="SAPBEXstdItem 5 2 3 2" xfId="2996"/>
    <cellStyle name="SAPBEXstdItem 5 2 3 2 2" xfId="6092"/>
    <cellStyle name="SAPBEXstdItem 5 2 3 3" xfId="4544"/>
    <cellStyle name="SAPBEXstdItem 5 2 4" xfId="1964"/>
    <cellStyle name="SAPBEXstdItem 5 2 4 2" xfId="3512"/>
    <cellStyle name="SAPBEXstdItem 5 2 4 2 2" xfId="6608"/>
    <cellStyle name="SAPBEXstdItem 5 2 4 3" xfId="5060"/>
    <cellStyle name="SAPBEXstdItem 5 2 5" xfId="2480"/>
    <cellStyle name="SAPBEXstdItem 5 2 5 2" xfId="5576"/>
    <cellStyle name="SAPBEXstdItem 5 2 6" xfId="4028"/>
    <cellStyle name="SAPBEXstdItem 6" xfId="532"/>
    <cellStyle name="SAPBEXstdItem 6 2" xfId="916"/>
    <cellStyle name="SAPBEXstdItem 6 2 2" xfId="1188"/>
    <cellStyle name="SAPBEXstdItem 6 2 2 2" xfId="1704"/>
    <cellStyle name="SAPBEXstdItem 6 2 2 2 2" xfId="3255"/>
    <cellStyle name="SAPBEXstdItem 6 2 2 2 2 2" xfId="6351"/>
    <cellStyle name="SAPBEXstdItem 6 2 2 2 3" xfId="4803"/>
    <cellStyle name="SAPBEXstdItem 6 2 2 3" xfId="2223"/>
    <cellStyle name="SAPBEXstdItem 6 2 2 3 2" xfId="3771"/>
    <cellStyle name="SAPBEXstdItem 6 2 2 3 2 2" xfId="6867"/>
    <cellStyle name="SAPBEXstdItem 6 2 2 3 3" xfId="5319"/>
    <cellStyle name="SAPBEXstdItem 6 2 2 4" xfId="2739"/>
    <cellStyle name="SAPBEXstdItem 6 2 2 4 2" xfId="5835"/>
    <cellStyle name="SAPBEXstdItem 6 2 2 5" xfId="4287"/>
    <cellStyle name="SAPBEXstdItem 6 2 3" xfId="1446"/>
    <cellStyle name="SAPBEXstdItem 6 2 3 2" xfId="2997"/>
    <cellStyle name="SAPBEXstdItem 6 2 3 2 2" xfId="6093"/>
    <cellStyle name="SAPBEXstdItem 6 2 3 3" xfId="4545"/>
    <cellStyle name="SAPBEXstdItem 6 2 4" xfId="1965"/>
    <cellStyle name="SAPBEXstdItem 6 2 4 2" xfId="3513"/>
    <cellStyle name="SAPBEXstdItem 6 2 4 2 2" xfId="6609"/>
    <cellStyle name="SAPBEXstdItem 6 2 4 3" xfId="5061"/>
    <cellStyle name="SAPBEXstdItem 6 2 5" xfId="2481"/>
    <cellStyle name="SAPBEXstdItem 6 2 5 2" xfId="5577"/>
    <cellStyle name="SAPBEXstdItem 6 2 6" xfId="4029"/>
    <cellStyle name="SAPBEXstdItem 7" xfId="533"/>
    <cellStyle name="SAPBEXstdItem 7 2" xfId="917"/>
    <cellStyle name="SAPBEXstdItem 7 2 2" xfId="1189"/>
    <cellStyle name="SAPBEXstdItem 7 2 2 2" xfId="1705"/>
    <cellStyle name="SAPBEXstdItem 7 2 2 2 2" xfId="3256"/>
    <cellStyle name="SAPBEXstdItem 7 2 2 2 2 2" xfId="6352"/>
    <cellStyle name="SAPBEXstdItem 7 2 2 2 3" xfId="4804"/>
    <cellStyle name="SAPBEXstdItem 7 2 2 3" xfId="2224"/>
    <cellStyle name="SAPBEXstdItem 7 2 2 3 2" xfId="3772"/>
    <cellStyle name="SAPBEXstdItem 7 2 2 3 2 2" xfId="6868"/>
    <cellStyle name="SAPBEXstdItem 7 2 2 3 3" xfId="5320"/>
    <cellStyle name="SAPBEXstdItem 7 2 2 4" xfId="2740"/>
    <cellStyle name="SAPBEXstdItem 7 2 2 4 2" xfId="5836"/>
    <cellStyle name="SAPBEXstdItem 7 2 2 5" xfId="4288"/>
    <cellStyle name="SAPBEXstdItem 7 2 3" xfId="1447"/>
    <cellStyle name="SAPBEXstdItem 7 2 3 2" xfId="2998"/>
    <cellStyle name="SAPBEXstdItem 7 2 3 2 2" xfId="6094"/>
    <cellStyle name="SAPBEXstdItem 7 2 3 3" xfId="4546"/>
    <cellStyle name="SAPBEXstdItem 7 2 4" xfId="1966"/>
    <cellStyle name="SAPBEXstdItem 7 2 4 2" xfId="3514"/>
    <cellStyle name="SAPBEXstdItem 7 2 4 2 2" xfId="6610"/>
    <cellStyle name="SAPBEXstdItem 7 2 4 3" xfId="5062"/>
    <cellStyle name="SAPBEXstdItem 7 2 5" xfId="2482"/>
    <cellStyle name="SAPBEXstdItem 7 2 5 2" xfId="5578"/>
    <cellStyle name="SAPBEXstdItem 7 2 6" xfId="4030"/>
    <cellStyle name="SAPBEXstdItem_7-р" xfId="534"/>
    <cellStyle name="SAPBEXstdItemX" xfId="535"/>
    <cellStyle name="SAPBEXstdItemX 2" xfId="536"/>
    <cellStyle name="SAPBEXstdItemX 2 2" xfId="918"/>
    <cellStyle name="SAPBEXstdItemX 2 2 2" xfId="1190"/>
    <cellStyle name="SAPBEXstdItemX 2 2 2 2" xfId="1706"/>
    <cellStyle name="SAPBEXstdItemX 2 2 2 2 2" xfId="3257"/>
    <cellStyle name="SAPBEXstdItemX 2 2 2 2 2 2" xfId="6353"/>
    <cellStyle name="SAPBEXstdItemX 2 2 2 2 3" xfId="4805"/>
    <cellStyle name="SAPBEXstdItemX 2 2 2 3" xfId="2225"/>
    <cellStyle name="SAPBEXstdItemX 2 2 2 3 2" xfId="3773"/>
    <cellStyle name="SAPBEXstdItemX 2 2 2 3 2 2" xfId="6869"/>
    <cellStyle name="SAPBEXstdItemX 2 2 2 3 3" xfId="5321"/>
    <cellStyle name="SAPBEXstdItemX 2 2 2 4" xfId="2741"/>
    <cellStyle name="SAPBEXstdItemX 2 2 2 4 2" xfId="5837"/>
    <cellStyle name="SAPBEXstdItemX 2 2 2 5" xfId="4289"/>
    <cellStyle name="SAPBEXstdItemX 2 2 3" xfId="1448"/>
    <cellStyle name="SAPBEXstdItemX 2 2 3 2" xfId="2999"/>
    <cellStyle name="SAPBEXstdItemX 2 2 3 2 2" xfId="6095"/>
    <cellStyle name="SAPBEXstdItemX 2 2 3 3" xfId="4547"/>
    <cellStyle name="SAPBEXstdItemX 2 2 4" xfId="1967"/>
    <cellStyle name="SAPBEXstdItemX 2 2 4 2" xfId="3515"/>
    <cellStyle name="SAPBEXstdItemX 2 2 4 2 2" xfId="6611"/>
    <cellStyle name="SAPBEXstdItemX 2 2 4 3" xfId="5063"/>
    <cellStyle name="SAPBEXstdItemX 2 2 5" xfId="2483"/>
    <cellStyle name="SAPBEXstdItemX 2 2 5 2" xfId="5579"/>
    <cellStyle name="SAPBEXstdItemX 2 2 6" xfId="4031"/>
    <cellStyle name="SAPBEXstdItemX 3" xfId="537"/>
    <cellStyle name="SAPBEXstdItemX 3 2" xfId="919"/>
    <cellStyle name="SAPBEXstdItemX 3 2 2" xfId="1191"/>
    <cellStyle name="SAPBEXstdItemX 3 2 2 2" xfId="1707"/>
    <cellStyle name="SAPBEXstdItemX 3 2 2 2 2" xfId="3258"/>
    <cellStyle name="SAPBEXstdItemX 3 2 2 2 2 2" xfId="6354"/>
    <cellStyle name="SAPBEXstdItemX 3 2 2 2 3" xfId="4806"/>
    <cellStyle name="SAPBEXstdItemX 3 2 2 3" xfId="2226"/>
    <cellStyle name="SAPBEXstdItemX 3 2 2 3 2" xfId="3774"/>
    <cellStyle name="SAPBEXstdItemX 3 2 2 3 2 2" xfId="6870"/>
    <cellStyle name="SAPBEXstdItemX 3 2 2 3 3" xfId="5322"/>
    <cellStyle name="SAPBEXstdItemX 3 2 2 4" xfId="2742"/>
    <cellStyle name="SAPBEXstdItemX 3 2 2 4 2" xfId="5838"/>
    <cellStyle name="SAPBEXstdItemX 3 2 2 5" xfId="4290"/>
    <cellStyle name="SAPBEXstdItemX 3 2 3" xfId="1449"/>
    <cellStyle name="SAPBEXstdItemX 3 2 3 2" xfId="3000"/>
    <cellStyle name="SAPBEXstdItemX 3 2 3 2 2" xfId="6096"/>
    <cellStyle name="SAPBEXstdItemX 3 2 3 3" xfId="4548"/>
    <cellStyle name="SAPBEXstdItemX 3 2 4" xfId="1968"/>
    <cellStyle name="SAPBEXstdItemX 3 2 4 2" xfId="3516"/>
    <cellStyle name="SAPBEXstdItemX 3 2 4 2 2" xfId="6612"/>
    <cellStyle name="SAPBEXstdItemX 3 2 4 3" xfId="5064"/>
    <cellStyle name="SAPBEXstdItemX 3 2 5" xfId="2484"/>
    <cellStyle name="SAPBEXstdItemX 3 2 5 2" xfId="5580"/>
    <cellStyle name="SAPBEXstdItemX 3 2 6" xfId="4032"/>
    <cellStyle name="SAPBEXstdItemX 4" xfId="538"/>
    <cellStyle name="SAPBEXstdItemX 4 2" xfId="920"/>
    <cellStyle name="SAPBEXstdItemX 4 2 2" xfId="1192"/>
    <cellStyle name="SAPBEXstdItemX 4 2 2 2" xfId="1708"/>
    <cellStyle name="SAPBEXstdItemX 4 2 2 2 2" xfId="3259"/>
    <cellStyle name="SAPBEXstdItemX 4 2 2 2 2 2" xfId="6355"/>
    <cellStyle name="SAPBEXstdItemX 4 2 2 2 3" xfId="4807"/>
    <cellStyle name="SAPBEXstdItemX 4 2 2 3" xfId="2227"/>
    <cellStyle name="SAPBEXstdItemX 4 2 2 3 2" xfId="3775"/>
    <cellStyle name="SAPBEXstdItemX 4 2 2 3 2 2" xfId="6871"/>
    <cellStyle name="SAPBEXstdItemX 4 2 2 3 3" xfId="5323"/>
    <cellStyle name="SAPBEXstdItemX 4 2 2 4" xfId="2743"/>
    <cellStyle name="SAPBEXstdItemX 4 2 2 4 2" xfId="5839"/>
    <cellStyle name="SAPBEXstdItemX 4 2 2 5" xfId="4291"/>
    <cellStyle name="SAPBEXstdItemX 4 2 3" xfId="1450"/>
    <cellStyle name="SAPBEXstdItemX 4 2 3 2" xfId="3001"/>
    <cellStyle name="SAPBEXstdItemX 4 2 3 2 2" xfId="6097"/>
    <cellStyle name="SAPBEXstdItemX 4 2 3 3" xfId="4549"/>
    <cellStyle name="SAPBEXstdItemX 4 2 4" xfId="1969"/>
    <cellStyle name="SAPBEXstdItemX 4 2 4 2" xfId="3517"/>
    <cellStyle name="SAPBEXstdItemX 4 2 4 2 2" xfId="6613"/>
    <cellStyle name="SAPBEXstdItemX 4 2 4 3" xfId="5065"/>
    <cellStyle name="SAPBEXstdItemX 4 2 5" xfId="2485"/>
    <cellStyle name="SAPBEXstdItemX 4 2 5 2" xfId="5581"/>
    <cellStyle name="SAPBEXstdItemX 4 2 6" xfId="4033"/>
    <cellStyle name="SAPBEXstdItemX 5" xfId="539"/>
    <cellStyle name="SAPBEXstdItemX 5 2" xfId="921"/>
    <cellStyle name="SAPBEXstdItemX 5 2 2" xfId="1193"/>
    <cellStyle name="SAPBEXstdItemX 5 2 2 2" xfId="1709"/>
    <cellStyle name="SAPBEXstdItemX 5 2 2 2 2" xfId="3260"/>
    <cellStyle name="SAPBEXstdItemX 5 2 2 2 2 2" xfId="6356"/>
    <cellStyle name="SAPBEXstdItemX 5 2 2 2 3" xfId="4808"/>
    <cellStyle name="SAPBEXstdItemX 5 2 2 3" xfId="2228"/>
    <cellStyle name="SAPBEXstdItemX 5 2 2 3 2" xfId="3776"/>
    <cellStyle name="SAPBEXstdItemX 5 2 2 3 2 2" xfId="6872"/>
    <cellStyle name="SAPBEXstdItemX 5 2 2 3 3" xfId="5324"/>
    <cellStyle name="SAPBEXstdItemX 5 2 2 4" xfId="2744"/>
    <cellStyle name="SAPBEXstdItemX 5 2 2 4 2" xfId="5840"/>
    <cellStyle name="SAPBEXstdItemX 5 2 2 5" xfId="4292"/>
    <cellStyle name="SAPBEXstdItemX 5 2 3" xfId="1451"/>
    <cellStyle name="SAPBEXstdItemX 5 2 3 2" xfId="3002"/>
    <cellStyle name="SAPBEXstdItemX 5 2 3 2 2" xfId="6098"/>
    <cellStyle name="SAPBEXstdItemX 5 2 3 3" xfId="4550"/>
    <cellStyle name="SAPBEXstdItemX 5 2 4" xfId="1970"/>
    <cellStyle name="SAPBEXstdItemX 5 2 4 2" xfId="3518"/>
    <cellStyle name="SAPBEXstdItemX 5 2 4 2 2" xfId="6614"/>
    <cellStyle name="SAPBEXstdItemX 5 2 4 3" xfId="5066"/>
    <cellStyle name="SAPBEXstdItemX 5 2 5" xfId="2486"/>
    <cellStyle name="SAPBEXstdItemX 5 2 5 2" xfId="5582"/>
    <cellStyle name="SAPBEXstdItemX 5 2 6" xfId="4034"/>
    <cellStyle name="SAPBEXstdItemX 6" xfId="540"/>
    <cellStyle name="SAPBEXstdItemX 6 2" xfId="922"/>
    <cellStyle name="SAPBEXstdItemX 6 2 2" xfId="1194"/>
    <cellStyle name="SAPBEXstdItemX 6 2 2 2" xfId="1710"/>
    <cellStyle name="SAPBEXstdItemX 6 2 2 2 2" xfId="3261"/>
    <cellStyle name="SAPBEXstdItemX 6 2 2 2 2 2" xfId="6357"/>
    <cellStyle name="SAPBEXstdItemX 6 2 2 2 3" xfId="4809"/>
    <cellStyle name="SAPBEXstdItemX 6 2 2 3" xfId="2229"/>
    <cellStyle name="SAPBEXstdItemX 6 2 2 3 2" xfId="3777"/>
    <cellStyle name="SAPBEXstdItemX 6 2 2 3 2 2" xfId="6873"/>
    <cellStyle name="SAPBEXstdItemX 6 2 2 3 3" xfId="5325"/>
    <cellStyle name="SAPBEXstdItemX 6 2 2 4" xfId="2745"/>
    <cellStyle name="SAPBEXstdItemX 6 2 2 4 2" xfId="5841"/>
    <cellStyle name="SAPBEXstdItemX 6 2 2 5" xfId="4293"/>
    <cellStyle name="SAPBEXstdItemX 6 2 3" xfId="1452"/>
    <cellStyle name="SAPBEXstdItemX 6 2 3 2" xfId="3003"/>
    <cellStyle name="SAPBEXstdItemX 6 2 3 2 2" xfId="6099"/>
    <cellStyle name="SAPBEXstdItemX 6 2 3 3" xfId="4551"/>
    <cellStyle name="SAPBEXstdItemX 6 2 4" xfId="1971"/>
    <cellStyle name="SAPBEXstdItemX 6 2 4 2" xfId="3519"/>
    <cellStyle name="SAPBEXstdItemX 6 2 4 2 2" xfId="6615"/>
    <cellStyle name="SAPBEXstdItemX 6 2 4 3" xfId="5067"/>
    <cellStyle name="SAPBEXstdItemX 6 2 5" xfId="2487"/>
    <cellStyle name="SAPBEXstdItemX 6 2 5 2" xfId="5583"/>
    <cellStyle name="SAPBEXstdItemX 6 2 6" xfId="4035"/>
    <cellStyle name="SAPBEXtitle" xfId="541"/>
    <cellStyle name="SAPBEXtitle 2" xfId="542"/>
    <cellStyle name="SAPBEXtitle 2 2" xfId="923"/>
    <cellStyle name="SAPBEXtitle 2 2 2" xfId="1195"/>
    <cellStyle name="SAPBEXtitle 2 2 2 2" xfId="1711"/>
    <cellStyle name="SAPBEXtitle 2 2 2 2 2" xfId="3262"/>
    <cellStyle name="SAPBEXtitle 2 2 2 2 2 2" xfId="6358"/>
    <cellStyle name="SAPBEXtitle 2 2 2 2 3" xfId="4810"/>
    <cellStyle name="SAPBEXtitle 2 2 2 3" xfId="2230"/>
    <cellStyle name="SAPBEXtitle 2 2 2 3 2" xfId="3778"/>
    <cellStyle name="SAPBEXtitle 2 2 2 3 2 2" xfId="6874"/>
    <cellStyle name="SAPBEXtitle 2 2 2 3 3" xfId="5326"/>
    <cellStyle name="SAPBEXtitle 2 2 2 4" xfId="2746"/>
    <cellStyle name="SAPBEXtitle 2 2 2 4 2" xfId="5842"/>
    <cellStyle name="SAPBEXtitle 2 2 2 5" xfId="4294"/>
    <cellStyle name="SAPBEXtitle 2 2 3" xfId="1453"/>
    <cellStyle name="SAPBEXtitle 2 2 3 2" xfId="3004"/>
    <cellStyle name="SAPBEXtitle 2 2 3 2 2" xfId="6100"/>
    <cellStyle name="SAPBEXtitle 2 2 3 3" xfId="4552"/>
    <cellStyle name="SAPBEXtitle 2 2 4" xfId="1972"/>
    <cellStyle name="SAPBEXtitle 2 2 4 2" xfId="3520"/>
    <cellStyle name="SAPBEXtitle 2 2 4 2 2" xfId="6616"/>
    <cellStyle name="SAPBEXtitle 2 2 4 3" xfId="5068"/>
    <cellStyle name="SAPBEXtitle 2 2 5" xfId="2488"/>
    <cellStyle name="SAPBEXtitle 2 2 5 2" xfId="5584"/>
    <cellStyle name="SAPBEXtitle 2 2 6" xfId="4036"/>
    <cellStyle name="SAPBEXtitle 3" xfId="543"/>
    <cellStyle name="SAPBEXtitle 3 2" xfId="924"/>
    <cellStyle name="SAPBEXtitle 3 2 2" xfId="1196"/>
    <cellStyle name="SAPBEXtitle 3 2 2 2" xfId="1712"/>
    <cellStyle name="SAPBEXtitle 3 2 2 2 2" xfId="3263"/>
    <cellStyle name="SAPBEXtitle 3 2 2 2 2 2" xfId="6359"/>
    <cellStyle name="SAPBEXtitle 3 2 2 2 3" xfId="4811"/>
    <cellStyle name="SAPBEXtitle 3 2 2 3" xfId="2231"/>
    <cellStyle name="SAPBEXtitle 3 2 2 3 2" xfId="3779"/>
    <cellStyle name="SAPBEXtitle 3 2 2 3 2 2" xfId="6875"/>
    <cellStyle name="SAPBEXtitle 3 2 2 3 3" xfId="5327"/>
    <cellStyle name="SAPBEXtitle 3 2 2 4" xfId="2747"/>
    <cellStyle name="SAPBEXtitle 3 2 2 4 2" xfId="5843"/>
    <cellStyle name="SAPBEXtitle 3 2 2 5" xfId="4295"/>
    <cellStyle name="SAPBEXtitle 3 2 3" xfId="1454"/>
    <cellStyle name="SAPBEXtitle 3 2 3 2" xfId="3005"/>
    <cellStyle name="SAPBEXtitle 3 2 3 2 2" xfId="6101"/>
    <cellStyle name="SAPBEXtitle 3 2 3 3" xfId="4553"/>
    <cellStyle name="SAPBEXtitle 3 2 4" xfId="1973"/>
    <cellStyle name="SAPBEXtitle 3 2 4 2" xfId="3521"/>
    <cellStyle name="SAPBEXtitle 3 2 4 2 2" xfId="6617"/>
    <cellStyle name="SAPBEXtitle 3 2 4 3" xfId="5069"/>
    <cellStyle name="SAPBEXtitle 3 2 5" xfId="2489"/>
    <cellStyle name="SAPBEXtitle 3 2 5 2" xfId="5585"/>
    <cellStyle name="SAPBEXtitle 3 2 6" xfId="4037"/>
    <cellStyle name="SAPBEXtitle 4" xfId="544"/>
    <cellStyle name="SAPBEXtitle 4 2" xfId="925"/>
    <cellStyle name="SAPBEXtitle 4 2 2" xfId="1197"/>
    <cellStyle name="SAPBEXtitle 4 2 2 2" xfId="1713"/>
    <cellStyle name="SAPBEXtitle 4 2 2 2 2" xfId="3264"/>
    <cellStyle name="SAPBEXtitle 4 2 2 2 2 2" xfId="6360"/>
    <cellStyle name="SAPBEXtitle 4 2 2 2 3" xfId="4812"/>
    <cellStyle name="SAPBEXtitle 4 2 2 3" xfId="2232"/>
    <cellStyle name="SAPBEXtitle 4 2 2 3 2" xfId="3780"/>
    <cellStyle name="SAPBEXtitle 4 2 2 3 2 2" xfId="6876"/>
    <cellStyle name="SAPBEXtitle 4 2 2 3 3" xfId="5328"/>
    <cellStyle name="SAPBEXtitle 4 2 2 4" xfId="2748"/>
    <cellStyle name="SAPBEXtitle 4 2 2 4 2" xfId="5844"/>
    <cellStyle name="SAPBEXtitle 4 2 2 5" xfId="4296"/>
    <cellStyle name="SAPBEXtitle 4 2 3" xfId="1455"/>
    <cellStyle name="SAPBEXtitle 4 2 3 2" xfId="3006"/>
    <cellStyle name="SAPBEXtitle 4 2 3 2 2" xfId="6102"/>
    <cellStyle name="SAPBEXtitle 4 2 3 3" xfId="4554"/>
    <cellStyle name="SAPBEXtitle 4 2 4" xfId="1974"/>
    <cellStyle name="SAPBEXtitle 4 2 4 2" xfId="3522"/>
    <cellStyle name="SAPBEXtitle 4 2 4 2 2" xfId="6618"/>
    <cellStyle name="SAPBEXtitle 4 2 4 3" xfId="5070"/>
    <cellStyle name="SAPBEXtitle 4 2 5" xfId="2490"/>
    <cellStyle name="SAPBEXtitle 4 2 5 2" xfId="5586"/>
    <cellStyle name="SAPBEXtitle 4 2 6" xfId="4038"/>
    <cellStyle name="SAPBEXtitle 5" xfId="545"/>
    <cellStyle name="SAPBEXtitle 5 2" xfId="926"/>
    <cellStyle name="SAPBEXtitle 5 2 2" xfId="1198"/>
    <cellStyle name="SAPBEXtitle 5 2 2 2" xfId="1714"/>
    <cellStyle name="SAPBEXtitle 5 2 2 2 2" xfId="3265"/>
    <cellStyle name="SAPBEXtitle 5 2 2 2 2 2" xfId="6361"/>
    <cellStyle name="SAPBEXtitle 5 2 2 2 3" xfId="4813"/>
    <cellStyle name="SAPBEXtitle 5 2 2 3" xfId="2233"/>
    <cellStyle name="SAPBEXtitle 5 2 2 3 2" xfId="3781"/>
    <cellStyle name="SAPBEXtitle 5 2 2 3 2 2" xfId="6877"/>
    <cellStyle name="SAPBEXtitle 5 2 2 3 3" xfId="5329"/>
    <cellStyle name="SAPBEXtitle 5 2 2 4" xfId="2749"/>
    <cellStyle name="SAPBEXtitle 5 2 2 4 2" xfId="5845"/>
    <cellStyle name="SAPBEXtitle 5 2 2 5" xfId="4297"/>
    <cellStyle name="SAPBEXtitle 5 2 3" xfId="1456"/>
    <cellStyle name="SAPBEXtitle 5 2 3 2" xfId="3007"/>
    <cellStyle name="SAPBEXtitle 5 2 3 2 2" xfId="6103"/>
    <cellStyle name="SAPBEXtitle 5 2 3 3" xfId="4555"/>
    <cellStyle name="SAPBEXtitle 5 2 4" xfId="1975"/>
    <cellStyle name="SAPBEXtitle 5 2 4 2" xfId="3523"/>
    <cellStyle name="SAPBEXtitle 5 2 4 2 2" xfId="6619"/>
    <cellStyle name="SAPBEXtitle 5 2 4 3" xfId="5071"/>
    <cellStyle name="SAPBEXtitle 5 2 5" xfId="2491"/>
    <cellStyle name="SAPBEXtitle 5 2 5 2" xfId="5587"/>
    <cellStyle name="SAPBEXtitle 5 2 6" xfId="4039"/>
    <cellStyle name="SAPBEXtitle 6" xfId="546"/>
    <cellStyle name="SAPBEXtitle 6 2" xfId="927"/>
    <cellStyle name="SAPBEXtitle 6 2 2" xfId="1199"/>
    <cellStyle name="SAPBEXtitle 6 2 2 2" xfId="1715"/>
    <cellStyle name="SAPBEXtitle 6 2 2 2 2" xfId="3266"/>
    <cellStyle name="SAPBEXtitle 6 2 2 2 2 2" xfId="6362"/>
    <cellStyle name="SAPBEXtitle 6 2 2 2 3" xfId="4814"/>
    <cellStyle name="SAPBEXtitle 6 2 2 3" xfId="2234"/>
    <cellStyle name="SAPBEXtitle 6 2 2 3 2" xfId="3782"/>
    <cellStyle name="SAPBEXtitle 6 2 2 3 2 2" xfId="6878"/>
    <cellStyle name="SAPBEXtitle 6 2 2 3 3" xfId="5330"/>
    <cellStyle name="SAPBEXtitle 6 2 2 4" xfId="2750"/>
    <cellStyle name="SAPBEXtitle 6 2 2 4 2" xfId="5846"/>
    <cellStyle name="SAPBEXtitle 6 2 2 5" xfId="4298"/>
    <cellStyle name="SAPBEXtitle 6 2 3" xfId="1457"/>
    <cellStyle name="SAPBEXtitle 6 2 3 2" xfId="3008"/>
    <cellStyle name="SAPBEXtitle 6 2 3 2 2" xfId="6104"/>
    <cellStyle name="SAPBEXtitle 6 2 3 3" xfId="4556"/>
    <cellStyle name="SAPBEXtitle 6 2 4" xfId="1976"/>
    <cellStyle name="SAPBEXtitle 6 2 4 2" xfId="3524"/>
    <cellStyle name="SAPBEXtitle 6 2 4 2 2" xfId="6620"/>
    <cellStyle name="SAPBEXtitle 6 2 4 3" xfId="5072"/>
    <cellStyle name="SAPBEXtitle 6 2 5" xfId="2492"/>
    <cellStyle name="SAPBEXtitle 6 2 5 2" xfId="5588"/>
    <cellStyle name="SAPBEXtitle 6 2 6" xfId="4040"/>
    <cellStyle name="SAPBEXunassignedItem" xfId="547"/>
    <cellStyle name="SAPBEXunassignedItem 2" xfId="548"/>
    <cellStyle name="SAPBEXundefined" xfId="549"/>
    <cellStyle name="SAPBEXundefined 2" xfId="550"/>
    <cellStyle name="SAPBEXundefined 2 2" xfId="929"/>
    <cellStyle name="SAPBEXundefined 2 2 2" xfId="1201"/>
    <cellStyle name="SAPBEXundefined 2 2 2 2" xfId="1717"/>
    <cellStyle name="SAPBEXundefined 2 2 2 2 2" xfId="3268"/>
    <cellStyle name="SAPBEXundefined 2 2 2 2 2 2" xfId="6364"/>
    <cellStyle name="SAPBEXundefined 2 2 2 2 3" xfId="4816"/>
    <cellStyle name="SAPBEXundefined 2 2 2 3" xfId="2236"/>
    <cellStyle name="SAPBEXundefined 2 2 2 3 2" xfId="3784"/>
    <cellStyle name="SAPBEXundefined 2 2 2 3 2 2" xfId="6880"/>
    <cellStyle name="SAPBEXundefined 2 2 2 3 3" xfId="5332"/>
    <cellStyle name="SAPBEXundefined 2 2 2 4" xfId="2752"/>
    <cellStyle name="SAPBEXundefined 2 2 2 4 2" xfId="5848"/>
    <cellStyle name="SAPBEXundefined 2 2 2 5" xfId="4300"/>
    <cellStyle name="SAPBEXundefined 2 2 3" xfId="1459"/>
    <cellStyle name="SAPBEXundefined 2 2 3 2" xfId="3010"/>
    <cellStyle name="SAPBEXundefined 2 2 3 2 2" xfId="6106"/>
    <cellStyle name="SAPBEXundefined 2 2 3 3" xfId="4558"/>
    <cellStyle name="SAPBEXundefined 2 2 4" xfId="1978"/>
    <cellStyle name="SAPBEXundefined 2 2 4 2" xfId="3526"/>
    <cellStyle name="SAPBEXundefined 2 2 4 2 2" xfId="6622"/>
    <cellStyle name="SAPBEXundefined 2 2 4 3" xfId="5074"/>
    <cellStyle name="SAPBEXundefined 2 2 5" xfId="2494"/>
    <cellStyle name="SAPBEXundefined 2 2 5 2" xfId="5590"/>
    <cellStyle name="SAPBEXundefined 2 2 6" xfId="4042"/>
    <cellStyle name="SAPBEXundefined 3" xfId="551"/>
    <cellStyle name="SAPBEXundefined 3 2" xfId="930"/>
    <cellStyle name="SAPBEXundefined 3 2 2" xfId="1202"/>
    <cellStyle name="SAPBEXundefined 3 2 2 2" xfId="1718"/>
    <cellStyle name="SAPBEXundefined 3 2 2 2 2" xfId="3269"/>
    <cellStyle name="SAPBEXundefined 3 2 2 2 2 2" xfId="6365"/>
    <cellStyle name="SAPBEXundefined 3 2 2 2 3" xfId="4817"/>
    <cellStyle name="SAPBEXundefined 3 2 2 3" xfId="2237"/>
    <cellStyle name="SAPBEXundefined 3 2 2 3 2" xfId="3785"/>
    <cellStyle name="SAPBEXundefined 3 2 2 3 2 2" xfId="6881"/>
    <cellStyle name="SAPBEXundefined 3 2 2 3 3" xfId="5333"/>
    <cellStyle name="SAPBEXundefined 3 2 2 4" xfId="2753"/>
    <cellStyle name="SAPBEXundefined 3 2 2 4 2" xfId="5849"/>
    <cellStyle name="SAPBEXundefined 3 2 2 5" xfId="4301"/>
    <cellStyle name="SAPBEXundefined 3 2 3" xfId="1460"/>
    <cellStyle name="SAPBEXundefined 3 2 3 2" xfId="3011"/>
    <cellStyle name="SAPBEXundefined 3 2 3 2 2" xfId="6107"/>
    <cellStyle name="SAPBEXundefined 3 2 3 3" xfId="4559"/>
    <cellStyle name="SAPBEXundefined 3 2 4" xfId="1979"/>
    <cellStyle name="SAPBEXundefined 3 2 4 2" xfId="3527"/>
    <cellStyle name="SAPBEXundefined 3 2 4 2 2" xfId="6623"/>
    <cellStyle name="SAPBEXundefined 3 2 4 3" xfId="5075"/>
    <cellStyle name="SAPBEXundefined 3 2 5" xfId="2495"/>
    <cellStyle name="SAPBEXundefined 3 2 5 2" xfId="5591"/>
    <cellStyle name="SAPBEXundefined 3 2 6" xfId="4043"/>
    <cellStyle name="SAPBEXundefined 4" xfId="552"/>
    <cellStyle name="SAPBEXundefined 4 2" xfId="931"/>
    <cellStyle name="SAPBEXundefined 4 2 2" xfId="1203"/>
    <cellStyle name="SAPBEXundefined 4 2 2 2" xfId="1719"/>
    <cellStyle name="SAPBEXundefined 4 2 2 2 2" xfId="3270"/>
    <cellStyle name="SAPBEXundefined 4 2 2 2 2 2" xfId="6366"/>
    <cellStyle name="SAPBEXundefined 4 2 2 2 3" xfId="4818"/>
    <cellStyle name="SAPBEXundefined 4 2 2 3" xfId="2238"/>
    <cellStyle name="SAPBEXundefined 4 2 2 3 2" xfId="3786"/>
    <cellStyle name="SAPBEXundefined 4 2 2 3 2 2" xfId="6882"/>
    <cellStyle name="SAPBEXundefined 4 2 2 3 3" xfId="5334"/>
    <cellStyle name="SAPBEXundefined 4 2 2 4" xfId="2754"/>
    <cellStyle name="SAPBEXundefined 4 2 2 4 2" xfId="5850"/>
    <cellStyle name="SAPBEXundefined 4 2 2 5" xfId="4302"/>
    <cellStyle name="SAPBEXundefined 4 2 3" xfId="1461"/>
    <cellStyle name="SAPBEXundefined 4 2 3 2" xfId="3012"/>
    <cellStyle name="SAPBEXundefined 4 2 3 2 2" xfId="6108"/>
    <cellStyle name="SAPBEXundefined 4 2 3 3" xfId="4560"/>
    <cellStyle name="SAPBEXundefined 4 2 4" xfId="1980"/>
    <cellStyle name="SAPBEXundefined 4 2 4 2" xfId="3528"/>
    <cellStyle name="SAPBEXundefined 4 2 4 2 2" xfId="6624"/>
    <cellStyle name="SAPBEXundefined 4 2 4 3" xfId="5076"/>
    <cellStyle name="SAPBEXundefined 4 2 5" xfId="2496"/>
    <cellStyle name="SAPBEXundefined 4 2 5 2" xfId="5592"/>
    <cellStyle name="SAPBEXundefined 4 2 6" xfId="4044"/>
    <cellStyle name="SAPBEXundefined 5" xfId="553"/>
    <cellStyle name="SAPBEXundefined 5 2" xfId="932"/>
    <cellStyle name="SAPBEXundefined 5 2 2" xfId="1204"/>
    <cellStyle name="SAPBEXundefined 5 2 2 2" xfId="1720"/>
    <cellStyle name="SAPBEXundefined 5 2 2 2 2" xfId="3271"/>
    <cellStyle name="SAPBEXundefined 5 2 2 2 2 2" xfId="6367"/>
    <cellStyle name="SAPBEXundefined 5 2 2 2 3" xfId="4819"/>
    <cellStyle name="SAPBEXundefined 5 2 2 3" xfId="2239"/>
    <cellStyle name="SAPBEXundefined 5 2 2 3 2" xfId="3787"/>
    <cellStyle name="SAPBEXundefined 5 2 2 3 2 2" xfId="6883"/>
    <cellStyle name="SAPBEXundefined 5 2 2 3 3" xfId="5335"/>
    <cellStyle name="SAPBEXundefined 5 2 2 4" xfId="2755"/>
    <cellStyle name="SAPBEXundefined 5 2 2 4 2" xfId="5851"/>
    <cellStyle name="SAPBEXundefined 5 2 2 5" xfId="4303"/>
    <cellStyle name="SAPBEXundefined 5 2 3" xfId="1462"/>
    <cellStyle name="SAPBEXundefined 5 2 3 2" xfId="3013"/>
    <cellStyle name="SAPBEXundefined 5 2 3 2 2" xfId="6109"/>
    <cellStyle name="SAPBEXundefined 5 2 3 3" xfId="4561"/>
    <cellStyle name="SAPBEXundefined 5 2 4" xfId="1981"/>
    <cellStyle name="SAPBEXundefined 5 2 4 2" xfId="3529"/>
    <cellStyle name="SAPBEXundefined 5 2 4 2 2" xfId="6625"/>
    <cellStyle name="SAPBEXundefined 5 2 4 3" xfId="5077"/>
    <cellStyle name="SAPBEXundefined 5 2 5" xfId="2497"/>
    <cellStyle name="SAPBEXundefined 5 2 5 2" xfId="5593"/>
    <cellStyle name="SAPBEXundefined 5 2 6" xfId="4045"/>
    <cellStyle name="SAPBEXundefined 6" xfId="554"/>
    <cellStyle name="SAPBEXundefined 6 2" xfId="933"/>
    <cellStyle name="SAPBEXundefined 6 2 2" xfId="1205"/>
    <cellStyle name="SAPBEXundefined 6 2 2 2" xfId="1721"/>
    <cellStyle name="SAPBEXundefined 6 2 2 2 2" xfId="3272"/>
    <cellStyle name="SAPBEXundefined 6 2 2 2 2 2" xfId="6368"/>
    <cellStyle name="SAPBEXundefined 6 2 2 2 3" xfId="4820"/>
    <cellStyle name="SAPBEXundefined 6 2 2 3" xfId="2240"/>
    <cellStyle name="SAPBEXundefined 6 2 2 3 2" xfId="3788"/>
    <cellStyle name="SAPBEXundefined 6 2 2 3 2 2" xfId="6884"/>
    <cellStyle name="SAPBEXundefined 6 2 2 3 3" xfId="5336"/>
    <cellStyle name="SAPBEXundefined 6 2 2 4" xfId="2756"/>
    <cellStyle name="SAPBEXundefined 6 2 2 4 2" xfId="5852"/>
    <cellStyle name="SAPBEXundefined 6 2 2 5" xfId="4304"/>
    <cellStyle name="SAPBEXundefined 6 2 3" xfId="1463"/>
    <cellStyle name="SAPBEXundefined 6 2 3 2" xfId="3014"/>
    <cellStyle name="SAPBEXundefined 6 2 3 2 2" xfId="6110"/>
    <cellStyle name="SAPBEXundefined 6 2 3 3" xfId="4562"/>
    <cellStyle name="SAPBEXundefined 6 2 4" xfId="1982"/>
    <cellStyle name="SAPBEXundefined 6 2 4 2" xfId="3530"/>
    <cellStyle name="SAPBEXundefined 6 2 4 2 2" xfId="6626"/>
    <cellStyle name="SAPBEXundefined 6 2 4 3" xfId="5078"/>
    <cellStyle name="SAPBEXundefined 6 2 5" xfId="2498"/>
    <cellStyle name="SAPBEXundefined 6 2 5 2" xfId="5594"/>
    <cellStyle name="SAPBEXundefined 6 2 6" xfId="4046"/>
    <cellStyle name="SAPBEXundefined 7" xfId="928"/>
    <cellStyle name="SAPBEXundefined 7 2" xfId="1200"/>
    <cellStyle name="SAPBEXundefined 7 2 2" xfId="1716"/>
    <cellStyle name="SAPBEXundefined 7 2 2 2" xfId="3267"/>
    <cellStyle name="SAPBEXundefined 7 2 2 2 2" xfId="6363"/>
    <cellStyle name="SAPBEXundefined 7 2 2 3" xfId="4815"/>
    <cellStyle name="SAPBEXundefined 7 2 3" xfId="2235"/>
    <cellStyle name="SAPBEXundefined 7 2 3 2" xfId="3783"/>
    <cellStyle name="SAPBEXundefined 7 2 3 2 2" xfId="6879"/>
    <cellStyle name="SAPBEXundefined 7 2 3 3" xfId="5331"/>
    <cellStyle name="SAPBEXundefined 7 2 4" xfId="2751"/>
    <cellStyle name="SAPBEXundefined 7 2 4 2" xfId="5847"/>
    <cellStyle name="SAPBEXundefined 7 2 5" xfId="4299"/>
    <cellStyle name="SAPBEXundefined 7 3" xfId="1458"/>
    <cellStyle name="SAPBEXundefined 7 3 2" xfId="3009"/>
    <cellStyle name="SAPBEXundefined 7 3 2 2" xfId="6105"/>
    <cellStyle name="SAPBEXundefined 7 3 3" xfId="4557"/>
    <cellStyle name="SAPBEXundefined 7 4" xfId="1977"/>
    <cellStyle name="SAPBEXundefined 7 4 2" xfId="3525"/>
    <cellStyle name="SAPBEXundefined 7 4 2 2" xfId="6621"/>
    <cellStyle name="SAPBEXundefined 7 4 3" xfId="5073"/>
    <cellStyle name="SAPBEXundefined 7 5" xfId="2493"/>
    <cellStyle name="SAPBEXundefined 7 5 2" xfId="5589"/>
    <cellStyle name="SAPBEXundefined 7 6" xfId="4041"/>
    <cellStyle name="Sheet Title" xfId="555"/>
    <cellStyle name="styleColumnTitles" xfId="556"/>
    <cellStyle name="styleColumnTitles 2" xfId="934"/>
    <cellStyle name="styleColumnTitles 2 2" xfId="1206"/>
    <cellStyle name="styleColumnTitles 2 2 2" xfId="1722"/>
    <cellStyle name="styleColumnTitles 2 2 2 2" xfId="3273"/>
    <cellStyle name="styleColumnTitles 2 2 2 2 2" xfId="6369"/>
    <cellStyle name="styleColumnTitles 2 2 2 3" xfId="4821"/>
    <cellStyle name="styleColumnTitles 2 2 3" xfId="2241"/>
    <cellStyle name="styleColumnTitles 2 2 3 2" xfId="3789"/>
    <cellStyle name="styleColumnTitles 2 2 3 2 2" xfId="6885"/>
    <cellStyle name="styleColumnTitles 2 2 3 3" xfId="5337"/>
    <cellStyle name="styleColumnTitles 2 2 4" xfId="2757"/>
    <cellStyle name="styleColumnTitles 2 2 4 2" xfId="5853"/>
    <cellStyle name="styleColumnTitles 2 2 5" xfId="4305"/>
    <cellStyle name="styleColumnTitles 2 3" xfId="1464"/>
    <cellStyle name="styleColumnTitles 2 3 2" xfId="3015"/>
    <cellStyle name="styleColumnTitles 2 3 2 2" xfId="6111"/>
    <cellStyle name="styleColumnTitles 2 3 3" xfId="4563"/>
    <cellStyle name="styleColumnTitles 2 4" xfId="1983"/>
    <cellStyle name="styleColumnTitles 2 4 2" xfId="3531"/>
    <cellStyle name="styleColumnTitles 2 4 2 2" xfId="6627"/>
    <cellStyle name="styleColumnTitles 2 4 3" xfId="5079"/>
    <cellStyle name="styleColumnTitles 2 5" xfId="2499"/>
    <cellStyle name="styleColumnTitles 2 5 2" xfId="5595"/>
    <cellStyle name="styleColumnTitles 2 6" xfId="4047"/>
    <cellStyle name="styleDateRange" xfId="557"/>
    <cellStyle name="styleDateRange 2" xfId="935"/>
    <cellStyle name="styleDateRange 2 2" xfId="1207"/>
    <cellStyle name="styleDateRange 2 2 2" xfId="1723"/>
    <cellStyle name="styleDateRange 2 2 2 2" xfId="3274"/>
    <cellStyle name="styleDateRange 2 2 2 2 2" xfId="6370"/>
    <cellStyle name="styleDateRange 2 2 2 3" xfId="4822"/>
    <cellStyle name="styleDateRange 2 2 3" xfId="2242"/>
    <cellStyle name="styleDateRange 2 2 3 2" xfId="3790"/>
    <cellStyle name="styleDateRange 2 2 3 2 2" xfId="6886"/>
    <cellStyle name="styleDateRange 2 2 3 3" xfId="5338"/>
    <cellStyle name="styleDateRange 2 2 4" xfId="2758"/>
    <cellStyle name="styleDateRange 2 2 4 2" xfId="5854"/>
    <cellStyle name="styleDateRange 2 2 5" xfId="4306"/>
    <cellStyle name="styleDateRange 2 3" xfId="1465"/>
    <cellStyle name="styleDateRange 2 3 2" xfId="3016"/>
    <cellStyle name="styleDateRange 2 3 2 2" xfId="6112"/>
    <cellStyle name="styleDateRange 2 3 3" xfId="4564"/>
    <cellStyle name="styleDateRange 2 4" xfId="1984"/>
    <cellStyle name="styleDateRange 2 4 2" xfId="3532"/>
    <cellStyle name="styleDateRange 2 4 2 2" xfId="6628"/>
    <cellStyle name="styleDateRange 2 4 3" xfId="5080"/>
    <cellStyle name="styleDateRange 2 5" xfId="2500"/>
    <cellStyle name="styleDateRange 2 5 2" xfId="5596"/>
    <cellStyle name="styleDateRange 2 6" xfId="4048"/>
    <cellStyle name="styleHidden" xfId="558"/>
    <cellStyle name="styleNormal" xfId="559"/>
    <cellStyle name="styleSeriesAttributes" xfId="560"/>
    <cellStyle name="styleSeriesAttributes 2" xfId="936"/>
    <cellStyle name="styleSeriesAttributes 2 2" xfId="1208"/>
    <cellStyle name="styleSeriesAttributes 2 2 2" xfId="1724"/>
    <cellStyle name="styleSeriesAttributes 2 2 2 2" xfId="3275"/>
    <cellStyle name="styleSeriesAttributes 2 2 2 2 2" xfId="6371"/>
    <cellStyle name="styleSeriesAttributes 2 2 2 3" xfId="4823"/>
    <cellStyle name="styleSeriesAttributes 2 2 3" xfId="2243"/>
    <cellStyle name="styleSeriesAttributes 2 2 3 2" xfId="3791"/>
    <cellStyle name="styleSeriesAttributes 2 2 3 2 2" xfId="6887"/>
    <cellStyle name="styleSeriesAttributes 2 2 3 3" xfId="5339"/>
    <cellStyle name="styleSeriesAttributes 2 2 4" xfId="2759"/>
    <cellStyle name="styleSeriesAttributes 2 2 4 2" xfId="5855"/>
    <cellStyle name="styleSeriesAttributes 2 2 5" xfId="4307"/>
    <cellStyle name="styleSeriesAttributes 2 3" xfId="1466"/>
    <cellStyle name="styleSeriesAttributes 2 3 2" xfId="3017"/>
    <cellStyle name="styleSeriesAttributes 2 3 2 2" xfId="6113"/>
    <cellStyle name="styleSeriesAttributes 2 3 3" xfId="4565"/>
    <cellStyle name="styleSeriesAttributes 2 4" xfId="1985"/>
    <cellStyle name="styleSeriesAttributes 2 4 2" xfId="3533"/>
    <cellStyle name="styleSeriesAttributes 2 4 2 2" xfId="6629"/>
    <cellStyle name="styleSeriesAttributes 2 4 3" xfId="5081"/>
    <cellStyle name="styleSeriesAttributes 2 5" xfId="2501"/>
    <cellStyle name="styleSeriesAttributes 2 5 2" xfId="5597"/>
    <cellStyle name="styleSeriesAttributes 2 6" xfId="4049"/>
    <cellStyle name="styleSeriesData" xfId="561"/>
    <cellStyle name="styleSeriesData 2" xfId="937"/>
    <cellStyle name="styleSeriesData 2 2" xfId="1209"/>
    <cellStyle name="styleSeriesData 2 2 2" xfId="1725"/>
    <cellStyle name="styleSeriesData 2 2 2 2" xfId="3276"/>
    <cellStyle name="styleSeriesData 2 2 2 2 2" xfId="6372"/>
    <cellStyle name="styleSeriesData 2 2 2 3" xfId="4824"/>
    <cellStyle name="styleSeriesData 2 2 3" xfId="2244"/>
    <cellStyle name="styleSeriesData 2 2 3 2" xfId="3792"/>
    <cellStyle name="styleSeriesData 2 2 3 2 2" xfId="6888"/>
    <cellStyle name="styleSeriesData 2 2 3 3" xfId="5340"/>
    <cellStyle name="styleSeriesData 2 2 4" xfId="2760"/>
    <cellStyle name="styleSeriesData 2 2 4 2" xfId="5856"/>
    <cellStyle name="styleSeriesData 2 2 5" xfId="4308"/>
    <cellStyle name="styleSeriesData 2 3" xfId="1467"/>
    <cellStyle name="styleSeriesData 2 3 2" xfId="3018"/>
    <cellStyle name="styleSeriesData 2 3 2 2" xfId="6114"/>
    <cellStyle name="styleSeriesData 2 3 3" xfId="4566"/>
    <cellStyle name="styleSeriesData 2 4" xfId="1986"/>
    <cellStyle name="styleSeriesData 2 4 2" xfId="3534"/>
    <cellStyle name="styleSeriesData 2 4 2 2" xfId="6630"/>
    <cellStyle name="styleSeriesData 2 4 3" xfId="5082"/>
    <cellStyle name="styleSeriesData 2 5" xfId="2502"/>
    <cellStyle name="styleSeriesData 2 5 2" xfId="5598"/>
    <cellStyle name="styleSeriesData 2 6" xfId="4050"/>
    <cellStyle name="styleSeriesDataForecast" xfId="562"/>
    <cellStyle name="styleSeriesDataForecast 2" xfId="938"/>
    <cellStyle name="styleSeriesDataForecast 2 2" xfId="1210"/>
    <cellStyle name="styleSeriesDataForecast 2 2 2" xfId="1726"/>
    <cellStyle name="styleSeriesDataForecast 2 2 2 2" xfId="3277"/>
    <cellStyle name="styleSeriesDataForecast 2 2 2 2 2" xfId="6373"/>
    <cellStyle name="styleSeriesDataForecast 2 2 2 3" xfId="4825"/>
    <cellStyle name="styleSeriesDataForecast 2 2 3" xfId="2245"/>
    <cellStyle name="styleSeriesDataForecast 2 2 3 2" xfId="3793"/>
    <cellStyle name="styleSeriesDataForecast 2 2 3 2 2" xfId="6889"/>
    <cellStyle name="styleSeriesDataForecast 2 2 3 3" xfId="5341"/>
    <cellStyle name="styleSeriesDataForecast 2 2 4" xfId="2761"/>
    <cellStyle name="styleSeriesDataForecast 2 2 4 2" xfId="5857"/>
    <cellStyle name="styleSeriesDataForecast 2 2 5" xfId="4309"/>
    <cellStyle name="styleSeriesDataForecast 2 3" xfId="1468"/>
    <cellStyle name="styleSeriesDataForecast 2 3 2" xfId="3019"/>
    <cellStyle name="styleSeriesDataForecast 2 3 2 2" xfId="6115"/>
    <cellStyle name="styleSeriesDataForecast 2 3 3" xfId="4567"/>
    <cellStyle name="styleSeriesDataForecast 2 4" xfId="1987"/>
    <cellStyle name="styleSeriesDataForecast 2 4 2" xfId="3535"/>
    <cellStyle name="styleSeriesDataForecast 2 4 2 2" xfId="6631"/>
    <cellStyle name="styleSeriesDataForecast 2 4 3" xfId="5083"/>
    <cellStyle name="styleSeriesDataForecast 2 5" xfId="2503"/>
    <cellStyle name="styleSeriesDataForecast 2 5 2" xfId="5599"/>
    <cellStyle name="styleSeriesDataForecast 2 6" xfId="4051"/>
    <cellStyle name="styleSeriesDataForecastNA" xfId="563"/>
    <cellStyle name="styleSeriesDataForecastNA 2" xfId="939"/>
    <cellStyle name="styleSeriesDataForecastNA 2 2" xfId="1211"/>
    <cellStyle name="styleSeriesDataForecastNA 2 2 2" xfId="1727"/>
    <cellStyle name="styleSeriesDataForecastNA 2 2 2 2" xfId="3278"/>
    <cellStyle name="styleSeriesDataForecastNA 2 2 2 2 2" xfId="6374"/>
    <cellStyle name="styleSeriesDataForecastNA 2 2 2 3" xfId="4826"/>
    <cellStyle name="styleSeriesDataForecastNA 2 2 3" xfId="2246"/>
    <cellStyle name="styleSeriesDataForecastNA 2 2 3 2" xfId="3794"/>
    <cellStyle name="styleSeriesDataForecastNA 2 2 3 2 2" xfId="6890"/>
    <cellStyle name="styleSeriesDataForecastNA 2 2 3 3" xfId="5342"/>
    <cellStyle name="styleSeriesDataForecastNA 2 2 4" xfId="2762"/>
    <cellStyle name="styleSeriesDataForecastNA 2 2 4 2" xfId="5858"/>
    <cellStyle name="styleSeriesDataForecastNA 2 2 5" xfId="4310"/>
    <cellStyle name="styleSeriesDataForecastNA 2 3" xfId="1469"/>
    <cellStyle name="styleSeriesDataForecastNA 2 3 2" xfId="3020"/>
    <cellStyle name="styleSeriesDataForecastNA 2 3 2 2" xfId="6116"/>
    <cellStyle name="styleSeriesDataForecastNA 2 3 3" xfId="4568"/>
    <cellStyle name="styleSeriesDataForecastNA 2 4" xfId="1988"/>
    <cellStyle name="styleSeriesDataForecastNA 2 4 2" xfId="3536"/>
    <cellStyle name="styleSeriesDataForecastNA 2 4 2 2" xfId="6632"/>
    <cellStyle name="styleSeriesDataForecastNA 2 4 3" xfId="5084"/>
    <cellStyle name="styleSeriesDataForecastNA 2 5" xfId="2504"/>
    <cellStyle name="styleSeriesDataForecastNA 2 5 2" xfId="5600"/>
    <cellStyle name="styleSeriesDataForecastNA 2 6" xfId="4052"/>
    <cellStyle name="styleSeriesDataNA" xfId="564"/>
    <cellStyle name="styleSeriesDataNA 2" xfId="940"/>
    <cellStyle name="styleSeriesDataNA 2 2" xfId="1212"/>
    <cellStyle name="styleSeriesDataNA 2 2 2" xfId="1728"/>
    <cellStyle name="styleSeriesDataNA 2 2 2 2" xfId="3279"/>
    <cellStyle name="styleSeriesDataNA 2 2 2 2 2" xfId="6375"/>
    <cellStyle name="styleSeriesDataNA 2 2 2 3" xfId="4827"/>
    <cellStyle name="styleSeriesDataNA 2 2 3" xfId="2247"/>
    <cellStyle name="styleSeriesDataNA 2 2 3 2" xfId="3795"/>
    <cellStyle name="styleSeriesDataNA 2 2 3 2 2" xfId="6891"/>
    <cellStyle name="styleSeriesDataNA 2 2 3 3" xfId="5343"/>
    <cellStyle name="styleSeriesDataNA 2 2 4" xfId="2763"/>
    <cellStyle name="styleSeriesDataNA 2 2 4 2" xfId="5859"/>
    <cellStyle name="styleSeriesDataNA 2 2 5" xfId="4311"/>
    <cellStyle name="styleSeriesDataNA 2 3" xfId="1470"/>
    <cellStyle name="styleSeriesDataNA 2 3 2" xfId="3021"/>
    <cellStyle name="styleSeriesDataNA 2 3 2 2" xfId="6117"/>
    <cellStyle name="styleSeriesDataNA 2 3 3" xfId="4569"/>
    <cellStyle name="styleSeriesDataNA 2 4" xfId="1989"/>
    <cellStyle name="styleSeriesDataNA 2 4 2" xfId="3537"/>
    <cellStyle name="styleSeriesDataNA 2 4 2 2" xfId="6633"/>
    <cellStyle name="styleSeriesDataNA 2 4 3" xfId="5085"/>
    <cellStyle name="styleSeriesDataNA 2 5" xfId="2505"/>
    <cellStyle name="styleSeriesDataNA 2 5 2" xfId="5601"/>
    <cellStyle name="styleSeriesDataNA 2 6" xfId="4053"/>
    <cellStyle name="Text Indent A" xfId="565"/>
    <cellStyle name="Text Indent B" xfId="566"/>
    <cellStyle name="Text Indent C" xfId="567"/>
    <cellStyle name="Times New Roman0181000015536870911" xfId="568"/>
    <cellStyle name="Times New Roman0181000015536870911 2" xfId="941"/>
    <cellStyle name="Times New Roman0181000015536870911 2 2" xfId="1213"/>
    <cellStyle name="Times New Roman0181000015536870911 2 2 2" xfId="1729"/>
    <cellStyle name="Times New Roman0181000015536870911 2 2 2 2" xfId="3280"/>
    <cellStyle name="Times New Roman0181000015536870911 2 2 2 2 2" xfId="6376"/>
    <cellStyle name="Times New Roman0181000015536870911 2 2 2 3" xfId="4828"/>
    <cellStyle name="Times New Roman0181000015536870911 2 2 3" xfId="2248"/>
    <cellStyle name="Times New Roman0181000015536870911 2 2 3 2" xfId="3796"/>
    <cellStyle name="Times New Roman0181000015536870911 2 2 3 2 2" xfId="6892"/>
    <cellStyle name="Times New Roman0181000015536870911 2 2 3 3" xfId="5344"/>
    <cellStyle name="Times New Roman0181000015536870911 2 2 4" xfId="2764"/>
    <cellStyle name="Times New Roman0181000015536870911 2 2 4 2" xfId="5860"/>
    <cellStyle name="Times New Roman0181000015536870911 2 2 5" xfId="4312"/>
    <cellStyle name="Times New Roman0181000015536870911 2 3" xfId="1471"/>
    <cellStyle name="Times New Roman0181000015536870911 2 3 2" xfId="3022"/>
    <cellStyle name="Times New Roman0181000015536870911 2 3 2 2" xfId="6118"/>
    <cellStyle name="Times New Roman0181000015536870911 2 3 3" xfId="4570"/>
    <cellStyle name="Times New Roman0181000015536870911 2 4" xfId="1990"/>
    <cellStyle name="Times New Roman0181000015536870911 2 4 2" xfId="3538"/>
    <cellStyle name="Times New Roman0181000015536870911 2 4 2 2" xfId="6634"/>
    <cellStyle name="Times New Roman0181000015536870911 2 4 3" xfId="5086"/>
    <cellStyle name="Times New Roman0181000015536870911 2 5" xfId="2506"/>
    <cellStyle name="Times New Roman0181000015536870911 2 5 2" xfId="5602"/>
    <cellStyle name="Times New Roman0181000015536870911 2 6" xfId="4054"/>
    <cellStyle name="Title" xfId="569"/>
    <cellStyle name="Total" xfId="570"/>
    <cellStyle name="Total 2" xfId="942"/>
    <cellStyle name="Total 2 2" xfId="1214"/>
    <cellStyle name="Total 2 2 2" xfId="1730"/>
    <cellStyle name="Total 2 2 2 2" xfId="3281"/>
    <cellStyle name="Total 2 2 2 2 2" xfId="6377"/>
    <cellStyle name="Total 2 2 2 3" xfId="4829"/>
    <cellStyle name="Total 2 2 3" xfId="2249"/>
    <cellStyle name="Total 2 2 3 2" xfId="3797"/>
    <cellStyle name="Total 2 2 3 2 2" xfId="6893"/>
    <cellStyle name="Total 2 2 3 3" xfId="5345"/>
    <cellStyle name="Total 2 2 4" xfId="2765"/>
    <cellStyle name="Total 2 2 4 2" xfId="5861"/>
    <cellStyle name="Total 2 2 5" xfId="4313"/>
    <cellStyle name="Total 2 3" xfId="1472"/>
    <cellStyle name="Total 2 3 2" xfId="3023"/>
    <cellStyle name="Total 2 3 2 2" xfId="6119"/>
    <cellStyle name="Total 2 3 3" xfId="4571"/>
    <cellStyle name="Total 2 4" xfId="1991"/>
    <cellStyle name="Total 2 4 2" xfId="3539"/>
    <cellStyle name="Total 2 4 2 2" xfId="6635"/>
    <cellStyle name="Total 2 4 3" xfId="5087"/>
    <cellStyle name="Total 2 5" xfId="2507"/>
    <cellStyle name="Total 2 5 2" xfId="5603"/>
    <cellStyle name="Total 2 6" xfId="4055"/>
    <cellStyle name="Warning Text" xfId="571"/>
    <cellStyle name="Обычный" xfId="0" builtinId="0"/>
    <cellStyle name="Обычный 10" xfId="572"/>
    <cellStyle name="Обычный 11" xfId="573"/>
    <cellStyle name="Обычный 12" xfId="574"/>
    <cellStyle name="Обычный 12 2" xfId="575"/>
    <cellStyle name="Обычный 12_Т-НахВТО-газ-28.09.12" xfId="576"/>
    <cellStyle name="Обычный 13" xfId="577"/>
    <cellStyle name="Обычный 14" xfId="578"/>
    <cellStyle name="Обычный 15" xfId="579"/>
    <cellStyle name="Обычный 16" xfId="580"/>
    <cellStyle name="Обычный 16 2" xfId="581"/>
    <cellStyle name="Обычный 17" xfId="582"/>
    <cellStyle name="Обычный 18" xfId="583"/>
    <cellStyle name="Обычный 19" xfId="584"/>
    <cellStyle name="Обычный 2" xfId="2"/>
    <cellStyle name="Обычный 2 10" xfId="585"/>
    <cellStyle name="Обычный 2 11" xfId="586"/>
    <cellStyle name="Обычный 2 11 2" xfId="587"/>
    <cellStyle name="Обычный 2 11_Т-НахВТО-газ-28.09.12" xfId="588"/>
    <cellStyle name="Обычный 2 12" xfId="589"/>
    <cellStyle name="Обычный 2 12 2" xfId="590"/>
    <cellStyle name="Обычный 2 12_Т-НахВТО-газ-28.09.12" xfId="591"/>
    <cellStyle name="Обычный 2 13" xfId="592"/>
    <cellStyle name="Обычный 2 14" xfId="593"/>
    <cellStyle name="Обычный 2 2" xfId="594"/>
    <cellStyle name="Обычный 2 3" xfId="595"/>
    <cellStyle name="Обычный 2 4" xfId="596"/>
    <cellStyle name="Обычный 2 5" xfId="597"/>
    <cellStyle name="Обычный 2 6" xfId="598"/>
    <cellStyle name="Обычный 2 7" xfId="599"/>
    <cellStyle name="Обычный 2 8" xfId="600"/>
    <cellStyle name="Обычный 2 9" xfId="601"/>
    <cellStyle name="Обычный 2_Т-НахВТО-газ-28.09.12" xfId="602"/>
    <cellStyle name="Обычный 20" xfId="603"/>
    <cellStyle name="Обычный 21" xfId="604"/>
    <cellStyle name="Обычный 22" xfId="605"/>
    <cellStyle name="Обычный 23" xfId="606"/>
    <cellStyle name="Обычный 24" xfId="607"/>
    <cellStyle name="Обычный 25" xfId="608"/>
    <cellStyle name="Обычный 26" xfId="609"/>
    <cellStyle name="Обычный 27" xfId="610"/>
    <cellStyle name="Обычный 28" xfId="611"/>
    <cellStyle name="Обычный 29" xfId="612"/>
    <cellStyle name="Обычный 3" xfId="3"/>
    <cellStyle name="Обычный 3 2" xfId="613"/>
    <cellStyle name="Обычный 3 3" xfId="614"/>
    <cellStyle name="Обычный 3 4" xfId="615"/>
    <cellStyle name="Обычный 3 5" xfId="616"/>
    <cellStyle name="Обычный 3 6" xfId="617"/>
    <cellStyle name="Обычный 3 6 2" xfId="1734"/>
    <cellStyle name="Обычный 3_RZD_2009-2030_macromodel_090518" xfId="618"/>
    <cellStyle name="Обычный 30" xfId="619"/>
    <cellStyle name="Обычный 31" xfId="683"/>
    <cellStyle name="Обычный 32" xfId="1"/>
    <cellStyle name="Обычный 32 2" xfId="1732"/>
    <cellStyle name="Обычный 34" xfId="685"/>
    <cellStyle name="Обычный 4" xfId="620"/>
    <cellStyle name="Обычный 4 2" xfId="621"/>
    <cellStyle name="Обычный 4 2 2" xfId="622"/>
    <cellStyle name="Обычный 4 2_Т-НахВТО-газ-28.09.12" xfId="623"/>
    <cellStyle name="Обычный 4_ЦФ запрос2008-2009" xfId="624"/>
    <cellStyle name="Обычный 5" xfId="625"/>
    <cellStyle name="Обычный 6" xfId="626"/>
    <cellStyle name="Обычный 6 2" xfId="4"/>
    <cellStyle name="Обычный 6 3" xfId="684"/>
    <cellStyle name="Обычный 7" xfId="627"/>
    <cellStyle name="Обычный 8" xfId="628"/>
    <cellStyle name="Обычный 9" xfId="629"/>
    <cellStyle name="Процентный 10" xfId="630"/>
    <cellStyle name="Процентный 11" xfId="631"/>
    <cellStyle name="Процентный 12" xfId="632"/>
    <cellStyle name="Процентный 13" xfId="633"/>
    <cellStyle name="Процентный 14" xfId="634"/>
    <cellStyle name="Процентный 2" xfId="635"/>
    <cellStyle name="Процентный 2 2" xfId="636"/>
    <cellStyle name="Процентный 2 2 2" xfId="637"/>
    <cellStyle name="Процентный 3" xfId="638"/>
    <cellStyle name="Процентный 4" xfId="639"/>
    <cellStyle name="Процентный 5" xfId="640"/>
    <cellStyle name="Процентный 6" xfId="641"/>
    <cellStyle name="Процентный 7" xfId="642"/>
    <cellStyle name="Процентный 8" xfId="643"/>
    <cellStyle name="Процентный 9" xfId="644"/>
    <cellStyle name="Сверхулин" xfId="645"/>
    <cellStyle name="Сверхулин 2" xfId="943"/>
    <cellStyle name="Сверхулин 2 2" xfId="1215"/>
    <cellStyle name="Сверхулин 2 2 2" xfId="1731"/>
    <cellStyle name="Сверхулин 2 2 2 2" xfId="3282"/>
    <cellStyle name="Сверхулин 2 2 2 2 2" xfId="6378"/>
    <cellStyle name="Сверхулин 2 2 2 3" xfId="4830"/>
    <cellStyle name="Сверхулин 2 2 3" xfId="2250"/>
    <cellStyle name="Сверхулин 2 2 3 2" xfId="3798"/>
    <cellStyle name="Сверхулин 2 2 3 2 2" xfId="6894"/>
    <cellStyle name="Сверхулин 2 2 3 3" xfId="5346"/>
    <cellStyle name="Сверхулин 2 2 4" xfId="2766"/>
    <cellStyle name="Сверхулин 2 2 4 2" xfId="5862"/>
    <cellStyle name="Сверхулин 2 2 5" xfId="4314"/>
    <cellStyle name="Сверхулин 2 3" xfId="1473"/>
    <cellStyle name="Сверхулин 2 3 2" xfId="3024"/>
    <cellStyle name="Сверхулин 2 3 2 2" xfId="6120"/>
    <cellStyle name="Сверхулин 2 3 3" xfId="4572"/>
    <cellStyle name="Сверхулин 2 4" xfId="1992"/>
    <cellStyle name="Сверхулин 2 4 2" xfId="3540"/>
    <cellStyle name="Сверхулин 2 4 2 2" xfId="6636"/>
    <cellStyle name="Сверхулин 2 4 3" xfId="5088"/>
    <cellStyle name="Сверхулин 2 5" xfId="2508"/>
    <cellStyle name="Сверхулин 2 5 2" xfId="5604"/>
    <cellStyle name="Сверхулин 2 6" xfId="4056"/>
    <cellStyle name="Стиль 1" xfId="646"/>
    <cellStyle name="Стиль 1 2" xfId="647"/>
    <cellStyle name="Стиль 1 3" xfId="648"/>
    <cellStyle name="Стиль 1 4" xfId="649"/>
    <cellStyle name="Стиль 1 5" xfId="650"/>
    <cellStyle name="Стиль 1 6" xfId="651"/>
    <cellStyle name="Стиль 1 7" xfId="652"/>
    <cellStyle name="Стиль 1_Книга2" xfId="653"/>
    <cellStyle name="ТаблицаТекст" xfId="654"/>
    <cellStyle name="Тысячи [0]_Chart1 (Sales &amp; Costs)" xfId="655"/>
    <cellStyle name="Тысячи_Chart1 (Sales &amp; Costs)" xfId="656"/>
    <cellStyle name="Финансовый [0] 2" xfId="657"/>
    <cellStyle name="Финансовый 10" xfId="658"/>
    <cellStyle name="Финансовый 11" xfId="659"/>
    <cellStyle name="Финансовый 12" xfId="660"/>
    <cellStyle name="Финансовый 13" xfId="661"/>
    <cellStyle name="Финансовый 14" xfId="662"/>
    <cellStyle name="Финансовый 15" xfId="663"/>
    <cellStyle name="Финансовый 16" xfId="664"/>
    <cellStyle name="Финансовый 17" xfId="665"/>
    <cellStyle name="Финансовый 2" xfId="666"/>
    <cellStyle name="Финансовый 2 10" xfId="667"/>
    <cellStyle name="Финансовый 2 2" xfId="668"/>
    <cellStyle name="Финансовый 2 3" xfId="669"/>
    <cellStyle name="Финансовый 2 4" xfId="670"/>
    <cellStyle name="Финансовый 2 5" xfId="671"/>
    <cellStyle name="Финансовый 2 6" xfId="672"/>
    <cellStyle name="Финансовый 2 7" xfId="673"/>
    <cellStyle name="Финансовый 2 8" xfId="674"/>
    <cellStyle name="Финансовый 2 9" xfId="675"/>
    <cellStyle name="Финансовый 3" xfId="676"/>
    <cellStyle name="Финансовый 3 2" xfId="5"/>
    <cellStyle name="Финансовый 3 2 2" xfId="1733"/>
    <cellStyle name="Финансовый 4" xfId="677"/>
    <cellStyle name="Финансовый 5" xfId="678"/>
    <cellStyle name="Финансовый 6" xfId="679"/>
    <cellStyle name="Финансовый 7" xfId="680"/>
    <cellStyle name="Финансовый 8" xfId="681"/>
    <cellStyle name="Финансовый 9" xfId="68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17" t="s">
        <v>0</v>
      </c>
      <c r="B2" s="317"/>
      <c r="C2" s="317"/>
    </row>
    <row r="3" spans="1:3" x14ac:dyDescent="0.25">
      <c r="A3" s="1"/>
      <c r="B3" s="1"/>
      <c r="C3" s="1"/>
    </row>
    <row r="4" spans="1:3" x14ac:dyDescent="0.25">
      <c r="A4" s="318" t="s">
        <v>1</v>
      </c>
      <c r="B4" s="318"/>
      <c r="C4" s="318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3" t="s">
        <v>2</v>
      </c>
      <c r="B6" s="319" t="s">
        <v>3</v>
      </c>
      <c r="C6" s="319"/>
    </row>
    <row r="7" spans="1:3" x14ac:dyDescent="0.25">
      <c r="A7" s="144" t="s">
        <v>4</v>
      </c>
      <c r="B7" s="1"/>
      <c r="C7" s="1"/>
    </row>
    <row r="8" spans="1:3" x14ac:dyDescent="0.25">
      <c r="A8" s="144"/>
      <c r="B8" s="1"/>
      <c r="C8" s="1"/>
    </row>
    <row r="9" spans="1:3" ht="39.6" customHeight="1" x14ac:dyDescent="0.25">
      <c r="A9" s="2" t="s">
        <v>5</v>
      </c>
      <c r="B9" s="2" t="s">
        <v>6</v>
      </c>
      <c r="C9" s="145" t="s">
        <v>7</v>
      </c>
    </row>
    <row r="10" spans="1:3" ht="86.45" customHeight="1" x14ac:dyDescent="0.25">
      <c r="A10" s="146" t="s">
        <v>8</v>
      </c>
      <c r="B10" s="14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D15" sqref="D15"/>
    </sheetView>
  </sheetViews>
  <sheetFormatPr defaultRowHeight="15" x14ac:dyDescent="0.25"/>
  <cols>
    <col min="1" max="1" width="12.7109375" style="305" customWidth="1"/>
    <col min="2" max="2" width="16.42578125" style="305" customWidth="1"/>
    <col min="3" max="3" width="37.140625" style="305" customWidth="1"/>
    <col min="4" max="4" width="49" style="305" customWidth="1"/>
    <col min="5" max="5" width="9.140625" style="305" customWidth="1"/>
  </cols>
  <sheetData>
    <row r="1" spans="1:4" ht="15.75" customHeight="1" x14ac:dyDescent="0.25">
      <c r="A1" s="304"/>
      <c r="B1" s="304"/>
      <c r="C1" s="304"/>
      <c r="D1" s="304" t="s">
        <v>237</v>
      </c>
    </row>
    <row r="2" spans="1:4" ht="15.75" customHeight="1" x14ac:dyDescent="0.25">
      <c r="A2" s="304"/>
      <c r="B2" s="304"/>
      <c r="C2" s="304"/>
      <c r="D2" s="304"/>
    </row>
    <row r="3" spans="1:4" ht="15.75" customHeight="1" x14ac:dyDescent="0.25">
      <c r="A3" s="304"/>
      <c r="B3" s="306" t="s">
        <v>238</v>
      </c>
      <c r="C3" s="304"/>
      <c r="D3" s="304"/>
    </row>
    <row r="4" spans="1:4" ht="15.75" customHeight="1" x14ac:dyDescent="0.25">
      <c r="A4" s="304"/>
      <c r="B4" s="304"/>
      <c r="C4" s="304"/>
      <c r="D4" s="304"/>
    </row>
    <row r="5" spans="1:4" ht="31.5" customHeight="1" x14ac:dyDescent="0.25">
      <c r="A5" s="368" t="s">
        <v>239</v>
      </c>
      <c r="B5" s="368"/>
      <c r="C5" s="368"/>
      <c r="D5" s="307" t="str">
        <f>'Прил.5 Расчет СМР и ОБ'!D6:J6</f>
        <v>Постоянная часть ПС, регистратор записи диспетчерских переговоров ПС 35 кВ</v>
      </c>
    </row>
    <row r="6" spans="1:4" ht="15.75" customHeight="1" x14ac:dyDescent="0.25">
      <c r="A6" s="304" t="s">
        <v>396</v>
      </c>
      <c r="B6" s="304"/>
      <c r="C6" s="304"/>
      <c r="D6" s="304"/>
    </row>
    <row r="7" spans="1:4" ht="15.75" customHeight="1" x14ac:dyDescent="0.25">
      <c r="A7" s="304"/>
      <c r="B7" s="304"/>
      <c r="C7" s="304"/>
      <c r="D7" s="304"/>
    </row>
    <row r="8" spans="1:4" x14ac:dyDescent="0.25">
      <c r="A8" s="329" t="s">
        <v>5</v>
      </c>
      <c r="B8" s="329" t="s">
        <v>6</v>
      </c>
      <c r="C8" s="329" t="s">
        <v>240</v>
      </c>
      <c r="D8" s="329" t="s">
        <v>241</v>
      </c>
    </row>
    <row r="9" spans="1:4" x14ac:dyDescent="0.25">
      <c r="A9" s="329"/>
      <c r="B9" s="329"/>
      <c r="C9" s="329"/>
      <c r="D9" s="329"/>
    </row>
    <row r="10" spans="1:4" ht="15.75" customHeight="1" x14ac:dyDescent="0.25">
      <c r="A10" s="308">
        <v>1</v>
      </c>
      <c r="B10" s="308">
        <v>2</v>
      </c>
      <c r="C10" s="308">
        <v>3</v>
      </c>
      <c r="D10" s="308">
        <v>4</v>
      </c>
    </row>
    <row r="11" spans="1:4" ht="47.25" x14ac:dyDescent="0.25">
      <c r="A11" s="316" t="s">
        <v>404</v>
      </c>
      <c r="B11" s="316" t="s">
        <v>405</v>
      </c>
      <c r="C11" s="309" t="s">
        <v>406</v>
      </c>
      <c r="D11" s="310">
        <f>'Прил.4 РМ'!C41/1000</f>
        <v>2163.2248799999998</v>
      </c>
    </row>
    <row r="13" spans="1:4" x14ac:dyDescent="0.25">
      <c r="A13" s="311" t="s">
        <v>242</v>
      </c>
      <c r="B13" s="312"/>
      <c r="C13" s="312"/>
      <c r="D13" s="313"/>
    </row>
    <row r="14" spans="1:4" x14ac:dyDescent="0.25">
      <c r="A14" s="314" t="s">
        <v>70</v>
      </c>
      <c r="B14" s="312"/>
      <c r="C14" s="312"/>
      <c r="D14" s="313"/>
    </row>
    <row r="15" spans="1:4" x14ac:dyDescent="0.25">
      <c r="A15" s="311"/>
      <c r="B15" s="312"/>
      <c r="C15" s="312"/>
      <c r="D15" s="313"/>
    </row>
    <row r="16" spans="1:4" x14ac:dyDescent="0.25">
      <c r="A16" s="311" t="s">
        <v>71</v>
      </c>
      <c r="B16" s="312"/>
      <c r="C16" s="312"/>
      <c r="D16" s="313"/>
    </row>
    <row r="17" spans="1:4" x14ac:dyDescent="0.25">
      <c r="A17" s="314" t="s">
        <v>72</v>
      </c>
      <c r="B17" s="312"/>
      <c r="C17" s="312"/>
      <c r="D17" s="313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1"/>
  <sheetViews>
    <sheetView zoomScale="85" zoomScaleNormal="85" workbookViewId="0">
      <selection activeCell="B11" sqref="B11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24" t="s">
        <v>243</v>
      </c>
      <c r="C4" s="324"/>
      <c r="D4" s="324"/>
    </row>
    <row r="5" spans="2:5" ht="18.75" customHeight="1" x14ac:dyDescent="0.25">
      <c r="B5" s="196"/>
    </row>
    <row r="6" spans="2:5" ht="15.75" customHeight="1" x14ac:dyDescent="0.25">
      <c r="B6" s="325" t="s">
        <v>244</v>
      </c>
      <c r="C6" s="325"/>
      <c r="D6" s="325"/>
    </row>
    <row r="7" spans="2:5" x14ac:dyDescent="0.25">
      <c r="B7" s="369"/>
      <c r="C7" s="369"/>
      <c r="D7" s="369"/>
      <c r="E7" s="369"/>
    </row>
    <row r="8" spans="2:5" x14ac:dyDescent="0.25">
      <c r="B8" s="282"/>
      <c r="C8" s="282"/>
      <c r="D8" s="282"/>
      <c r="E8" s="282"/>
    </row>
    <row r="9" spans="2:5" ht="47.25" customHeight="1" x14ac:dyDescent="0.25">
      <c r="B9" s="267" t="s">
        <v>245</v>
      </c>
      <c r="C9" s="267" t="s">
        <v>246</v>
      </c>
      <c r="D9" s="267" t="s">
        <v>247</v>
      </c>
    </row>
    <row r="10" spans="2:5" ht="15.75" customHeight="1" x14ac:dyDescent="0.25">
      <c r="B10" s="267">
        <v>1</v>
      </c>
      <c r="C10" s="267">
        <v>2</v>
      </c>
      <c r="D10" s="267">
        <v>3</v>
      </c>
    </row>
    <row r="11" spans="2:5" ht="45" customHeight="1" x14ac:dyDescent="0.25">
      <c r="B11" s="267" t="s">
        <v>248</v>
      </c>
      <c r="C11" s="267" t="s">
        <v>249</v>
      </c>
      <c r="D11" s="267">
        <v>44.29</v>
      </c>
    </row>
    <row r="12" spans="2:5" ht="29.25" customHeight="1" x14ac:dyDescent="0.25">
      <c r="B12" s="267" t="s">
        <v>250</v>
      </c>
      <c r="C12" s="267" t="s">
        <v>249</v>
      </c>
      <c r="D12" s="267">
        <v>13.47</v>
      </c>
    </row>
    <row r="13" spans="2:5" ht="29.25" customHeight="1" x14ac:dyDescent="0.25">
      <c r="B13" s="267" t="s">
        <v>251</v>
      </c>
      <c r="C13" s="267" t="s">
        <v>249</v>
      </c>
      <c r="D13" s="267">
        <v>8.0399999999999991</v>
      </c>
    </row>
    <row r="14" spans="2:5" ht="30.75" customHeight="1" x14ac:dyDescent="0.25">
      <c r="B14" s="267" t="s">
        <v>252</v>
      </c>
      <c r="C14" s="171" t="s">
        <v>253</v>
      </c>
      <c r="D14" s="267">
        <v>6.26</v>
      </c>
    </row>
    <row r="15" spans="2:5" ht="89.25" customHeight="1" x14ac:dyDescent="0.25">
      <c r="B15" s="267" t="s">
        <v>254</v>
      </c>
      <c r="C15" s="267" t="s">
        <v>255</v>
      </c>
      <c r="D15" s="197">
        <v>3.9E-2</v>
      </c>
    </row>
    <row r="16" spans="2:5" ht="78.75" customHeight="1" x14ac:dyDescent="0.25">
      <c r="B16" s="267" t="s">
        <v>256</v>
      </c>
      <c r="C16" s="267" t="s">
        <v>257</v>
      </c>
      <c r="D16" s="197">
        <v>2.1000000000000001E-2</v>
      </c>
    </row>
    <row r="17" spans="2:4" ht="34.5" customHeight="1" x14ac:dyDescent="0.25">
      <c r="B17" s="267"/>
      <c r="C17" s="267"/>
      <c r="D17" s="267"/>
    </row>
    <row r="18" spans="2:4" ht="31.5" customHeight="1" x14ac:dyDescent="0.25">
      <c r="B18" s="267" t="s">
        <v>258</v>
      </c>
      <c r="C18" s="267" t="s">
        <v>259</v>
      </c>
      <c r="D18" s="197">
        <v>2.1399999999999999E-2</v>
      </c>
    </row>
    <row r="19" spans="2:4" ht="31.5" customHeight="1" x14ac:dyDescent="0.25">
      <c r="B19" s="267" t="s">
        <v>188</v>
      </c>
      <c r="C19" s="267" t="s">
        <v>260</v>
      </c>
      <c r="D19" s="197">
        <v>2E-3</v>
      </c>
    </row>
    <row r="20" spans="2:4" ht="24" customHeight="1" x14ac:dyDescent="0.25">
      <c r="B20" s="267" t="s">
        <v>190</v>
      </c>
      <c r="C20" s="267" t="s">
        <v>261</v>
      </c>
      <c r="D20" s="197">
        <v>0.03</v>
      </c>
    </row>
    <row r="21" spans="2:4" ht="18.75" customHeight="1" x14ac:dyDescent="0.25">
      <c r="B21" s="198"/>
    </row>
    <row r="22" spans="2:4" ht="18.75" customHeight="1" x14ac:dyDescent="0.25">
      <c r="B22" s="198"/>
    </row>
    <row r="23" spans="2:4" ht="18.75" customHeight="1" x14ac:dyDescent="0.25">
      <c r="B23" s="198"/>
    </row>
    <row r="24" spans="2:4" ht="18.75" customHeight="1" x14ac:dyDescent="0.25">
      <c r="B24" s="198"/>
    </row>
    <row r="27" spans="2:4" x14ac:dyDescent="0.25">
      <c r="B27" s="4" t="s">
        <v>262</v>
      </c>
      <c r="C27" s="14"/>
    </row>
    <row r="28" spans="2:4" x14ac:dyDescent="0.25">
      <c r="B28" s="199" t="s">
        <v>70</v>
      </c>
      <c r="C28" s="14"/>
    </row>
    <row r="29" spans="2:4" x14ac:dyDescent="0.25">
      <c r="B29" s="4"/>
      <c r="C29" s="14"/>
    </row>
    <row r="30" spans="2:4" x14ac:dyDescent="0.25">
      <c r="B30" s="4" t="s">
        <v>229</v>
      </c>
      <c r="C30" s="14"/>
    </row>
    <row r="31" spans="2:4" x14ac:dyDescent="0.25">
      <c r="B31" s="199" t="s">
        <v>72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E12" sqref="E11:E12"/>
    </sheetView>
  </sheetViews>
  <sheetFormatPr defaultRowHeight="15" x14ac:dyDescent="0.25"/>
  <cols>
    <col min="1" max="1" width="9.140625" style="183" customWidth="1"/>
    <col min="2" max="2" width="44.85546875" style="183" customWidth="1"/>
    <col min="3" max="3" width="13" style="183" customWidth="1"/>
    <col min="4" max="4" width="22.85546875" style="183" customWidth="1"/>
    <col min="5" max="5" width="21.5703125" style="183" customWidth="1"/>
    <col min="6" max="6" width="43.85546875" style="183" customWidth="1"/>
    <col min="7" max="7" width="9.140625" style="183" customWidth="1"/>
  </cols>
  <sheetData>
    <row r="2" spans="1:7" ht="17.25" customHeight="1" x14ac:dyDescent="0.25">
      <c r="A2" s="325" t="s">
        <v>263</v>
      </c>
      <c r="B2" s="325"/>
      <c r="C2" s="325"/>
      <c r="D2" s="325"/>
      <c r="E2" s="325"/>
      <c r="F2" s="325"/>
    </row>
    <row r="4" spans="1:7" ht="18" customHeight="1" x14ac:dyDescent="0.25">
      <c r="A4" s="184" t="s">
        <v>264</v>
      </c>
      <c r="B4" s="185"/>
      <c r="C4" s="185"/>
      <c r="D4" s="185"/>
      <c r="E4" s="185"/>
      <c r="F4" s="185"/>
      <c r="G4" s="185"/>
    </row>
    <row r="5" spans="1:7" ht="15.75" customHeight="1" x14ac:dyDescent="0.25">
      <c r="A5" s="186" t="s">
        <v>13</v>
      </c>
      <c r="B5" s="186" t="s">
        <v>265</v>
      </c>
      <c r="C5" s="186" t="s">
        <v>266</v>
      </c>
      <c r="D5" s="186" t="s">
        <v>267</v>
      </c>
      <c r="E5" s="186" t="s">
        <v>268</v>
      </c>
      <c r="F5" s="186" t="s">
        <v>269</v>
      </c>
      <c r="G5" s="185"/>
    </row>
    <row r="6" spans="1:7" ht="15.75" customHeight="1" x14ac:dyDescent="0.25">
      <c r="A6" s="186">
        <v>1</v>
      </c>
      <c r="B6" s="186">
        <v>2</v>
      </c>
      <c r="C6" s="186">
        <v>3</v>
      </c>
      <c r="D6" s="186">
        <v>4</v>
      </c>
      <c r="E6" s="186">
        <v>5</v>
      </c>
      <c r="F6" s="186">
        <v>6</v>
      </c>
      <c r="G6" s="185"/>
    </row>
    <row r="7" spans="1:7" ht="110.25" customHeight="1" x14ac:dyDescent="0.25">
      <c r="A7" s="187" t="s">
        <v>270</v>
      </c>
      <c r="B7" s="188" t="s">
        <v>271</v>
      </c>
      <c r="C7" s="189" t="s">
        <v>272</v>
      </c>
      <c r="D7" s="189" t="s">
        <v>273</v>
      </c>
      <c r="E7" s="190">
        <v>47872.94</v>
      </c>
      <c r="F7" s="188" t="s">
        <v>274</v>
      </c>
      <c r="G7" s="185"/>
    </row>
    <row r="8" spans="1:7" ht="31.5" customHeight="1" x14ac:dyDescent="0.25">
      <c r="A8" s="187" t="s">
        <v>275</v>
      </c>
      <c r="B8" s="188" t="s">
        <v>276</v>
      </c>
      <c r="C8" s="189" t="s">
        <v>277</v>
      </c>
      <c r="D8" s="189" t="s">
        <v>278</v>
      </c>
      <c r="E8" s="190">
        <f>1973/12</f>
        <v>164.41666666666666</v>
      </c>
      <c r="F8" s="164" t="s">
        <v>279</v>
      </c>
      <c r="G8" s="165"/>
    </row>
    <row r="9" spans="1:7" ht="15.75" customHeight="1" x14ac:dyDescent="0.25">
      <c r="A9" s="187" t="s">
        <v>280</v>
      </c>
      <c r="B9" s="188" t="s">
        <v>281</v>
      </c>
      <c r="C9" s="189" t="s">
        <v>282</v>
      </c>
      <c r="D9" s="189" t="s">
        <v>273</v>
      </c>
      <c r="E9" s="190">
        <v>1</v>
      </c>
      <c r="F9" s="164"/>
      <c r="G9" s="166"/>
    </row>
    <row r="10" spans="1:7" ht="15.75" customHeight="1" x14ac:dyDescent="0.25">
      <c r="A10" s="187" t="s">
        <v>283</v>
      </c>
      <c r="B10" s="188" t="s">
        <v>284</v>
      </c>
      <c r="C10" s="189"/>
      <c r="D10" s="189"/>
      <c r="E10" s="284">
        <v>5.5</v>
      </c>
      <c r="F10" s="164" t="s">
        <v>285</v>
      </c>
      <c r="G10" s="166"/>
    </row>
    <row r="11" spans="1:7" ht="78.75" customHeight="1" x14ac:dyDescent="0.25">
      <c r="A11" s="187" t="s">
        <v>286</v>
      </c>
      <c r="B11" s="188" t="s">
        <v>287</v>
      </c>
      <c r="C11" s="189" t="s">
        <v>288</v>
      </c>
      <c r="D11" s="189" t="s">
        <v>273</v>
      </c>
      <c r="E11" s="285">
        <v>1.67</v>
      </c>
      <c r="F11" s="188" t="s">
        <v>289</v>
      </c>
      <c r="G11" s="185"/>
    </row>
    <row r="12" spans="1:7" ht="78.75" customHeight="1" x14ac:dyDescent="0.25">
      <c r="A12" s="187" t="s">
        <v>290</v>
      </c>
      <c r="B12" s="191" t="s">
        <v>291</v>
      </c>
      <c r="C12" s="189" t="s">
        <v>292</v>
      </c>
      <c r="D12" s="189" t="s">
        <v>273</v>
      </c>
      <c r="E12" s="192">
        <v>1.139</v>
      </c>
      <c r="F12" s="193" t="s">
        <v>293</v>
      </c>
      <c r="G12" s="166" t="s">
        <v>294</v>
      </c>
    </row>
    <row r="13" spans="1:7" ht="63" customHeight="1" x14ac:dyDescent="0.25">
      <c r="A13" s="187" t="s">
        <v>295</v>
      </c>
      <c r="B13" s="194" t="s">
        <v>296</v>
      </c>
      <c r="C13" s="189" t="s">
        <v>297</v>
      </c>
      <c r="D13" s="189" t="s">
        <v>298</v>
      </c>
      <c r="E13" s="195">
        <f>((E7*E9/E8)*E11)*E12</f>
        <v>553.8401745293462</v>
      </c>
      <c r="F13" s="188" t="s">
        <v>299</v>
      </c>
      <c r="G13" s="185"/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70" t="s">
        <v>300</v>
      </c>
      <c r="B1" s="370"/>
      <c r="C1" s="370"/>
      <c r="D1" s="370"/>
      <c r="E1" s="370"/>
      <c r="F1" s="370"/>
      <c r="G1" s="370"/>
      <c r="H1" s="370"/>
      <c r="I1" s="370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20" t="e">
        <f>#REF!</f>
        <v>#REF!</v>
      </c>
      <c r="B3" s="320"/>
      <c r="C3" s="320"/>
      <c r="D3" s="320"/>
      <c r="E3" s="320"/>
      <c r="F3" s="320"/>
      <c r="G3" s="320"/>
      <c r="H3" s="320"/>
      <c r="I3" s="320"/>
    </row>
    <row r="4" spans="1:13" s="4" customFormat="1" ht="15.75" customHeight="1" x14ac:dyDescent="0.2">
      <c r="A4" s="371"/>
      <c r="B4" s="371"/>
      <c r="C4" s="371"/>
      <c r="D4" s="371"/>
      <c r="E4" s="371"/>
      <c r="F4" s="371"/>
      <c r="G4" s="371"/>
      <c r="H4" s="371"/>
      <c r="I4" s="371"/>
    </row>
    <row r="5" spans="1:13" s="32" customFormat="1" ht="36.6" customHeight="1" x14ac:dyDescent="0.35">
      <c r="A5" s="372" t="s">
        <v>13</v>
      </c>
      <c r="B5" s="372" t="s">
        <v>301</v>
      </c>
      <c r="C5" s="372" t="s">
        <v>302</v>
      </c>
      <c r="D5" s="372" t="s">
        <v>303</v>
      </c>
      <c r="E5" s="367" t="s">
        <v>304</v>
      </c>
      <c r="F5" s="367"/>
      <c r="G5" s="367"/>
      <c r="H5" s="367"/>
      <c r="I5" s="367"/>
    </row>
    <row r="6" spans="1:13" s="27" customFormat="1" ht="31.5" customHeight="1" x14ac:dyDescent="0.2">
      <c r="A6" s="372"/>
      <c r="B6" s="372"/>
      <c r="C6" s="372"/>
      <c r="D6" s="372"/>
      <c r="E6" s="33" t="s">
        <v>79</v>
      </c>
      <c r="F6" s="33" t="s">
        <v>80</v>
      </c>
      <c r="G6" s="33" t="s">
        <v>43</v>
      </c>
      <c r="H6" s="33" t="s">
        <v>305</v>
      </c>
      <c r="I6" s="33" t="s">
        <v>306</v>
      </c>
    </row>
    <row r="7" spans="1:13" s="27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7" customFormat="1" ht="13.15" customHeight="1" x14ac:dyDescent="0.2">
      <c r="A8" s="34">
        <v>1</v>
      </c>
      <c r="B8" s="35"/>
      <c r="C8" s="9" t="s">
        <v>178</v>
      </c>
      <c r="D8" s="36"/>
      <c r="E8" s="29">
        <f>'4.3 Отдел 2. Тех.характеристики'!H4/1000</f>
        <v>3.98509</v>
      </c>
      <c r="F8" s="29">
        <f>'4.3 Отдел 2. Тех.характеристики'!I4/1000</f>
        <v>3.1536300000000002</v>
      </c>
      <c r="G8" s="29">
        <f>'4.3 Отдел 2. Тех.характеристики'!J4/1000</f>
        <v>94.532139999999998</v>
      </c>
      <c r="H8" s="29"/>
      <c r="I8" s="29">
        <f>E8+F8+G8</f>
        <v>101.67086</v>
      </c>
      <c r="K8" s="37"/>
      <c r="L8" s="37"/>
      <c r="M8" s="37"/>
    </row>
    <row r="9" spans="1:13" s="27" customFormat="1" ht="38.25" customHeight="1" x14ac:dyDescent="0.2">
      <c r="A9" s="34">
        <v>2</v>
      </c>
      <c r="B9" s="9" t="s">
        <v>307</v>
      </c>
      <c r="C9" s="9" t="s">
        <v>308</v>
      </c>
      <c r="D9" s="153">
        <v>3.9E-2</v>
      </c>
      <c r="E9" s="29">
        <f>E8*D9</f>
        <v>0.15541851000000001</v>
      </c>
      <c r="F9" s="29">
        <f>F8*D9</f>
        <v>0.12299157000000001</v>
      </c>
      <c r="G9" s="29"/>
      <c r="H9" s="29"/>
      <c r="I9" s="29">
        <f>E9+F9</f>
        <v>0.27841008</v>
      </c>
    </row>
    <row r="10" spans="1:13" s="27" customFormat="1" ht="13.15" customHeight="1" x14ac:dyDescent="0.2">
      <c r="A10" s="34"/>
      <c r="B10" s="9"/>
      <c r="C10" s="9"/>
      <c r="D10" s="18"/>
      <c r="E10" s="29"/>
      <c r="F10" s="29"/>
      <c r="G10" s="29"/>
      <c r="H10" s="29"/>
      <c r="I10" s="29"/>
    </row>
    <row r="11" spans="1:13" s="27" customFormat="1" ht="51" customHeight="1" x14ac:dyDescent="0.2">
      <c r="A11" s="34">
        <v>3</v>
      </c>
      <c r="B11" s="9" t="s">
        <v>309</v>
      </c>
      <c r="C11" s="9" t="s">
        <v>256</v>
      </c>
      <c r="D11" s="153">
        <v>2.1000000000000001E-2</v>
      </c>
      <c r="E11" s="29">
        <f>(E8+E9)*D11</f>
        <v>8.6950678710000007E-2</v>
      </c>
      <c r="F11" s="29"/>
      <c r="G11" s="29"/>
      <c r="H11" s="29" t="s">
        <v>66</v>
      </c>
      <c r="I11" s="29">
        <f>E11</f>
        <v>8.6950678710000007E-2</v>
      </c>
    </row>
    <row r="12" spans="1:13" s="27" customFormat="1" ht="45" customHeight="1" x14ac:dyDescent="0.2">
      <c r="A12" s="34">
        <v>4</v>
      </c>
      <c r="B12" s="9" t="s">
        <v>310</v>
      </c>
      <c r="C12" s="9" t="s">
        <v>311</v>
      </c>
      <c r="D12" s="18">
        <v>5.6000000000000001E-2</v>
      </c>
      <c r="E12" s="29"/>
      <c r="F12" s="29"/>
      <c r="G12" s="29"/>
      <c r="H12" s="29">
        <f>(G8+F8)*D12</f>
        <v>5.4704031200000003</v>
      </c>
      <c r="I12" s="29">
        <f>H12</f>
        <v>5.4704031200000003</v>
      </c>
      <c r="J12" s="38" t="s">
        <v>312</v>
      </c>
    </row>
    <row r="13" spans="1:13" s="27" customFormat="1" ht="13.15" customHeight="1" x14ac:dyDescent="0.2">
      <c r="A13" s="34"/>
      <c r="B13" s="9"/>
      <c r="C13" s="9"/>
      <c r="D13" s="18"/>
      <c r="E13" s="29"/>
      <c r="F13" s="29"/>
      <c r="G13" s="29"/>
      <c r="H13" s="29"/>
      <c r="I13" s="29"/>
    </row>
    <row r="14" spans="1:13" s="27" customFormat="1" ht="39.6" customHeight="1" x14ac:dyDescent="0.2">
      <c r="A14" s="34">
        <v>5</v>
      </c>
      <c r="B14" s="9" t="s">
        <v>259</v>
      </c>
      <c r="C14" s="9" t="s">
        <v>313</v>
      </c>
      <c r="D14" s="15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9"/>
      <c r="F14" s="29"/>
      <c r="G14" s="29"/>
      <c r="H14" s="29">
        <f>(I8+I9+I11+I12)*D14*1</f>
        <v>2.3006417510043939</v>
      </c>
      <c r="I14" s="29">
        <f>H14</f>
        <v>2.3006417510043939</v>
      </c>
      <c r="J14" s="39">
        <f>(I8+I9+I11+I12)/1000</f>
        <v>0.10750662387871</v>
      </c>
    </row>
    <row r="15" spans="1:13" s="27" customFormat="1" ht="13.15" customHeight="1" x14ac:dyDescent="0.2">
      <c r="A15" s="34"/>
      <c r="B15" s="9"/>
      <c r="C15" s="9"/>
      <c r="D15" s="18"/>
      <c r="E15" s="29"/>
      <c r="F15" s="29"/>
      <c r="G15" s="29"/>
      <c r="H15" s="29"/>
      <c r="I15" s="29"/>
    </row>
    <row r="16" spans="1:13" s="27" customFormat="1" ht="39.6" customHeight="1" x14ac:dyDescent="0.2">
      <c r="A16" s="34">
        <v>6</v>
      </c>
      <c r="B16" s="9" t="s">
        <v>314</v>
      </c>
      <c r="C16" s="9" t="s">
        <v>315</v>
      </c>
      <c r="D16" s="18">
        <v>0</v>
      </c>
      <c r="E16" s="29"/>
      <c r="F16" s="29"/>
      <c r="G16" s="29"/>
      <c r="H16" s="29">
        <f>(E8+F8)*D16</f>
        <v>0</v>
      </c>
      <c r="I16" s="29">
        <f>H16</f>
        <v>0</v>
      </c>
      <c r="J16" s="38" t="s">
        <v>316</v>
      </c>
    </row>
    <row r="17" spans="1:10" s="27" customFormat="1" ht="81.75" customHeight="1" x14ac:dyDescent="0.2">
      <c r="A17" s="34">
        <v>7</v>
      </c>
      <c r="B17" s="9" t="s">
        <v>314</v>
      </c>
      <c r="C17" s="137" t="s">
        <v>317</v>
      </c>
      <c r="D17" s="18">
        <v>0</v>
      </c>
      <c r="E17" s="29"/>
      <c r="F17" s="29"/>
      <c r="G17" s="29"/>
      <c r="H17" s="29">
        <f>(E9+F9)*D17</f>
        <v>0</v>
      </c>
      <c r="I17" s="29">
        <f>H17</f>
        <v>0</v>
      </c>
      <c r="J17" s="38"/>
    </row>
    <row r="18" spans="1:10" s="27" customFormat="1" ht="13.15" customHeight="1" x14ac:dyDescent="0.2">
      <c r="A18" s="34"/>
      <c r="B18" s="9"/>
      <c r="C18" s="9"/>
      <c r="D18" s="18"/>
      <c r="E18" s="29"/>
      <c r="F18" s="29"/>
      <c r="G18" s="29"/>
      <c r="H18" s="29"/>
      <c r="I18" s="29"/>
    </row>
    <row r="19" spans="1:10" s="41" customFormat="1" ht="13.15" customHeight="1" x14ac:dyDescent="0.2">
      <c r="A19" s="34">
        <v>8</v>
      </c>
      <c r="B19" s="9"/>
      <c r="C19" s="9" t="s">
        <v>318</v>
      </c>
      <c r="D19" s="40"/>
      <c r="E19" s="29">
        <f>SUM(E8:E18)</f>
        <v>4.2274591887100001</v>
      </c>
      <c r="F19" s="29"/>
      <c r="G19" s="29">
        <f>SUM(G8:G18)</f>
        <v>94.532139999999998</v>
      </c>
      <c r="H19" s="29">
        <f>SUM(H8:H18)</f>
        <v>7.7710448710043938</v>
      </c>
      <c r="I19" s="29">
        <f>SUM(I8:I18)</f>
        <v>109.80726562971439</v>
      </c>
    </row>
    <row r="20" spans="1:10" s="27" customFormat="1" ht="51" customHeight="1" x14ac:dyDescent="0.2">
      <c r="A20" s="34">
        <v>9</v>
      </c>
      <c r="B20" s="136" t="s">
        <v>319</v>
      </c>
      <c r="C20" s="9" t="s">
        <v>190</v>
      </c>
      <c r="D20" s="42">
        <v>0.03</v>
      </c>
      <c r="E20" s="29">
        <f>E19*3%</f>
        <v>0.12682377566129999</v>
      </c>
      <c r="F20" s="29"/>
      <c r="G20" s="29">
        <f>G19*3%</f>
        <v>2.8359641999999998</v>
      </c>
      <c r="H20" s="29">
        <f>H19*3%</f>
        <v>0.23313134613013181</v>
      </c>
      <c r="I20" s="29">
        <f>I19*3%</f>
        <v>3.2942179688914317</v>
      </c>
    </row>
    <row r="21" spans="1:10" s="30" customFormat="1" ht="13.15" customHeight="1" x14ac:dyDescent="0.2">
      <c r="A21" s="34">
        <v>10</v>
      </c>
      <c r="B21" s="9"/>
      <c r="C21" s="9" t="s">
        <v>320</v>
      </c>
      <c r="D21" s="43"/>
      <c r="E21" s="29"/>
      <c r="F21" s="29"/>
      <c r="G21" s="29"/>
      <c r="H21" s="29"/>
      <c r="I21" s="29">
        <f>I19+I20</f>
        <v>113.10148359860582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321</v>
      </c>
      <c r="B23" s="48"/>
      <c r="C23" s="4"/>
      <c r="D23" s="27"/>
      <c r="E23" s="27"/>
      <c r="F23" s="27"/>
      <c r="G23" s="27"/>
      <c r="H23" s="27"/>
      <c r="I23" s="27"/>
    </row>
    <row r="24" spans="1:10" x14ac:dyDescent="0.25">
      <c r="A24" s="28" t="s">
        <v>322</v>
      </c>
      <c r="B24" s="48"/>
      <c r="C24" s="4"/>
      <c r="D24" s="27"/>
      <c r="E24" s="27"/>
      <c r="F24" s="27"/>
      <c r="G24" s="27"/>
      <c r="H24" s="27"/>
      <c r="I24" s="27"/>
    </row>
    <row r="25" spans="1:10" x14ac:dyDescent="0.25">
      <c r="A25" s="4"/>
      <c r="B25" s="48"/>
      <c r="C25" s="4"/>
      <c r="D25" s="27"/>
      <c r="E25" s="27"/>
      <c r="F25" s="27"/>
      <c r="G25" s="27"/>
      <c r="H25" s="27"/>
      <c r="I25" s="27"/>
    </row>
    <row r="26" spans="1:10" x14ac:dyDescent="0.25">
      <c r="A26" s="4" t="s">
        <v>323</v>
      </c>
      <c r="B26" s="48"/>
      <c r="C26" s="4"/>
      <c r="D26" s="27"/>
      <c r="E26" s="27"/>
      <c r="F26" s="27"/>
      <c r="G26" s="27"/>
      <c r="H26" s="27"/>
      <c r="I26" s="27"/>
    </row>
    <row r="27" spans="1:10" x14ac:dyDescent="0.25">
      <c r="A27" s="28" t="s">
        <v>324</v>
      </c>
      <c r="B27" s="48"/>
      <c r="C27" s="4"/>
      <c r="D27" s="27"/>
      <c r="E27" s="27"/>
      <c r="F27" s="27"/>
      <c r="G27" s="27"/>
      <c r="H27" s="27"/>
      <c r="I27" s="27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74" t="s">
        <v>325</v>
      </c>
      <c r="O2" s="374"/>
    </row>
    <row r="3" spans="1:16" x14ac:dyDescent="0.25">
      <c r="A3" s="375" t="s">
        <v>326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</row>
    <row r="5" spans="1:16" s="50" customFormat="1" ht="37.5" customHeight="1" x14ac:dyDescent="0.25">
      <c r="A5" s="376" t="s">
        <v>327</v>
      </c>
      <c r="B5" s="379" t="s">
        <v>328</v>
      </c>
      <c r="C5" s="382" t="s">
        <v>329</v>
      </c>
      <c r="D5" s="385" t="s">
        <v>330</v>
      </c>
      <c r="E5" s="386"/>
      <c r="F5" s="386"/>
      <c r="G5" s="386"/>
      <c r="H5" s="386"/>
      <c r="I5" s="385" t="s">
        <v>331</v>
      </c>
      <c r="J5" s="386"/>
      <c r="K5" s="386"/>
      <c r="L5" s="386"/>
      <c r="M5" s="386"/>
      <c r="N5" s="386"/>
      <c r="O5" s="53" t="s">
        <v>332</v>
      </c>
    </row>
    <row r="6" spans="1:16" s="56" customFormat="1" ht="150" customHeight="1" x14ac:dyDescent="0.25">
      <c r="A6" s="377"/>
      <c r="B6" s="380"/>
      <c r="C6" s="383"/>
      <c r="D6" s="382" t="s">
        <v>333</v>
      </c>
      <c r="E6" s="387" t="s">
        <v>334</v>
      </c>
      <c r="F6" s="388"/>
      <c r="G6" s="389"/>
      <c r="H6" s="54" t="s">
        <v>335</v>
      </c>
      <c r="I6" s="390" t="s">
        <v>336</v>
      </c>
      <c r="J6" s="390" t="s">
        <v>333</v>
      </c>
      <c r="K6" s="391" t="s">
        <v>334</v>
      </c>
      <c r="L6" s="391"/>
      <c r="M6" s="391"/>
      <c r="N6" s="54" t="s">
        <v>335</v>
      </c>
      <c r="O6" s="55" t="s">
        <v>337</v>
      </c>
    </row>
    <row r="7" spans="1:16" s="56" customFormat="1" ht="30.75" customHeight="1" x14ac:dyDescent="0.25">
      <c r="A7" s="378"/>
      <c r="B7" s="381"/>
      <c r="C7" s="384"/>
      <c r="D7" s="384"/>
      <c r="E7" s="53" t="s">
        <v>79</v>
      </c>
      <c r="F7" s="53" t="s">
        <v>80</v>
      </c>
      <c r="G7" s="53" t="s">
        <v>43</v>
      </c>
      <c r="H7" s="57" t="s">
        <v>338</v>
      </c>
      <c r="I7" s="390"/>
      <c r="J7" s="390"/>
      <c r="K7" s="53" t="s">
        <v>79</v>
      </c>
      <c r="L7" s="53" t="s">
        <v>80</v>
      </c>
      <c r="M7" s="53" t="s">
        <v>43</v>
      </c>
      <c r="N7" s="57" t="s">
        <v>338</v>
      </c>
      <c r="O7" s="53" t="s">
        <v>339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76" t="s">
        <v>340</v>
      </c>
      <c r="C9" s="59" t="s">
        <v>341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242.76170000000002</v>
      </c>
      <c r="G9" s="61">
        <v>0</v>
      </c>
      <c r="H9" s="60">
        <f>(713.49*0.8)/1000</f>
        <v>0.57079200000000008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1478.4187530000002</v>
      </c>
      <c r="M9" s="61">
        <f>G9*H24</f>
        <v>0</v>
      </c>
      <c r="N9" s="60">
        <f>H9*H25</f>
        <v>6.48990504</v>
      </c>
      <c r="O9" s="62">
        <f t="shared" ref="O9:O15" si="2">N9/(L9+M9)</f>
        <v>4.3897610381569609E-3</v>
      </c>
    </row>
    <row r="10" spans="1:16" s="56" customFormat="1" ht="54.75" customHeight="1" x14ac:dyDescent="0.25">
      <c r="A10" s="57">
        <v>2</v>
      </c>
      <c r="B10" s="378"/>
      <c r="C10" s="63" t="s">
        <v>342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1.225379872165199E-3</v>
      </c>
      <c r="P10" s="64"/>
    </row>
    <row r="11" spans="1:16" s="56" customFormat="1" ht="24.6" customHeight="1" x14ac:dyDescent="0.25">
      <c r="A11" s="58">
        <v>3</v>
      </c>
      <c r="B11" s="376" t="s">
        <v>343</v>
      </c>
      <c r="C11" s="63" t="s">
        <v>344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129121.52160000001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154.48610000000002</v>
      </c>
      <c r="O11" s="62">
        <f t="shared" si="2"/>
        <v>4.1066716562919176E-3</v>
      </c>
    </row>
    <row r="12" spans="1:16" s="56" customFormat="1" ht="31.9" customHeight="1" x14ac:dyDescent="0.25">
      <c r="A12" s="57">
        <v>4</v>
      </c>
      <c r="B12" s="378"/>
      <c r="C12" s="63" t="s">
        <v>345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2.3140164284093331E-3</v>
      </c>
    </row>
    <row r="13" spans="1:16" s="56" customFormat="1" ht="60" customHeight="1" x14ac:dyDescent="0.25">
      <c r="A13" s="58">
        <v>5</v>
      </c>
      <c r="B13" s="376" t="s">
        <v>346</v>
      </c>
      <c r="C13" s="59" t="s">
        <v>347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267889.86340000003</v>
      </c>
      <c r="K13" s="61">
        <f>E13*L22</f>
        <v>79488.050400000007</v>
      </c>
      <c r="L13" s="61">
        <f>F13*L22</f>
        <v>167241.27900000001</v>
      </c>
      <c r="M13" s="61">
        <f>G13*L24</f>
        <v>21160.534000000003</v>
      </c>
      <c r="N13" s="60">
        <f>H13*L25</f>
        <v>231.46549999999999</v>
      </c>
      <c r="O13" s="62">
        <f t="shared" si="2"/>
        <v>1.228573633736741E-3</v>
      </c>
    </row>
    <row r="14" spans="1:16" s="56" customFormat="1" ht="39.6" customHeight="1" x14ac:dyDescent="0.25">
      <c r="A14" s="57">
        <v>6</v>
      </c>
      <c r="B14" s="378"/>
      <c r="C14" s="63" t="s">
        <v>348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23240.095500000003</v>
      </c>
      <c r="N14" s="60">
        <f>H14*M25</f>
        <v>1423.7858999999999</v>
      </c>
      <c r="O14" s="62">
        <f t="shared" si="2"/>
        <v>5.6024083795152453E-3</v>
      </c>
    </row>
    <row r="15" spans="1:16" s="56" customFormat="1" ht="46.15" customHeight="1" x14ac:dyDescent="0.25">
      <c r="A15" s="58">
        <v>7</v>
      </c>
      <c r="B15" s="65" t="s">
        <v>349</v>
      </c>
      <c r="C15" s="63" t="s">
        <v>350</v>
      </c>
      <c r="D15" s="60">
        <f t="shared" si="0"/>
        <v>981651.63000000012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201852.46120000002</v>
      </c>
      <c r="N15" s="60">
        <f>H15*N25</f>
        <v>1185.7186999999999</v>
      </c>
      <c r="O15" s="62">
        <f t="shared" si="2"/>
        <v>3.5280316227560241E-4</v>
      </c>
    </row>
    <row r="16" spans="1:16" s="56" customFormat="1" ht="24" customHeight="1" x14ac:dyDescent="0.25">
      <c r="A16" s="66"/>
      <c r="B16" s="66"/>
      <c r="C16" s="67" t="s">
        <v>351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2.7456591672215713E-3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352</v>
      </c>
    </row>
    <row r="19" spans="1:15" ht="30.75" customHeight="1" x14ac:dyDescent="0.25">
      <c r="L19" s="75"/>
    </row>
    <row r="20" spans="1:15" ht="15" customHeight="1" outlineLevel="1" x14ac:dyDescent="0.25">
      <c r="G20" s="373" t="s">
        <v>353</v>
      </c>
      <c r="H20" s="373"/>
      <c r="I20" s="373"/>
      <c r="J20" s="373"/>
      <c r="K20" s="373"/>
      <c r="L20" s="373"/>
      <c r="M20" s="373"/>
      <c r="N20" s="373"/>
      <c r="O20" s="52"/>
    </row>
    <row r="21" spans="1:15" ht="15.75" customHeight="1" outlineLevel="1" x14ac:dyDescent="0.25">
      <c r="G21" s="76"/>
      <c r="H21" s="76" t="s">
        <v>354</v>
      </c>
      <c r="I21" s="76" t="s">
        <v>355</v>
      </c>
      <c r="J21" s="77" t="s">
        <v>356</v>
      </c>
      <c r="K21" s="78" t="s">
        <v>357</v>
      </c>
      <c r="L21" s="76" t="s">
        <v>358</v>
      </c>
      <c r="M21" s="76" t="s">
        <v>359</v>
      </c>
      <c r="N21" s="77" t="s">
        <v>360</v>
      </c>
      <c r="O21" s="79"/>
    </row>
    <row r="22" spans="1:15" ht="15.75" customHeight="1" outlineLevel="1" x14ac:dyDescent="0.25">
      <c r="G22" s="393" t="s">
        <v>361</v>
      </c>
      <c r="H22" s="392">
        <v>6.09</v>
      </c>
      <c r="I22" s="394">
        <v>6.44</v>
      </c>
      <c r="J22" s="392">
        <v>5.77</v>
      </c>
      <c r="K22" s="394">
        <v>5.77</v>
      </c>
      <c r="L22" s="392">
        <v>5.23</v>
      </c>
      <c r="M22" s="392">
        <v>5.77</v>
      </c>
      <c r="N22" s="80">
        <v>6.29</v>
      </c>
      <c r="O22" s="51" t="s">
        <v>362</v>
      </c>
    </row>
    <row r="23" spans="1:15" ht="15.75" customHeight="1" outlineLevel="1" x14ac:dyDescent="0.25">
      <c r="G23" s="393"/>
      <c r="H23" s="392"/>
      <c r="I23" s="394"/>
      <c r="J23" s="392"/>
      <c r="K23" s="394"/>
      <c r="L23" s="392"/>
      <c r="M23" s="392"/>
      <c r="N23" s="80">
        <v>6.56</v>
      </c>
      <c r="O23" s="51" t="s">
        <v>363</v>
      </c>
    </row>
    <row r="24" spans="1:15" ht="15.75" customHeight="1" outlineLevel="1" x14ac:dyDescent="0.25">
      <c r="G24" s="81" t="s">
        <v>364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338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365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366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305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410" t="s">
        <v>367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</row>
    <row r="4" spans="1:18" ht="36.75" customHeight="1" x14ac:dyDescent="0.25">
      <c r="A4" s="376" t="s">
        <v>327</v>
      </c>
      <c r="B4" s="379" t="s">
        <v>328</v>
      </c>
      <c r="C4" s="382" t="s">
        <v>368</v>
      </c>
      <c r="D4" s="382" t="s">
        <v>369</v>
      </c>
      <c r="E4" s="385" t="s">
        <v>370</v>
      </c>
      <c r="F4" s="386"/>
      <c r="G4" s="386"/>
      <c r="H4" s="386"/>
      <c r="I4" s="386"/>
      <c r="J4" s="386"/>
      <c r="K4" s="386"/>
      <c r="L4" s="386"/>
      <c r="M4" s="386"/>
      <c r="N4" s="411" t="s">
        <v>371</v>
      </c>
      <c r="O4" s="412"/>
      <c r="P4" s="412"/>
      <c r="Q4" s="412"/>
      <c r="R4" s="413"/>
    </row>
    <row r="5" spans="1:18" ht="60" customHeight="1" x14ac:dyDescent="0.25">
      <c r="A5" s="377"/>
      <c r="B5" s="380"/>
      <c r="C5" s="383"/>
      <c r="D5" s="383"/>
      <c r="E5" s="390" t="s">
        <v>372</v>
      </c>
      <c r="F5" s="390" t="s">
        <v>373</v>
      </c>
      <c r="G5" s="387" t="s">
        <v>334</v>
      </c>
      <c r="H5" s="388"/>
      <c r="I5" s="388"/>
      <c r="J5" s="389"/>
      <c r="K5" s="390" t="s">
        <v>374</v>
      </c>
      <c r="L5" s="390"/>
      <c r="M5" s="390"/>
      <c r="N5" s="89" t="s">
        <v>375</v>
      </c>
      <c r="O5" s="89" t="s">
        <v>376</v>
      </c>
      <c r="P5" s="90" t="s">
        <v>377</v>
      </c>
      <c r="Q5" s="91" t="s">
        <v>378</v>
      </c>
      <c r="R5" s="90" t="s">
        <v>379</v>
      </c>
    </row>
    <row r="6" spans="1:18" ht="49.5" customHeight="1" x14ac:dyDescent="0.25">
      <c r="A6" s="378"/>
      <c r="B6" s="381"/>
      <c r="C6" s="384"/>
      <c r="D6" s="384"/>
      <c r="E6" s="390"/>
      <c r="F6" s="390"/>
      <c r="G6" s="53" t="s">
        <v>79</v>
      </c>
      <c r="H6" s="53" t="s">
        <v>80</v>
      </c>
      <c r="I6" s="92" t="s">
        <v>43</v>
      </c>
      <c r="J6" s="92" t="s">
        <v>305</v>
      </c>
      <c r="K6" s="53" t="s">
        <v>375</v>
      </c>
      <c r="L6" s="53" t="s">
        <v>376</v>
      </c>
      <c r="M6" s="53" t="s">
        <v>377</v>
      </c>
      <c r="N6" s="92" t="s">
        <v>380</v>
      </c>
      <c r="O6" s="92" t="s">
        <v>381</v>
      </c>
      <c r="P6" s="92" t="s">
        <v>382</v>
      </c>
      <c r="Q6" s="93" t="s">
        <v>383</v>
      </c>
      <c r="R6" s="94" t="s">
        <v>384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76">
        <v>1</v>
      </c>
      <c r="B9" s="376" t="s">
        <v>385</v>
      </c>
      <c r="C9" s="403" t="s">
        <v>341</v>
      </c>
      <c r="D9" s="99" t="s">
        <v>386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1695.3600215999998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3.3863775806945544E-2</v>
      </c>
      <c r="O9" s="101">
        <f t="shared" ref="O9:O22" si="2">L9/(G9+H9)</f>
        <v>0</v>
      </c>
      <c r="P9" s="101">
        <f t="shared" ref="P9:P22" si="3">M9/(G9+H9)</f>
        <v>1.6523182192919608E-2</v>
      </c>
      <c r="Q9" s="102">
        <v>0</v>
      </c>
      <c r="R9" s="103">
        <f>N9+O9+P9+Q9</f>
        <v>5.0386957999865152E-2</v>
      </c>
    </row>
    <row r="10" spans="1:18" ht="72.599999999999994" hidden="1" customHeight="1" x14ac:dyDescent="0.25">
      <c r="A10" s="378"/>
      <c r="B10" s="377"/>
      <c r="C10" s="404"/>
      <c r="D10" s="99" t="s">
        <v>387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13.442129999999999</v>
      </c>
      <c r="N10" s="101">
        <f t="shared" si="1"/>
        <v>4.5248786595058557E-2</v>
      </c>
      <c r="O10" s="101">
        <f t="shared" si="2"/>
        <v>0</v>
      </c>
      <c r="P10" s="101">
        <f t="shared" si="3"/>
        <v>2.0328274718868136E-2</v>
      </c>
      <c r="Q10" s="102">
        <v>0</v>
      </c>
      <c r="R10" s="103"/>
    </row>
    <row r="11" spans="1:18" ht="192.75" customHeight="1" x14ac:dyDescent="0.25">
      <c r="A11" s="376">
        <v>2</v>
      </c>
      <c r="B11" s="377"/>
      <c r="C11" s="403" t="s">
        <v>388</v>
      </c>
      <c r="D11" s="104" t="s">
        <v>386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246917.90759999998</v>
      </c>
      <c r="I11" s="100">
        <f>I12*F30</f>
        <v>174701.45580000003</v>
      </c>
      <c r="J11" s="100"/>
      <c r="K11" s="100">
        <f>K12*1.19*F33</f>
        <v>8486.4829769999997</v>
      </c>
      <c r="L11" s="100">
        <f>L12*1.19*F33</f>
        <v>11572.501647000001</v>
      </c>
      <c r="M11" s="100">
        <f>M12*1.266*F34</f>
        <v>3883.6190735999999</v>
      </c>
      <c r="N11" s="101">
        <f t="shared" si="1"/>
        <v>2.4476289311970878E-2</v>
      </c>
      <c r="O11" s="101">
        <f t="shared" si="2"/>
        <v>3.3376829853179302E-2</v>
      </c>
      <c r="P11" s="101">
        <f t="shared" si="3"/>
        <v>1.1200939692042456E-2</v>
      </c>
      <c r="Q11" s="102">
        <v>0</v>
      </c>
      <c r="R11" s="103">
        <f>N11+O11+P11+Q11</f>
        <v>6.9054058857192638E-2</v>
      </c>
    </row>
    <row r="12" spans="1:18" ht="100.9" hidden="1" customHeight="1" x14ac:dyDescent="0.25">
      <c r="A12" s="378"/>
      <c r="B12" s="378"/>
      <c r="C12" s="404"/>
      <c r="D12" s="104" t="s">
        <v>387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3.5605195194586513E-2</v>
      </c>
      <c r="O12" s="101">
        <f t="shared" si="2"/>
        <v>4.8552643203058285E-2</v>
      </c>
      <c r="P12" s="101">
        <f t="shared" si="3"/>
        <v>1.5002288893112708E-2</v>
      </c>
      <c r="Q12" s="102">
        <v>0</v>
      </c>
      <c r="R12" s="103"/>
    </row>
    <row r="13" spans="1:18" ht="49.15" customHeight="1" x14ac:dyDescent="0.25">
      <c r="A13" s="376">
        <v>3</v>
      </c>
      <c r="B13" s="376" t="s">
        <v>343</v>
      </c>
      <c r="C13" s="406" t="s">
        <v>344</v>
      </c>
      <c r="D13" s="99" t="s">
        <v>389</v>
      </c>
      <c r="E13" s="100">
        <v>170961.79</v>
      </c>
      <c r="F13" s="100">
        <f t="shared" si="0"/>
        <v>129121.52160000001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2500.7293079999995</v>
      </c>
      <c r="M13" s="60">
        <f>M14*1.266*G34</f>
        <v>200.53819800000002</v>
      </c>
      <c r="N13" s="101">
        <f t="shared" si="1"/>
        <v>1.5462031915832069E-2</v>
      </c>
      <c r="O13" s="101">
        <f t="shared" si="2"/>
        <v>1.936725401786157E-2</v>
      </c>
      <c r="P13" s="101">
        <f t="shared" si="3"/>
        <v>1.5530966140659234E-3</v>
      </c>
      <c r="Q13" s="102">
        <v>4.5614105389631997E-3</v>
      </c>
      <c r="R13" s="103">
        <f>N13+O13+P13+Q13</f>
        <v>4.0943793086722767E-2</v>
      </c>
    </row>
    <row r="14" spans="1:18" ht="57" hidden="1" customHeight="1" x14ac:dyDescent="0.25">
      <c r="A14" s="378"/>
      <c r="B14" s="377"/>
      <c r="C14" s="407"/>
      <c r="D14" s="99" t="s">
        <v>387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1.8789815748267949E-2</v>
      </c>
      <c r="O14" s="101">
        <f t="shared" si="2"/>
        <v>2.3535531198386989E-2</v>
      </c>
      <c r="P14" s="101">
        <f t="shared" si="3"/>
        <v>1.7740574705247278E-3</v>
      </c>
      <c r="Q14" s="102">
        <v>4.9753003421204997E-3</v>
      </c>
      <c r="R14" s="103"/>
    </row>
    <row r="15" spans="1:18" ht="67.900000000000006" customHeight="1" x14ac:dyDescent="0.25">
      <c r="A15" s="376">
        <v>4</v>
      </c>
      <c r="B15" s="377"/>
      <c r="C15" s="408" t="s">
        <v>345</v>
      </c>
      <c r="D15" s="105" t="s">
        <v>389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2.2525618000754994E-2</v>
      </c>
      <c r="O15" s="101">
        <f t="shared" si="2"/>
        <v>2.6866429814977371E-2</v>
      </c>
      <c r="P15" s="101">
        <f t="shared" si="3"/>
        <v>6.9359333128887765E-3</v>
      </c>
      <c r="Q15" s="102">
        <v>3.5515340532281999E-3</v>
      </c>
      <c r="R15" s="103">
        <f>N15+O15+P15+Q15</f>
        <v>5.9879515181849342E-2</v>
      </c>
    </row>
    <row r="16" spans="1:18" ht="67.900000000000006" hidden="1" customHeight="1" x14ac:dyDescent="0.25">
      <c r="A16" s="378"/>
      <c r="B16" s="378"/>
      <c r="C16" s="409"/>
      <c r="D16" s="105" t="s">
        <v>387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2.8517217139516222E-2</v>
      </c>
      <c r="O16" s="101">
        <f t="shared" si="2"/>
        <v>3.4012611298873757E-2</v>
      </c>
      <c r="P16" s="101">
        <f t="shared" si="3"/>
        <v>8.084861154802201E-3</v>
      </c>
      <c r="Q16" s="102">
        <v>3.8737899135989E-3</v>
      </c>
      <c r="R16" s="103"/>
    </row>
    <row r="17" spans="1:18" ht="67.900000000000006" customHeight="1" x14ac:dyDescent="0.25">
      <c r="A17" s="376">
        <v>5</v>
      </c>
      <c r="B17" s="391" t="s">
        <v>346</v>
      </c>
      <c r="C17" s="403" t="s">
        <v>390</v>
      </c>
      <c r="D17" s="99" t="s">
        <v>391</v>
      </c>
      <c r="E17" s="100">
        <v>561932.85</v>
      </c>
      <c r="F17" s="100">
        <f>G17+H17+I17</f>
        <v>399667.21620000002</v>
      </c>
      <c r="G17" s="100">
        <f>G18*I28</f>
        <v>163785.29599999997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1734.8322096000002</v>
      </c>
      <c r="N17" s="101">
        <f t="shared" si="1"/>
        <v>6.1677626090981597E-2</v>
      </c>
      <c r="O17" s="101">
        <f t="shared" si="2"/>
        <v>0</v>
      </c>
      <c r="P17" s="101">
        <f t="shared" si="3"/>
        <v>5.5684105147574799E-3</v>
      </c>
      <c r="Q17" s="102">
        <v>5.5643872525604002E-3</v>
      </c>
      <c r="R17" s="103">
        <f>N17+O17+P17+Q17</f>
        <v>7.2810423858299472E-2</v>
      </c>
    </row>
    <row r="18" spans="1:18" ht="67.900000000000006" hidden="1" customHeight="1" x14ac:dyDescent="0.25">
      <c r="A18" s="378"/>
      <c r="B18" s="391"/>
      <c r="C18" s="404"/>
      <c r="D18" s="99" t="s">
        <v>387</v>
      </c>
      <c r="E18" s="100">
        <v>94393.09</v>
      </c>
      <c r="F18" s="100">
        <f>G18+H18+I18</f>
        <v>69651.209999999992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8.3321545724440615E-2</v>
      </c>
      <c r="O18" s="101">
        <f t="shared" si="2"/>
        <v>0</v>
      </c>
      <c r="P18" s="101">
        <f t="shared" si="3"/>
        <v>7.0000052993284935E-3</v>
      </c>
      <c r="Q18" s="102">
        <v>9.4728844648146997E-3</v>
      </c>
      <c r="R18" s="103"/>
    </row>
    <row r="19" spans="1:18" ht="67.900000000000006" customHeight="1" x14ac:dyDescent="0.25">
      <c r="A19" s="376">
        <v>6</v>
      </c>
      <c r="B19" s="391"/>
      <c r="C19" s="403" t="s">
        <v>348</v>
      </c>
      <c r="D19" s="105" t="s">
        <v>389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4.0112401119908464E-2</v>
      </c>
      <c r="O19" s="101">
        <f t="shared" si="2"/>
        <v>0</v>
      </c>
      <c r="P19" s="101">
        <f t="shared" si="3"/>
        <v>5.2015534168579755E-3</v>
      </c>
      <c r="Q19" s="102">
        <v>5.1286902198045999E-3</v>
      </c>
      <c r="R19" s="103">
        <f>N19+O19+P19+Q19</f>
        <v>5.0442644756571037E-2</v>
      </c>
    </row>
    <row r="20" spans="1:18" ht="67.900000000000006" hidden="1" customHeight="1" x14ac:dyDescent="0.25">
      <c r="A20" s="378"/>
      <c r="B20" s="391"/>
      <c r="C20" s="404"/>
      <c r="D20" s="105" t="s">
        <v>387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4.7553687712674694E-2</v>
      </c>
      <c r="O20" s="101">
        <f t="shared" si="2"/>
        <v>0</v>
      </c>
      <c r="P20" s="101">
        <f t="shared" si="3"/>
        <v>5.685113158038109E-3</v>
      </c>
      <c r="Q20" s="102">
        <v>5.5940533914911996E-3</v>
      </c>
      <c r="R20" s="103"/>
    </row>
    <row r="21" spans="1:18" ht="67.900000000000006" customHeight="1" x14ac:dyDescent="0.25">
      <c r="A21" s="376">
        <v>7</v>
      </c>
      <c r="B21" s="376" t="s">
        <v>349</v>
      </c>
      <c r="C21" s="403" t="s">
        <v>350</v>
      </c>
      <c r="D21" s="105" t="s">
        <v>392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201852.46120000002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11514.883123800002</v>
      </c>
      <c r="N21" s="101">
        <f t="shared" si="1"/>
        <v>8.0473539343916163E-3</v>
      </c>
      <c r="O21" s="101">
        <f t="shared" si="2"/>
        <v>1.2071027027925754E-2</v>
      </c>
      <c r="P21" s="101">
        <f t="shared" si="3"/>
        <v>1.8978730522309735E-3</v>
      </c>
      <c r="Q21" s="102">
        <v>5.9210415358545E-4</v>
      </c>
      <c r="R21" s="103">
        <f>N21+O21+P21+Q21</f>
        <v>2.2608358168133794E-2</v>
      </c>
    </row>
    <row r="22" spans="1:18" ht="67.900000000000006" hidden="1" customHeight="1" x14ac:dyDescent="0.25">
      <c r="A22" s="378"/>
      <c r="B22" s="378"/>
      <c r="C22" s="404"/>
      <c r="D22" s="106" t="s">
        <v>387</v>
      </c>
      <c r="E22" s="107">
        <v>2195184.4700000002</v>
      </c>
      <c r="F22" s="107">
        <f>G22+H22+I22+J22</f>
        <v>981651.63000000012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1.1115444551007637E-2</v>
      </c>
      <c r="O22" s="108">
        <f t="shared" si="2"/>
        <v>1.6673161475998496E-2</v>
      </c>
      <c r="P22" s="108">
        <f t="shared" si="3"/>
        <v>2.4393737656901652E-3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393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2.9452156597255023E-2</v>
      </c>
      <c r="O23" s="115">
        <f>(O9+O11+O13+O15+O17+O19+O21)/7</f>
        <v>1.3097362959134858E-2</v>
      </c>
      <c r="P23" s="115">
        <f>(P9+P11+P13+P15+P17+P19+P21)/7</f>
        <v>6.9829983993947428E-3</v>
      </c>
      <c r="Q23" s="115">
        <f>(Q9+Q11+Q13+Q15+Q17+Q19+Q21)/7</f>
        <v>2.7711608883059786E-3</v>
      </c>
      <c r="R23" s="115">
        <f>N23+O23+P23+Q23</f>
        <v>5.2303678844090602E-2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05" t="s">
        <v>394</v>
      </c>
      <c r="E26" s="405"/>
      <c r="F26" s="405"/>
      <c r="G26" s="405"/>
      <c r="H26" s="405"/>
      <c r="I26" s="405"/>
      <c r="J26" s="405"/>
      <c r="K26" s="405"/>
      <c r="L26" s="121"/>
      <c r="R26" s="122"/>
    </row>
    <row r="27" spans="1:18" outlineLevel="1" x14ac:dyDescent="0.25">
      <c r="D27" s="123"/>
      <c r="E27" s="123" t="s">
        <v>354</v>
      </c>
      <c r="F27" s="123" t="s">
        <v>355</v>
      </c>
      <c r="G27" s="123" t="s">
        <v>356</v>
      </c>
      <c r="H27" s="124" t="s">
        <v>357</v>
      </c>
      <c r="I27" s="124" t="s">
        <v>358</v>
      </c>
      <c r="J27" s="124" t="s">
        <v>359</v>
      </c>
      <c r="K27" s="111" t="s">
        <v>360</v>
      </c>
      <c r="L27" s="52"/>
    </row>
    <row r="28" spans="1:18" outlineLevel="1" x14ac:dyDescent="0.25">
      <c r="D28" s="399" t="s">
        <v>361</v>
      </c>
      <c r="E28" s="397">
        <v>6.09</v>
      </c>
      <c r="F28" s="401">
        <v>6.63</v>
      </c>
      <c r="G28" s="397">
        <v>5.77</v>
      </c>
      <c r="H28" s="395">
        <v>5.77</v>
      </c>
      <c r="I28" s="395">
        <v>6.35</v>
      </c>
      <c r="J28" s="397">
        <v>5.77</v>
      </c>
      <c r="K28" s="125">
        <v>6.29</v>
      </c>
      <c r="L28" s="87" t="s">
        <v>362</v>
      </c>
      <c r="M28" s="52"/>
    </row>
    <row r="29" spans="1:18" outlineLevel="1" x14ac:dyDescent="0.25">
      <c r="D29" s="400"/>
      <c r="E29" s="398"/>
      <c r="F29" s="402"/>
      <c r="G29" s="398"/>
      <c r="H29" s="396"/>
      <c r="I29" s="396"/>
      <c r="J29" s="398"/>
      <c r="K29" s="125">
        <v>6.56</v>
      </c>
      <c r="L29" s="87" t="s">
        <v>363</v>
      </c>
      <c r="M29" s="52"/>
    </row>
    <row r="30" spans="1:18" outlineLevel="1" x14ac:dyDescent="0.25">
      <c r="D30" s="126" t="s">
        <v>364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399" t="s">
        <v>338</v>
      </c>
      <c r="E31" s="397">
        <v>11.37</v>
      </c>
      <c r="F31" s="401">
        <v>13.56</v>
      </c>
      <c r="G31" s="397">
        <v>15.91</v>
      </c>
      <c r="H31" s="395">
        <v>15.91</v>
      </c>
      <c r="I31" s="395">
        <v>14.03</v>
      </c>
      <c r="J31" s="397">
        <v>15.91</v>
      </c>
      <c r="K31" s="125">
        <v>8.2899999999999991</v>
      </c>
      <c r="L31" s="87" t="s">
        <v>362</v>
      </c>
      <c r="R31" s="116"/>
    </row>
    <row r="32" spans="1:18" s="87" customFormat="1" outlineLevel="1" x14ac:dyDescent="0.25">
      <c r="D32" s="400"/>
      <c r="E32" s="398"/>
      <c r="F32" s="402"/>
      <c r="G32" s="398"/>
      <c r="H32" s="396"/>
      <c r="I32" s="396"/>
      <c r="J32" s="398"/>
      <c r="K32" s="125">
        <v>11.84</v>
      </c>
      <c r="L32" s="87" t="s">
        <v>363</v>
      </c>
      <c r="R32" s="116"/>
    </row>
    <row r="33" spans="4:18" s="87" customFormat="1" ht="15" customHeight="1" outlineLevel="1" x14ac:dyDescent="0.25">
      <c r="D33" s="129" t="s">
        <v>365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395</v>
      </c>
      <c r="R33" s="116"/>
    </row>
    <row r="34" spans="4:18" s="87" customFormat="1" outlineLevel="1" x14ac:dyDescent="0.25">
      <c r="D34" s="129" t="s">
        <v>366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395</v>
      </c>
      <c r="R34" s="116"/>
    </row>
    <row r="35" spans="4:18" s="87" customFormat="1" outlineLevel="1" x14ac:dyDescent="0.25">
      <c r="D35" s="126" t="s">
        <v>305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17" t="s">
        <v>10</v>
      </c>
      <c r="B2" s="317"/>
      <c r="C2" s="317"/>
      <c r="D2" s="317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20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20"/>
    </row>
    <row r="5" spans="1:4" x14ac:dyDescent="0.25">
      <c r="A5" s="6"/>
      <c r="B5" s="1"/>
      <c r="C5" s="1"/>
    </row>
    <row r="6" spans="1:4" x14ac:dyDescent="0.25">
      <c r="A6" s="317" t="s">
        <v>12</v>
      </c>
      <c r="B6" s="317"/>
      <c r="C6" s="317"/>
      <c r="D6" s="317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21" t="s">
        <v>5</v>
      </c>
      <c r="B15" s="322" t="s">
        <v>15</v>
      </c>
      <c r="C15" s="322"/>
      <c r="D15" s="322"/>
    </row>
    <row r="16" spans="1:4" x14ac:dyDescent="0.25">
      <c r="A16" s="321"/>
      <c r="B16" s="321" t="s">
        <v>17</v>
      </c>
      <c r="C16" s="322" t="s">
        <v>28</v>
      </c>
      <c r="D16" s="322"/>
    </row>
    <row r="17" spans="1:4" ht="39" customHeight="1" x14ac:dyDescent="0.25">
      <c r="A17" s="321"/>
      <c r="B17" s="321"/>
      <c r="C17" s="10" t="s">
        <v>21</v>
      </c>
      <c r="D17" s="11" t="s">
        <v>23</v>
      </c>
    </row>
    <row r="18" spans="1:4" x14ac:dyDescent="0.25">
      <c r="A18" s="13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23" t="s">
        <v>29</v>
      </c>
      <c r="B2" s="323"/>
      <c r="C2" s="323"/>
      <c r="D2" s="323"/>
    </row>
    <row r="3" spans="1:10" x14ac:dyDescent="0.25">
      <c r="H3" s="142" t="s">
        <v>30</v>
      </c>
      <c r="I3" s="142" t="s">
        <v>31</v>
      </c>
      <c r="J3" s="14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48" t="s">
        <v>38</v>
      </c>
      <c r="D5" s="18">
        <f>G5</f>
        <v>2.1285154861481449E-2</v>
      </c>
      <c r="F5" s="16">
        <v>2164.08</v>
      </c>
      <c r="G5" s="19">
        <f>F5/$G$4</f>
        <v>2.1285154861481449E-2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8" t="s">
        <v>40</v>
      </c>
      <c r="D6" s="18">
        <f>G6</f>
        <v>1.7910835021952211E-2</v>
      </c>
      <c r="F6" s="16">
        <v>1821.01</v>
      </c>
      <c r="G6" s="19">
        <f>F6/$G$4</f>
        <v>1.7910835021952211E-2</v>
      </c>
      <c r="H6" s="17"/>
      <c r="I6" s="17"/>
    </row>
    <row r="7" spans="1:10" ht="25.5" customHeight="1" x14ac:dyDescent="0.25">
      <c r="A7" s="139">
        <v>3</v>
      </c>
      <c r="B7" s="149" t="s">
        <v>41</v>
      </c>
      <c r="C7" s="150" t="s">
        <v>42</v>
      </c>
      <c r="D7" s="18">
        <f>G7</f>
        <v>3.1018032108708436E-2</v>
      </c>
      <c r="F7" s="20">
        <v>3153.63</v>
      </c>
      <c r="G7" s="19">
        <f>F7/$G$4</f>
        <v>3.1018032108708436E-2</v>
      </c>
      <c r="H7" s="17"/>
      <c r="I7" s="21"/>
    </row>
    <row r="8" spans="1:10" ht="70.5" customHeight="1" x14ac:dyDescent="0.25">
      <c r="A8" s="140">
        <v>4</v>
      </c>
      <c r="B8" s="151" t="s">
        <v>43</v>
      </c>
      <c r="C8" s="152" t="s">
        <v>44</v>
      </c>
      <c r="D8" s="18">
        <f>G8</f>
        <v>0.92978597800785789</v>
      </c>
      <c r="F8" s="20">
        <v>94532.14</v>
      </c>
      <c r="G8" s="19">
        <f>F8/$G$4</f>
        <v>0.92978597800785789</v>
      </c>
      <c r="H8" s="17"/>
      <c r="I8" s="21"/>
    </row>
    <row r="9" spans="1:10" ht="14.45" customHeight="1" x14ac:dyDescent="0.25">
      <c r="F9" s="14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2"/>
  <sheetViews>
    <sheetView view="pageBreakPreview" topLeftCell="A10" zoomScale="70" zoomScaleNormal="55" workbookViewId="0">
      <selection activeCell="AB21" sqref="AB21"/>
    </sheetView>
  </sheetViews>
  <sheetFormatPr defaultColWidth="9.140625" defaultRowHeight="15.75" x14ac:dyDescent="0.25"/>
  <cols>
    <col min="1" max="2" width="9.140625" style="167"/>
    <col min="3" max="3" width="36.85546875" style="167" customWidth="1"/>
    <col min="4" max="4" width="39.42578125" style="167" customWidth="1"/>
    <col min="5" max="6" width="36.5703125" style="167" hidden="1" customWidth="1"/>
    <col min="7" max="11" width="9.140625" style="167"/>
    <col min="12" max="12" width="14.7109375" style="167" customWidth="1"/>
    <col min="13" max="13" width="17.7109375" style="167" customWidth="1"/>
    <col min="14" max="14" width="9.140625" style="167"/>
  </cols>
  <sheetData>
    <row r="3" spans="2:6" x14ac:dyDescent="0.25">
      <c r="B3" s="324" t="s">
        <v>45</v>
      </c>
      <c r="C3" s="324"/>
      <c r="D3" s="324"/>
      <c r="E3" s="324"/>
      <c r="F3" s="324"/>
    </row>
    <row r="4" spans="2:6" x14ac:dyDescent="0.25">
      <c r="B4" s="325" t="s">
        <v>46</v>
      </c>
      <c r="C4" s="325"/>
      <c r="D4" s="325"/>
      <c r="E4" s="325"/>
      <c r="F4" s="325"/>
    </row>
    <row r="5" spans="2:6" x14ac:dyDescent="0.25">
      <c r="B5" s="168"/>
      <c r="C5" s="168"/>
      <c r="D5" s="168"/>
      <c r="E5" s="168"/>
      <c r="F5" s="168"/>
    </row>
    <row r="6" spans="2:6" x14ac:dyDescent="0.25">
      <c r="B6" s="168"/>
      <c r="C6" s="168"/>
      <c r="D6" s="168"/>
      <c r="E6" s="168"/>
      <c r="F6" s="168"/>
    </row>
    <row r="7" spans="2:6" ht="48.75" customHeight="1" x14ac:dyDescent="0.25">
      <c r="B7" s="326" t="s">
        <v>400</v>
      </c>
      <c r="C7" s="326"/>
      <c r="D7" s="326"/>
      <c r="E7" s="326"/>
      <c r="F7" s="326"/>
    </row>
    <row r="8" spans="2:6" ht="31.5" customHeight="1" x14ac:dyDescent="0.25">
      <c r="B8" s="326" t="s">
        <v>409</v>
      </c>
      <c r="C8" s="326"/>
      <c r="D8" s="326"/>
      <c r="E8" s="326"/>
      <c r="F8" s="326"/>
    </row>
    <row r="9" spans="2:6" x14ac:dyDescent="0.25">
      <c r="B9" s="326" t="s">
        <v>396</v>
      </c>
      <c r="C9" s="326"/>
      <c r="D9" s="326"/>
      <c r="E9" s="326"/>
      <c r="F9" s="326"/>
    </row>
    <row r="10" spans="2:6" x14ac:dyDescent="0.25">
      <c r="B10" s="258"/>
    </row>
    <row r="11" spans="2:6" x14ac:dyDescent="0.25">
      <c r="B11" s="267" t="s">
        <v>33</v>
      </c>
      <c r="C11" s="267" t="s">
        <v>47</v>
      </c>
      <c r="D11" s="169" t="s">
        <v>48</v>
      </c>
      <c r="E11" s="169"/>
      <c r="F11" s="169"/>
    </row>
    <row r="12" spans="2:6" ht="63" customHeight="1" x14ac:dyDescent="0.25">
      <c r="B12" s="267">
        <v>1</v>
      </c>
      <c r="C12" s="169" t="s">
        <v>49</v>
      </c>
      <c r="D12" s="315" t="s">
        <v>397</v>
      </c>
      <c r="E12" s="169"/>
      <c r="F12" s="169"/>
    </row>
    <row r="13" spans="2:6" ht="31.5" customHeight="1" x14ac:dyDescent="0.25">
      <c r="B13" s="267">
        <v>2</v>
      </c>
      <c r="C13" s="169" t="s">
        <v>50</v>
      </c>
      <c r="D13" s="315" t="s">
        <v>398</v>
      </c>
      <c r="E13" s="169"/>
      <c r="F13" s="169"/>
    </row>
    <row r="14" spans="2:6" x14ac:dyDescent="0.25">
      <c r="B14" s="267">
        <v>3</v>
      </c>
      <c r="C14" s="169" t="s">
        <v>51</v>
      </c>
      <c r="D14" s="315" t="s">
        <v>399</v>
      </c>
      <c r="E14" s="169"/>
      <c r="F14" s="169"/>
    </row>
    <row r="15" spans="2:6" x14ac:dyDescent="0.25">
      <c r="B15" s="267">
        <v>4</v>
      </c>
      <c r="C15" s="169" t="s">
        <v>52</v>
      </c>
      <c r="D15" s="315">
        <v>1</v>
      </c>
      <c r="E15" s="170"/>
      <c r="F15" s="170"/>
    </row>
    <row r="16" spans="2:6" ht="94.5" customHeight="1" x14ac:dyDescent="0.25">
      <c r="B16" s="267">
        <v>5</v>
      </c>
      <c r="C16" s="171" t="s">
        <v>53</v>
      </c>
      <c r="D16" s="170" t="s">
        <v>54</v>
      </c>
      <c r="E16" s="169"/>
      <c r="F16" s="169"/>
    </row>
    <row r="17" spans="2:12" ht="78.75" customHeight="1" x14ac:dyDescent="0.25">
      <c r="B17" s="267">
        <v>6</v>
      </c>
      <c r="C17" s="171" t="s">
        <v>55</v>
      </c>
      <c r="D17" s="172">
        <f>D18+D19</f>
        <v>4152.4311399000007</v>
      </c>
      <c r="E17" s="172"/>
      <c r="F17" s="172"/>
    </row>
    <row r="18" spans="2:12" x14ac:dyDescent="0.25">
      <c r="B18" s="173" t="s">
        <v>56</v>
      </c>
      <c r="C18" s="169" t="s">
        <v>57</v>
      </c>
      <c r="D18" s="172">
        <f>'Прил.2 Расч стоим'!F12</f>
        <v>18.486062999999998</v>
      </c>
      <c r="E18" s="172"/>
      <c r="F18" s="172"/>
    </row>
    <row r="19" spans="2:12" ht="15.75" customHeight="1" x14ac:dyDescent="0.25">
      <c r="B19" s="173" t="s">
        <v>58</v>
      </c>
      <c r="C19" s="169" t="s">
        <v>59</v>
      </c>
      <c r="D19" s="172">
        <f>'Прил.2 Расч стоим'!H12</f>
        <v>4133.9450769000005</v>
      </c>
      <c r="E19" s="172"/>
      <c r="F19" s="172"/>
    </row>
    <row r="20" spans="2:12" ht="16.5" customHeight="1" x14ac:dyDescent="0.25">
      <c r="B20" s="173" t="s">
        <v>60</v>
      </c>
      <c r="C20" s="169" t="s">
        <v>61</v>
      </c>
      <c r="D20" s="172"/>
      <c r="E20" s="172"/>
      <c r="F20" s="172"/>
      <c r="L20" s="241"/>
    </row>
    <row r="21" spans="2:12" ht="35.25" customHeight="1" x14ac:dyDescent="0.25">
      <c r="B21" s="173" t="s">
        <v>62</v>
      </c>
      <c r="C21" s="174" t="s">
        <v>63</v>
      </c>
      <c r="D21" s="172"/>
      <c r="E21" s="172"/>
      <c r="F21" s="172"/>
    </row>
    <row r="22" spans="2:12" x14ac:dyDescent="0.25">
      <c r="B22" s="267">
        <v>7</v>
      </c>
      <c r="C22" s="174" t="s">
        <v>64</v>
      </c>
      <c r="D22" s="267" t="s">
        <v>410</v>
      </c>
      <c r="E22" s="267"/>
      <c r="F22" s="172"/>
      <c r="G22" s="238"/>
    </row>
    <row r="23" spans="2:12" ht="123" customHeight="1" x14ac:dyDescent="0.25">
      <c r="B23" s="267">
        <v>8</v>
      </c>
      <c r="C23" s="175" t="s">
        <v>65</v>
      </c>
      <c r="D23" s="172">
        <f>D17</f>
        <v>4152.4311399000007</v>
      </c>
      <c r="E23" s="172"/>
      <c r="F23" s="176"/>
      <c r="G23" s="283" t="s">
        <v>66</v>
      </c>
    </row>
    <row r="24" spans="2:12" ht="60.75" customHeight="1" x14ac:dyDescent="0.25">
      <c r="B24" s="267">
        <v>9</v>
      </c>
      <c r="C24" s="171" t="s">
        <v>67</v>
      </c>
      <c r="D24" s="172">
        <f>D17/D15</f>
        <v>4152.4311399000007</v>
      </c>
      <c r="E24" s="172"/>
      <c r="F24" s="172"/>
    </row>
    <row r="25" spans="2:12" ht="110.25" customHeight="1" x14ac:dyDescent="0.25">
      <c r="B25" s="267">
        <v>10</v>
      </c>
      <c r="C25" s="169" t="s">
        <v>68</v>
      </c>
      <c r="D25" s="169"/>
      <c r="E25" s="169"/>
      <c r="F25" s="169"/>
    </row>
    <row r="26" spans="2:12" x14ac:dyDescent="0.25">
      <c r="B26" s="177"/>
      <c r="C26" s="178"/>
      <c r="D26" s="178"/>
      <c r="E26" s="178"/>
      <c r="F26" s="178"/>
    </row>
    <row r="27" spans="2:12" ht="37.5" customHeight="1" x14ac:dyDescent="0.25">
      <c r="B27" s="179"/>
    </row>
    <row r="28" spans="2:12" x14ac:dyDescent="0.25">
      <c r="B28" s="167" t="s">
        <v>69</v>
      </c>
    </row>
    <row r="29" spans="2:12" x14ac:dyDescent="0.25">
      <c r="B29" s="179" t="s">
        <v>70</v>
      </c>
    </row>
    <row r="31" spans="2:12" x14ac:dyDescent="0.25">
      <c r="B31" s="167" t="s">
        <v>71</v>
      </c>
    </row>
    <row r="32" spans="2:12" x14ac:dyDescent="0.25">
      <c r="B32" s="179" t="s">
        <v>72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1"/>
  <sheetViews>
    <sheetView tabSelected="1" view="pageBreakPreview" zoomScale="70" zoomScaleNormal="70" workbookViewId="0">
      <selection activeCell="F16" sqref="F16"/>
    </sheetView>
  </sheetViews>
  <sheetFormatPr defaultColWidth="9.140625" defaultRowHeight="15.75" x14ac:dyDescent="0.25"/>
  <cols>
    <col min="1" max="1" width="5.5703125" style="167" customWidth="1"/>
    <col min="2" max="2" width="9.140625" style="167"/>
    <col min="3" max="3" width="36.140625" style="167" customWidth="1"/>
    <col min="4" max="4" width="13.85546875" style="167" customWidth="1"/>
    <col min="5" max="5" width="24.85546875" style="167" customWidth="1"/>
    <col min="6" max="6" width="15.5703125" style="167" customWidth="1"/>
    <col min="7" max="7" width="14.85546875" style="167" customWidth="1"/>
    <col min="8" max="8" width="16.7109375" style="167" customWidth="1"/>
    <col min="9" max="10" width="13" style="167" customWidth="1"/>
    <col min="11" max="11" width="9.140625" style="167"/>
  </cols>
  <sheetData>
    <row r="3" spans="2:10" x14ac:dyDescent="0.25">
      <c r="B3" s="324" t="s">
        <v>73</v>
      </c>
      <c r="C3" s="324"/>
      <c r="D3" s="324"/>
      <c r="E3" s="324"/>
      <c r="F3" s="324"/>
      <c r="G3" s="324"/>
      <c r="H3" s="324"/>
      <c r="I3" s="324"/>
      <c r="J3" s="324"/>
    </row>
    <row r="4" spans="2:10" x14ac:dyDescent="0.25">
      <c r="B4" s="325" t="s">
        <v>74</v>
      </c>
      <c r="C4" s="325"/>
      <c r="D4" s="325"/>
      <c r="E4" s="325"/>
      <c r="F4" s="325"/>
      <c r="G4" s="325"/>
      <c r="H4" s="325"/>
      <c r="I4" s="325"/>
      <c r="J4" s="325"/>
    </row>
    <row r="5" spans="2:10" x14ac:dyDescent="0.25">
      <c r="B5" s="168"/>
      <c r="C5" s="168"/>
      <c r="D5" s="168"/>
      <c r="E5" s="168"/>
      <c r="F5" s="168"/>
      <c r="G5" s="168"/>
      <c r="H5" s="168"/>
      <c r="I5" s="168"/>
      <c r="J5" s="168"/>
    </row>
    <row r="6" spans="2:10" ht="30" customHeight="1" x14ac:dyDescent="0.25">
      <c r="B6" s="328" t="s">
        <v>400</v>
      </c>
      <c r="C6" s="328"/>
      <c r="D6" s="328"/>
      <c r="E6" s="328"/>
      <c r="F6" s="328"/>
      <c r="G6" s="328"/>
      <c r="H6" s="328"/>
      <c r="I6" s="328"/>
      <c r="J6" s="328"/>
    </row>
    <row r="7" spans="2:10" x14ac:dyDescent="0.25">
      <c r="B7" s="326" t="s">
        <v>396</v>
      </c>
      <c r="C7" s="326"/>
      <c r="D7" s="326"/>
      <c r="E7" s="326"/>
      <c r="F7" s="326"/>
      <c r="G7" s="326"/>
      <c r="H7" s="326"/>
      <c r="I7" s="326"/>
      <c r="J7" s="326"/>
    </row>
    <row r="8" spans="2:10" x14ac:dyDescent="0.25">
      <c r="B8" s="258"/>
    </row>
    <row r="9" spans="2:10" ht="15.75" customHeight="1" x14ac:dyDescent="0.25">
      <c r="B9" s="329" t="s">
        <v>33</v>
      </c>
      <c r="C9" s="329" t="s">
        <v>75</v>
      </c>
      <c r="D9" s="329" t="s">
        <v>48</v>
      </c>
      <c r="E9" s="329"/>
      <c r="F9" s="329"/>
      <c r="G9" s="329"/>
      <c r="H9" s="329"/>
      <c r="I9" s="329"/>
      <c r="J9" s="329"/>
    </row>
    <row r="10" spans="2:10" ht="15.75" customHeight="1" x14ac:dyDescent="0.25">
      <c r="B10" s="329"/>
      <c r="C10" s="329"/>
      <c r="D10" s="329" t="s">
        <v>76</v>
      </c>
      <c r="E10" s="329" t="s">
        <v>77</v>
      </c>
      <c r="F10" s="329" t="s">
        <v>78</v>
      </c>
      <c r="G10" s="329"/>
      <c r="H10" s="329"/>
      <c r="I10" s="329"/>
      <c r="J10" s="329"/>
    </row>
    <row r="11" spans="2:10" ht="31.5" customHeight="1" x14ac:dyDescent="0.25">
      <c r="B11" s="329"/>
      <c r="C11" s="329"/>
      <c r="D11" s="329"/>
      <c r="E11" s="329"/>
      <c r="F11" s="267" t="s">
        <v>79</v>
      </c>
      <c r="G11" s="267" t="s">
        <v>80</v>
      </c>
      <c r="H11" s="267" t="s">
        <v>43</v>
      </c>
      <c r="I11" s="267" t="s">
        <v>81</v>
      </c>
      <c r="J11" s="267" t="s">
        <v>82</v>
      </c>
    </row>
    <row r="12" spans="2:10" ht="47.25" x14ac:dyDescent="0.25">
      <c r="B12" s="180"/>
      <c r="C12" s="300" t="s">
        <v>408</v>
      </c>
      <c r="D12" s="301"/>
      <c r="E12" s="169"/>
      <c r="F12" s="330">
        <v>18.486062999999998</v>
      </c>
      <c r="G12" s="331"/>
      <c r="H12" s="261">
        <v>4133.9450769000005</v>
      </c>
      <c r="I12" s="262"/>
      <c r="J12" s="263"/>
    </row>
    <row r="13" spans="2:10" ht="15.75" customHeight="1" x14ac:dyDescent="0.25">
      <c r="B13" s="327" t="s">
        <v>83</v>
      </c>
      <c r="C13" s="327"/>
      <c r="D13" s="327"/>
      <c r="E13" s="327"/>
      <c r="F13" s="264"/>
      <c r="G13" s="264"/>
      <c r="H13" s="264"/>
      <c r="I13" s="265"/>
      <c r="J13" s="266"/>
    </row>
    <row r="14" spans="2:10" ht="28.5" customHeight="1" x14ac:dyDescent="0.25">
      <c r="B14" s="327" t="s">
        <v>84</v>
      </c>
      <c r="C14" s="327"/>
      <c r="D14" s="327"/>
      <c r="E14" s="327"/>
      <c r="F14" s="332">
        <f>F12</f>
        <v>18.486062999999998</v>
      </c>
      <c r="G14" s="333"/>
      <c r="H14" s="264">
        <f>H12</f>
        <v>4133.9450769000005</v>
      </c>
      <c r="I14" s="265"/>
      <c r="J14" s="266">
        <f>SUM(F12:H12)</f>
        <v>4152.4311399000007</v>
      </c>
    </row>
    <row r="15" spans="2:10" x14ac:dyDescent="0.25">
      <c r="B15" s="258"/>
      <c r="J15" s="167" t="s">
        <v>66</v>
      </c>
    </row>
    <row r="18" spans="2:10" x14ac:dyDescent="0.25">
      <c r="B18" s="254" t="s">
        <v>85</v>
      </c>
      <c r="C18" s="167" t="s">
        <v>86</v>
      </c>
    </row>
    <row r="22" spans="2:10" x14ac:dyDescent="0.25">
      <c r="B22" s="167" t="s">
        <v>69</v>
      </c>
    </row>
    <row r="23" spans="2:10" x14ac:dyDescent="0.25">
      <c r="B23" s="179" t="s">
        <v>70</v>
      </c>
    </row>
    <row r="25" spans="2:10" x14ac:dyDescent="0.25">
      <c r="B25" s="167" t="s">
        <v>71</v>
      </c>
    </row>
    <row r="26" spans="2:10" x14ac:dyDescent="0.25">
      <c r="B26" s="179" t="s">
        <v>72</v>
      </c>
    </row>
    <row r="28" spans="2:10" x14ac:dyDescent="0.25">
      <c r="G28" s="241"/>
      <c r="H28" s="241"/>
      <c r="I28" s="241"/>
      <c r="J28" s="260"/>
    </row>
    <row r="41" spans="9:9" x14ac:dyDescent="0.25">
      <c r="I41" s="239"/>
    </row>
  </sheetData>
  <mergeCells count="14">
    <mergeCell ref="B13:E13"/>
    <mergeCell ref="B14:E14"/>
    <mergeCell ref="B3:J3"/>
    <mergeCell ref="B4:J4"/>
    <mergeCell ref="B6:J6"/>
    <mergeCell ref="B7:J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view="pageBreakPreview" zoomScale="55" workbookViewId="0">
      <selection activeCell="C34" sqref="C34"/>
    </sheetView>
  </sheetViews>
  <sheetFormatPr defaultColWidth="9.140625" defaultRowHeight="15.75" x14ac:dyDescent="0.25"/>
  <cols>
    <col min="1" max="1" width="9.140625" style="167"/>
    <col min="2" max="2" width="12.5703125" style="167" customWidth="1"/>
    <col min="3" max="3" width="22.42578125" style="167" customWidth="1"/>
    <col min="4" max="4" width="49.7109375" style="167" customWidth="1"/>
    <col min="5" max="5" width="10.140625" style="227" customWidth="1"/>
    <col min="6" max="6" width="20.7109375" style="167" customWidth="1"/>
    <col min="7" max="7" width="16.140625" style="167" customWidth="1"/>
    <col min="8" max="8" width="16.7109375" style="167" customWidth="1"/>
    <col min="9" max="9" width="9.140625" style="167"/>
    <col min="10" max="10" width="10.140625" style="167" customWidth="1"/>
    <col min="11" max="11" width="14" style="167" customWidth="1"/>
    <col min="12" max="12" width="9.140625" style="167"/>
  </cols>
  <sheetData>
    <row r="2" spans="1:12" x14ac:dyDescent="0.25">
      <c r="A2" s="324" t="s">
        <v>87</v>
      </c>
      <c r="B2" s="324"/>
      <c r="C2" s="324"/>
      <c r="D2" s="324"/>
      <c r="E2" s="324"/>
      <c r="F2" s="324"/>
      <c r="G2" s="324"/>
      <c r="H2" s="324"/>
    </row>
    <row r="3" spans="1:12" x14ac:dyDescent="0.25">
      <c r="A3" s="325" t="s">
        <v>88</v>
      </c>
      <c r="B3" s="325"/>
      <c r="C3" s="325"/>
      <c r="D3" s="325"/>
      <c r="E3" s="325"/>
      <c r="F3" s="325"/>
      <c r="G3" s="325"/>
      <c r="H3" s="325"/>
    </row>
    <row r="4" spans="1:12" x14ac:dyDescent="0.25">
      <c r="A4" s="258"/>
    </row>
    <row r="5" spans="1:12" ht="41.25" customHeight="1" x14ac:dyDescent="0.25">
      <c r="A5" s="328" t="s">
        <v>401</v>
      </c>
      <c r="B5" s="328"/>
      <c r="C5" s="328"/>
      <c r="D5" s="328"/>
      <c r="E5" s="328"/>
      <c r="F5" s="328"/>
      <c r="G5" s="328"/>
      <c r="H5" s="328"/>
    </row>
    <row r="6" spans="1:12" x14ac:dyDescent="0.25">
      <c r="A6" s="228"/>
      <c r="B6" s="228"/>
      <c r="C6" s="228"/>
      <c r="D6" s="228"/>
      <c r="E6" s="168"/>
      <c r="F6" s="228"/>
      <c r="G6" s="228"/>
      <c r="H6" s="228"/>
    </row>
    <row r="7" spans="1:12" ht="38.25" customHeight="1" x14ac:dyDescent="0.25">
      <c r="A7" s="329" t="s">
        <v>89</v>
      </c>
      <c r="B7" s="329" t="s">
        <v>90</v>
      </c>
      <c r="C7" s="329" t="s">
        <v>91</v>
      </c>
      <c r="D7" s="329" t="s">
        <v>92</v>
      </c>
      <c r="E7" s="329" t="s">
        <v>93</v>
      </c>
      <c r="F7" s="329" t="s">
        <v>94</v>
      </c>
      <c r="G7" s="329" t="s">
        <v>95</v>
      </c>
      <c r="H7" s="329"/>
    </row>
    <row r="8" spans="1:12" ht="40.5" customHeight="1" x14ac:dyDescent="0.25">
      <c r="A8" s="329"/>
      <c r="B8" s="329"/>
      <c r="C8" s="329"/>
      <c r="D8" s="329"/>
      <c r="E8" s="329"/>
      <c r="F8" s="329"/>
      <c r="G8" s="267" t="s">
        <v>96</v>
      </c>
      <c r="H8" s="267" t="s">
        <v>97</v>
      </c>
    </row>
    <row r="9" spans="1:12" x14ac:dyDescent="0.25">
      <c r="A9" s="229">
        <v>1</v>
      </c>
      <c r="B9" s="229"/>
      <c r="C9" s="229">
        <v>2</v>
      </c>
      <c r="D9" s="229" t="s">
        <v>98</v>
      </c>
      <c r="E9" s="229">
        <v>4</v>
      </c>
      <c r="F9" s="229">
        <v>5</v>
      </c>
      <c r="G9" s="229">
        <v>6</v>
      </c>
      <c r="H9" s="229">
        <v>7</v>
      </c>
    </row>
    <row r="10" spans="1:12" s="231" customFormat="1" x14ac:dyDescent="0.25">
      <c r="A10" s="337" t="s">
        <v>99</v>
      </c>
      <c r="B10" s="338"/>
      <c r="C10" s="339"/>
      <c r="D10" s="339"/>
      <c r="E10" s="338"/>
      <c r="F10" s="230">
        <f>SUM(F11:F15)</f>
        <v>155.41798501248959</v>
      </c>
      <c r="G10" s="230"/>
      <c r="H10" s="230">
        <f>SUM(H11:H15)</f>
        <v>1896.56</v>
      </c>
    </row>
    <row r="11" spans="1:12" x14ac:dyDescent="0.25">
      <c r="A11" s="232">
        <v>1</v>
      </c>
      <c r="B11" s="233" t="s">
        <v>66</v>
      </c>
      <c r="C11" s="299" t="s">
        <v>100</v>
      </c>
      <c r="D11" s="234" t="s">
        <v>101</v>
      </c>
      <c r="E11" s="235" t="s">
        <v>102</v>
      </c>
      <c r="F11" s="232">
        <v>125.99261337309564</v>
      </c>
      <c r="G11" s="181">
        <v>12.92</v>
      </c>
      <c r="H11" s="181">
        <f>ROUND(F11*G11,2)</f>
        <v>1627.82</v>
      </c>
      <c r="K11" s="236"/>
      <c r="L11" s="240"/>
    </row>
    <row r="12" spans="1:12" x14ac:dyDescent="0.25">
      <c r="A12" s="232">
        <v>2</v>
      </c>
      <c r="B12" s="233" t="s">
        <v>66</v>
      </c>
      <c r="C12" s="299" t="s">
        <v>103</v>
      </c>
      <c r="D12" s="234" t="s">
        <v>104</v>
      </c>
      <c r="E12" s="235" t="s">
        <v>102</v>
      </c>
      <c r="F12" s="232">
        <v>13.615330799995819</v>
      </c>
      <c r="G12" s="181">
        <v>8.5299999999999994</v>
      </c>
      <c r="H12" s="181">
        <f>ROUND(F12*G12,2)</f>
        <v>116.14</v>
      </c>
      <c r="I12" s="304"/>
      <c r="J12" s="304"/>
      <c r="K12" s="236"/>
      <c r="L12" s="240"/>
    </row>
    <row r="13" spans="1:12" x14ac:dyDescent="0.25">
      <c r="A13" s="232">
        <v>3</v>
      </c>
      <c r="B13" s="233" t="s">
        <v>66</v>
      </c>
      <c r="C13" s="299" t="s">
        <v>105</v>
      </c>
      <c r="D13" s="234" t="s">
        <v>106</v>
      </c>
      <c r="E13" s="235" t="s">
        <v>102</v>
      </c>
      <c r="F13" s="232">
        <v>8.5349834865645438</v>
      </c>
      <c r="G13" s="181">
        <v>9.92</v>
      </c>
      <c r="H13" s="181">
        <f>ROUND(F13*G13,2)</f>
        <v>84.67</v>
      </c>
      <c r="I13" s="304"/>
      <c r="J13" s="304"/>
      <c r="K13" s="236"/>
      <c r="L13" s="240"/>
    </row>
    <row r="14" spans="1:12" x14ac:dyDescent="0.25">
      <c r="A14" s="232">
        <v>4</v>
      </c>
      <c r="B14" s="233" t="s">
        <v>66</v>
      </c>
      <c r="C14" s="299" t="s">
        <v>107</v>
      </c>
      <c r="D14" s="234" t="s">
        <v>108</v>
      </c>
      <c r="E14" s="235" t="s">
        <v>102</v>
      </c>
      <c r="F14" s="232">
        <v>5.1819542596999009</v>
      </c>
      <c r="G14" s="181">
        <v>9.6199999999999992</v>
      </c>
      <c r="H14" s="181">
        <f>ROUND(F14*G14,2)</f>
        <v>49.85</v>
      </c>
      <c r="I14" s="304"/>
      <c r="J14" s="304"/>
      <c r="K14" s="236"/>
      <c r="L14" s="240"/>
    </row>
    <row r="15" spans="1:12" x14ac:dyDescent="0.25">
      <c r="A15" s="232">
        <v>5</v>
      </c>
      <c r="B15" s="233" t="s">
        <v>66</v>
      </c>
      <c r="C15" s="299" t="s">
        <v>109</v>
      </c>
      <c r="D15" s="234" t="s">
        <v>110</v>
      </c>
      <c r="E15" s="235" t="s">
        <v>102</v>
      </c>
      <c r="F15" s="232">
        <v>2.0931030931336858</v>
      </c>
      <c r="G15" s="181">
        <v>8.64</v>
      </c>
      <c r="H15" s="181">
        <f>ROUND(F15*G15,2)</f>
        <v>18.079999999999998</v>
      </c>
      <c r="I15" s="304"/>
      <c r="J15" s="304"/>
      <c r="K15" s="236"/>
      <c r="L15" s="240"/>
    </row>
    <row r="16" spans="1:12" x14ac:dyDescent="0.25">
      <c r="A16" s="337" t="s">
        <v>111</v>
      </c>
      <c r="B16" s="338"/>
      <c r="C16" s="339"/>
      <c r="D16" s="339"/>
      <c r="E16" s="338"/>
      <c r="F16" s="268">
        <f>F17</f>
        <v>2.56</v>
      </c>
      <c r="G16" s="230"/>
      <c r="H16" s="230">
        <f>H17</f>
        <v>25.78</v>
      </c>
    </row>
    <row r="17" spans="1:11" x14ac:dyDescent="0.25">
      <c r="A17" s="232">
        <v>6</v>
      </c>
      <c r="B17" s="232" t="s">
        <v>66</v>
      </c>
      <c r="C17" s="234">
        <v>2</v>
      </c>
      <c r="D17" s="234" t="s">
        <v>111</v>
      </c>
      <c r="E17" s="235" t="s">
        <v>102</v>
      </c>
      <c r="F17" s="232">
        <v>2.56</v>
      </c>
      <c r="G17" s="181"/>
      <c r="H17" s="181">
        <v>25.78</v>
      </c>
    </row>
    <row r="18" spans="1:11" s="231" customFormat="1" x14ac:dyDescent="0.25">
      <c r="A18" s="337" t="s">
        <v>112</v>
      </c>
      <c r="B18" s="338"/>
      <c r="C18" s="339"/>
      <c r="D18" s="339"/>
      <c r="E18" s="338"/>
      <c r="F18" s="268"/>
      <c r="G18" s="230"/>
      <c r="H18" s="230">
        <f>SUM(H19:H22)</f>
        <v>236.81</v>
      </c>
    </row>
    <row r="19" spans="1:11" x14ac:dyDescent="0.25">
      <c r="A19" s="232">
        <v>7</v>
      </c>
      <c r="B19" s="232" t="s">
        <v>66</v>
      </c>
      <c r="C19" s="234" t="s">
        <v>113</v>
      </c>
      <c r="D19" s="234" t="s">
        <v>114</v>
      </c>
      <c r="E19" s="235" t="s">
        <v>115</v>
      </c>
      <c r="F19" s="232">
        <v>2.54</v>
      </c>
      <c r="G19" s="181">
        <v>89.99</v>
      </c>
      <c r="H19" s="181">
        <f>ROUND(F19*G19,2)</f>
        <v>228.57</v>
      </c>
      <c r="J19" s="163"/>
    </row>
    <row r="20" spans="1:11" ht="31.5" customHeight="1" x14ac:dyDescent="0.25">
      <c r="A20" s="232">
        <v>8</v>
      </c>
      <c r="B20" s="232" t="s">
        <v>66</v>
      </c>
      <c r="C20" s="234" t="s">
        <v>116</v>
      </c>
      <c r="D20" s="234" t="s">
        <v>117</v>
      </c>
      <c r="E20" s="235" t="s">
        <v>115</v>
      </c>
      <c r="F20" s="232">
        <v>0.52</v>
      </c>
      <c r="G20" s="181">
        <v>8.1</v>
      </c>
      <c r="H20" s="181">
        <f>ROUND(F20*G20,2)</f>
        <v>4.21</v>
      </c>
      <c r="J20" s="163"/>
    </row>
    <row r="21" spans="1:11" ht="31.5" customHeight="1" x14ac:dyDescent="0.25">
      <c r="A21" s="232">
        <v>9</v>
      </c>
      <c r="B21" s="232" t="s">
        <v>66</v>
      </c>
      <c r="C21" s="234" t="s">
        <v>118</v>
      </c>
      <c r="D21" s="234" t="s">
        <v>119</v>
      </c>
      <c r="E21" s="235" t="s">
        <v>115</v>
      </c>
      <c r="F21" s="232">
        <v>1.6</v>
      </c>
      <c r="G21" s="181">
        <v>1.7</v>
      </c>
      <c r="H21" s="181">
        <f>ROUND(F21*G21,2)</f>
        <v>2.72</v>
      </c>
      <c r="J21" s="163"/>
      <c r="K21" s="237"/>
    </row>
    <row r="22" spans="1:11" ht="31.5" customHeight="1" x14ac:dyDescent="0.25">
      <c r="A22" s="232">
        <v>10</v>
      </c>
      <c r="B22" s="232" t="s">
        <v>66</v>
      </c>
      <c r="C22" s="234" t="s">
        <v>120</v>
      </c>
      <c r="D22" s="234" t="s">
        <v>121</v>
      </c>
      <c r="E22" s="235" t="s">
        <v>115</v>
      </c>
      <c r="F22" s="232">
        <v>0.02</v>
      </c>
      <c r="G22" s="181">
        <v>65.709999999999994</v>
      </c>
      <c r="H22" s="181">
        <f>ROUND(F22*G22,2)</f>
        <v>1.31</v>
      </c>
      <c r="J22" s="163"/>
    </row>
    <row r="23" spans="1:11" x14ac:dyDescent="0.25">
      <c r="A23" s="337" t="s">
        <v>43</v>
      </c>
      <c r="B23" s="338"/>
      <c r="C23" s="339"/>
      <c r="D23" s="339"/>
      <c r="E23" s="338"/>
      <c r="F23" s="268"/>
      <c r="G23" s="230"/>
      <c r="H23" s="230">
        <f>SUM(H24:H24)</f>
        <v>896734.29</v>
      </c>
    </row>
    <row r="24" spans="1:11" s="231" customFormat="1" x14ac:dyDescent="0.25">
      <c r="A24" s="232">
        <v>11</v>
      </c>
      <c r="B24" s="232" t="s">
        <v>66</v>
      </c>
      <c r="C24" s="234" t="s">
        <v>122</v>
      </c>
      <c r="D24" s="234" t="s">
        <v>123</v>
      </c>
      <c r="E24" s="235" t="s">
        <v>124</v>
      </c>
      <c r="F24" s="232">
        <v>1</v>
      </c>
      <c r="G24" s="181">
        <v>896734.29</v>
      </c>
      <c r="H24" s="181">
        <f>ROUND(F24*G24,2)</f>
        <v>896734.29</v>
      </c>
      <c r="J24" s="163"/>
    </row>
    <row r="25" spans="1:11" x14ac:dyDescent="0.25">
      <c r="A25" s="334" t="s">
        <v>125</v>
      </c>
      <c r="B25" s="335"/>
      <c r="C25" s="335"/>
      <c r="D25" s="335"/>
      <c r="E25" s="336"/>
      <c r="F25" s="268"/>
      <c r="G25" s="230"/>
      <c r="H25" s="230">
        <f>SUM(H26:H37)</f>
        <v>123.08</v>
      </c>
    </row>
    <row r="26" spans="1:11" ht="31.5" customHeight="1" x14ac:dyDescent="0.25">
      <c r="A26" s="232">
        <v>12</v>
      </c>
      <c r="B26" s="232" t="s">
        <v>66</v>
      </c>
      <c r="C26" s="234" t="s">
        <v>126</v>
      </c>
      <c r="D26" s="234" t="s">
        <v>127</v>
      </c>
      <c r="E26" s="235" t="s">
        <v>128</v>
      </c>
      <c r="F26" s="232">
        <v>8.0000000000000002E-3</v>
      </c>
      <c r="G26" s="181">
        <v>4949.3999999999996</v>
      </c>
      <c r="H26" s="181">
        <f t="shared" ref="H26:H37" si="0">ROUND(F26*G26,2)</f>
        <v>39.6</v>
      </c>
      <c r="J26" s="163"/>
    </row>
    <row r="27" spans="1:11" ht="31.5" customHeight="1" x14ac:dyDescent="0.25">
      <c r="A27" s="232">
        <v>13</v>
      </c>
      <c r="B27" s="232" t="s">
        <v>66</v>
      </c>
      <c r="C27" s="234" t="s">
        <v>129</v>
      </c>
      <c r="D27" s="234" t="s">
        <v>130</v>
      </c>
      <c r="E27" s="235" t="s">
        <v>131</v>
      </c>
      <c r="F27" s="232">
        <v>36.869999999999997</v>
      </c>
      <c r="G27" s="181">
        <v>1</v>
      </c>
      <c r="H27" s="181">
        <f t="shared" si="0"/>
        <v>36.869999999999997</v>
      </c>
      <c r="J27" s="163"/>
    </row>
    <row r="28" spans="1:11" x14ac:dyDescent="0.25">
      <c r="A28" s="232">
        <v>14</v>
      </c>
      <c r="B28" s="232" t="s">
        <v>66</v>
      </c>
      <c r="C28" s="234" t="s">
        <v>132</v>
      </c>
      <c r="D28" s="234" t="s">
        <v>133</v>
      </c>
      <c r="E28" s="235" t="s">
        <v>134</v>
      </c>
      <c r="F28" s="232">
        <v>3.0999999999999999E-3</v>
      </c>
      <c r="G28" s="181">
        <v>5763</v>
      </c>
      <c r="H28" s="181">
        <f t="shared" si="0"/>
        <v>17.87</v>
      </c>
      <c r="J28" s="163"/>
      <c r="K28" s="237"/>
    </row>
    <row r="29" spans="1:11" ht="31.5" customHeight="1" x14ac:dyDescent="0.25">
      <c r="A29" s="232">
        <v>15</v>
      </c>
      <c r="B29" s="232" t="s">
        <v>66</v>
      </c>
      <c r="C29" s="234" t="s">
        <v>135</v>
      </c>
      <c r="D29" s="234" t="s">
        <v>136</v>
      </c>
      <c r="E29" s="235" t="s">
        <v>137</v>
      </c>
      <c r="F29" s="232">
        <v>0.47399999999999998</v>
      </c>
      <c r="G29" s="181">
        <v>28.22</v>
      </c>
      <c r="H29" s="181">
        <f t="shared" si="0"/>
        <v>13.38</v>
      </c>
      <c r="J29" s="163"/>
      <c r="K29" s="237"/>
    </row>
    <row r="30" spans="1:11" x14ac:dyDescent="0.25">
      <c r="A30" s="232">
        <v>16</v>
      </c>
      <c r="B30" s="232" t="s">
        <v>66</v>
      </c>
      <c r="C30" s="234" t="s">
        <v>138</v>
      </c>
      <c r="D30" s="234" t="s">
        <v>139</v>
      </c>
      <c r="E30" s="235" t="s">
        <v>140</v>
      </c>
      <c r="F30" s="232">
        <v>0.45</v>
      </c>
      <c r="G30" s="181">
        <v>8.33</v>
      </c>
      <c r="H30" s="181">
        <f t="shared" si="0"/>
        <v>3.75</v>
      </c>
      <c r="J30" s="163"/>
    </row>
    <row r="31" spans="1:11" ht="47.25" customHeight="1" x14ac:dyDescent="0.25">
      <c r="A31" s="232">
        <v>17</v>
      </c>
      <c r="B31" s="232" t="s">
        <v>66</v>
      </c>
      <c r="C31" s="234" t="s">
        <v>141</v>
      </c>
      <c r="D31" s="234" t="s">
        <v>142</v>
      </c>
      <c r="E31" s="235" t="s">
        <v>134</v>
      </c>
      <c r="F31" s="232">
        <v>1.2E-4</v>
      </c>
      <c r="G31" s="181">
        <v>26932.42</v>
      </c>
      <c r="H31" s="181">
        <f t="shared" si="0"/>
        <v>3.23</v>
      </c>
      <c r="J31" s="163"/>
    </row>
    <row r="32" spans="1:11" ht="31.5" customHeight="1" x14ac:dyDescent="0.25">
      <c r="A32" s="232">
        <v>18</v>
      </c>
      <c r="B32" s="232" t="s">
        <v>66</v>
      </c>
      <c r="C32" s="234" t="s">
        <v>143</v>
      </c>
      <c r="D32" s="234" t="s">
        <v>144</v>
      </c>
      <c r="E32" s="235" t="s">
        <v>145</v>
      </c>
      <c r="F32" s="232">
        <v>0.16</v>
      </c>
      <c r="G32" s="181">
        <v>20</v>
      </c>
      <c r="H32" s="181">
        <f t="shared" si="0"/>
        <v>3.2</v>
      </c>
      <c r="J32" s="163"/>
    </row>
    <row r="33" spans="1:10" x14ac:dyDescent="0.25">
      <c r="A33" s="232">
        <v>19</v>
      </c>
      <c r="B33" s="232" t="s">
        <v>66</v>
      </c>
      <c r="C33" s="234" t="s">
        <v>146</v>
      </c>
      <c r="D33" s="234" t="s">
        <v>147</v>
      </c>
      <c r="E33" s="235" t="s">
        <v>137</v>
      </c>
      <c r="F33" s="232">
        <v>7.0000000000000007E-2</v>
      </c>
      <c r="G33" s="181">
        <v>32.6</v>
      </c>
      <c r="H33" s="181">
        <f t="shared" si="0"/>
        <v>2.2799999999999998</v>
      </c>
      <c r="J33" s="163"/>
    </row>
    <row r="34" spans="1:10" x14ac:dyDescent="0.25">
      <c r="A34" s="232">
        <v>20</v>
      </c>
      <c r="B34" s="232" t="s">
        <v>66</v>
      </c>
      <c r="C34" s="234" t="s">
        <v>148</v>
      </c>
      <c r="D34" s="234" t="s">
        <v>149</v>
      </c>
      <c r="E34" s="235" t="s">
        <v>134</v>
      </c>
      <c r="F34" s="232">
        <v>1.3999999999999999E-4</v>
      </c>
      <c r="G34" s="181">
        <v>10315.01</v>
      </c>
      <c r="H34" s="181">
        <f t="shared" si="0"/>
        <v>1.44</v>
      </c>
      <c r="J34" s="163"/>
    </row>
    <row r="35" spans="1:10" x14ac:dyDescent="0.25">
      <c r="A35" s="232">
        <v>21</v>
      </c>
      <c r="B35" s="232" t="s">
        <v>66</v>
      </c>
      <c r="C35" s="234" t="s">
        <v>150</v>
      </c>
      <c r="D35" s="234" t="s">
        <v>151</v>
      </c>
      <c r="E35" s="235" t="s">
        <v>137</v>
      </c>
      <c r="F35" s="232">
        <v>1.4999999999999999E-2</v>
      </c>
      <c r="G35" s="181">
        <v>47.57</v>
      </c>
      <c r="H35" s="181">
        <f t="shared" si="0"/>
        <v>0.71</v>
      </c>
      <c r="J35" s="163"/>
    </row>
    <row r="36" spans="1:10" x14ac:dyDescent="0.25">
      <c r="A36" s="232">
        <v>22</v>
      </c>
      <c r="B36" s="232" t="s">
        <v>66</v>
      </c>
      <c r="C36" s="234" t="s">
        <v>152</v>
      </c>
      <c r="D36" s="234" t="s">
        <v>153</v>
      </c>
      <c r="E36" s="235" t="s">
        <v>137</v>
      </c>
      <c r="F36" s="232">
        <v>2.5000000000000001E-2</v>
      </c>
      <c r="G36" s="181">
        <v>16.95</v>
      </c>
      <c r="H36" s="181">
        <f t="shared" si="0"/>
        <v>0.42</v>
      </c>
      <c r="J36" s="163"/>
    </row>
    <row r="37" spans="1:10" x14ac:dyDescent="0.25">
      <c r="A37" s="232">
        <v>23</v>
      </c>
      <c r="B37" s="232" t="s">
        <v>66</v>
      </c>
      <c r="C37" s="234" t="s">
        <v>154</v>
      </c>
      <c r="D37" s="234" t="s">
        <v>155</v>
      </c>
      <c r="E37" s="235" t="s">
        <v>137</v>
      </c>
      <c r="F37" s="232">
        <v>0.03</v>
      </c>
      <c r="G37" s="181">
        <v>10.97</v>
      </c>
      <c r="H37" s="181">
        <f t="shared" si="0"/>
        <v>0.33</v>
      </c>
      <c r="J37" s="163"/>
    </row>
    <row r="40" spans="1:10" x14ac:dyDescent="0.25">
      <c r="B40" s="167" t="s">
        <v>69</v>
      </c>
    </row>
    <row r="41" spans="1:10" x14ac:dyDescent="0.25">
      <c r="B41" s="179" t="s">
        <v>70</v>
      </c>
    </row>
    <row r="43" spans="1:10" x14ac:dyDescent="0.25">
      <c r="B43" s="167" t="s">
        <v>71</v>
      </c>
    </row>
    <row r="44" spans="1:10" x14ac:dyDescent="0.25">
      <c r="B44" s="179" t="s">
        <v>72</v>
      </c>
    </row>
  </sheetData>
  <mergeCells count="15">
    <mergeCell ref="A25:E25"/>
    <mergeCell ref="A16:E16"/>
    <mergeCell ref="A10:E10"/>
    <mergeCell ref="A18:E18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3:E23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topLeftCell="A25" workbookViewId="0">
      <selection activeCell="D35" sqref="D35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10" width="9.140625" style="52" customWidth="1"/>
    <col min="11" max="11" width="13.5703125" style="52" customWidth="1"/>
    <col min="12" max="12" width="9.140625" style="52" customWidth="1"/>
  </cols>
  <sheetData>
    <row r="1" spans="2:5" x14ac:dyDescent="0.25">
      <c r="B1" s="154"/>
      <c r="C1" s="154"/>
      <c r="D1" s="154"/>
      <c r="E1" s="154"/>
    </row>
    <row r="2" spans="2:5" x14ac:dyDescent="0.25">
      <c r="B2" s="154"/>
      <c r="C2" s="154"/>
      <c r="D2" s="154"/>
      <c r="E2" s="298" t="s">
        <v>156</v>
      </c>
    </row>
    <row r="3" spans="2:5" x14ac:dyDescent="0.25">
      <c r="B3" s="154"/>
      <c r="C3" s="154"/>
      <c r="D3" s="154"/>
      <c r="E3" s="154"/>
    </row>
    <row r="4" spans="2:5" x14ac:dyDescent="0.25">
      <c r="B4" s="154"/>
      <c r="C4" s="154"/>
      <c r="D4" s="154"/>
      <c r="E4" s="154"/>
    </row>
    <row r="5" spans="2:5" x14ac:dyDescent="0.25">
      <c r="B5" s="317" t="s">
        <v>157</v>
      </c>
      <c r="C5" s="317"/>
      <c r="D5" s="317"/>
      <c r="E5" s="317"/>
    </row>
    <row r="6" spans="2:5" x14ac:dyDescent="0.25">
      <c r="B6" s="255"/>
      <c r="C6" s="154"/>
      <c r="D6" s="154"/>
      <c r="E6" s="154"/>
    </row>
    <row r="7" spans="2:5" ht="25.5" customHeight="1" x14ac:dyDescent="0.25">
      <c r="B7" s="340" t="s">
        <v>400</v>
      </c>
      <c r="C7" s="340"/>
      <c r="D7" s="340"/>
      <c r="E7" s="340"/>
    </row>
    <row r="8" spans="2:5" x14ac:dyDescent="0.25">
      <c r="B8" s="341" t="s">
        <v>396</v>
      </c>
      <c r="C8" s="341"/>
      <c r="D8" s="341"/>
      <c r="E8" s="341"/>
    </row>
    <row r="9" spans="2:5" x14ac:dyDescent="0.25">
      <c r="B9" s="255"/>
      <c r="C9" s="154"/>
      <c r="D9" s="154"/>
      <c r="E9" s="154"/>
    </row>
    <row r="10" spans="2:5" ht="51" customHeight="1" x14ac:dyDescent="0.25">
      <c r="B10" s="256" t="s">
        <v>158</v>
      </c>
      <c r="C10" s="256" t="s">
        <v>159</v>
      </c>
      <c r="D10" s="256" t="s">
        <v>160</v>
      </c>
      <c r="E10" s="256" t="s">
        <v>161</v>
      </c>
    </row>
    <row r="11" spans="2:5" x14ac:dyDescent="0.25">
      <c r="B11" s="155" t="s">
        <v>162</v>
      </c>
      <c r="C11" s="156">
        <f>'Прил.5 Расчет СМР и ОБ'!J15</f>
        <v>86076.72</v>
      </c>
      <c r="D11" s="157">
        <f t="shared" ref="D11:D18" si="0">C11/$C$24</f>
        <v>0.41209984265114386</v>
      </c>
      <c r="E11" s="157">
        <f t="shared" ref="E11:E18" si="1">C11/$C$40</f>
        <v>3.9790925481589322E-2</v>
      </c>
    </row>
    <row r="12" spans="2:5" x14ac:dyDescent="0.25">
      <c r="B12" s="155" t="s">
        <v>163</v>
      </c>
      <c r="C12" s="156">
        <f>'Прил.5 Расчет СМР и ОБ'!J21</f>
        <v>3078.91</v>
      </c>
      <c r="D12" s="157">
        <f t="shared" si="0"/>
        <v>1.4740551528183616E-2</v>
      </c>
      <c r="E12" s="157">
        <f t="shared" si="1"/>
        <v>1.4232963148981535E-3</v>
      </c>
    </row>
    <row r="13" spans="2:5" x14ac:dyDescent="0.25">
      <c r="B13" s="155" t="s">
        <v>164</v>
      </c>
      <c r="C13" s="156">
        <f>'Прил.5 Расчет СМР и ОБ'!J25</f>
        <v>111.08</v>
      </c>
      <c r="D13" s="157">
        <f t="shared" si="0"/>
        <v>5.3180523748684962E-4</v>
      </c>
      <c r="E13" s="157">
        <f t="shared" si="1"/>
        <v>5.1349261478538466E-5</v>
      </c>
    </row>
    <row r="14" spans="2:5" x14ac:dyDescent="0.25">
      <c r="B14" s="155" t="s">
        <v>165</v>
      </c>
      <c r="C14" s="156">
        <f>C13+C12</f>
        <v>3189.99</v>
      </c>
      <c r="D14" s="157">
        <f t="shared" si="0"/>
        <v>1.5272356765670465E-2</v>
      </c>
      <c r="E14" s="157">
        <f t="shared" si="1"/>
        <v>1.4746455763766917E-3</v>
      </c>
    </row>
    <row r="15" spans="2:5" x14ac:dyDescent="0.25">
      <c r="B15" s="155" t="s">
        <v>166</v>
      </c>
      <c r="C15" s="156">
        <f>'Прил.5 Расчет СМР и ОБ'!J17</f>
        <v>1141.79</v>
      </c>
      <c r="D15" s="157">
        <f t="shared" si="0"/>
        <v>5.4664197165116132E-3</v>
      </c>
      <c r="E15" s="157">
        <f t="shared" si="1"/>
        <v>5.2781844853781452E-4</v>
      </c>
    </row>
    <row r="16" spans="2:5" x14ac:dyDescent="0.25">
      <c r="B16" s="155" t="s">
        <v>167</v>
      </c>
      <c r="C16" s="156">
        <f>'Прил.5 Расчет СМР и ОБ'!J40</f>
        <v>865.96999999999991</v>
      </c>
      <c r="D16" s="157">
        <f t="shared" si="0"/>
        <v>4.1459072875989116E-3</v>
      </c>
      <c r="E16" s="157">
        <f t="shared" si="1"/>
        <v>4.003143676860817E-4</v>
      </c>
    </row>
    <row r="17" spans="2:6" x14ac:dyDescent="0.25">
      <c r="B17" s="155" t="s">
        <v>168</v>
      </c>
      <c r="C17" s="156">
        <f>'Прил.5 Расчет СМР и ОБ'!J49</f>
        <v>123.61000000000001</v>
      </c>
      <c r="D17" s="157">
        <f t="shared" si="0"/>
        <v>5.9179371089079487E-4</v>
      </c>
      <c r="E17" s="157">
        <f t="shared" si="1"/>
        <v>5.7141539533328605E-5</v>
      </c>
    </row>
    <row r="18" spans="2:6" x14ac:dyDescent="0.25">
      <c r="B18" s="155" t="s">
        <v>169</v>
      </c>
      <c r="C18" s="156">
        <f>C17+C16</f>
        <v>989.57999999999993</v>
      </c>
      <c r="D18" s="157">
        <f t="shared" si="0"/>
        <v>4.7377009984897068E-3</v>
      </c>
      <c r="E18" s="157">
        <f t="shared" si="1"/>
        <v>4.5745590721941028E-4</v>
      </c>
    </row>
    <row r="19" spans="2:6" x14ac:dyDescent="0.25">
      <c r="B19" s="155" t="s">
        <v>170</v>
      </c>
      <c r="C19" s="156">
        <f>C18+C14+C11</f>
        <v>90256.290000000008</v>
      </c>
      <c r="D19" s="157"/>
      <c r="E19" s="155"/>
    </row>
    <row r="20" spans="2:6" x14ac:dyDescent="0.25">
      <c r="B20" s="155" t="s">
        <v>171</v>
      </c>
      <c r="C20" s="156">
        <f>ROUND(C21*(C11+C15),2)</f>
        <v>40120.51</v>
      </c>
      <c r="D20" s="157">
        <f>C20/$C$24</f>
        <v>0.19208045866621828</v>
      </c>
      <c r="E20" s="157">
        <f>C20/$C$40</f>
        <v>1.8546620081403651E-2</v>
      </c>
    </row>
    <row r="21" spans="2:6" x14ac:dyDescent="0.25">
      <c r="B21" s="155" t="s">
        <v>172</v>
      </c>
      <c r="C21" s="160">
        <f>'Прил.5 Расчет СМР и ОБ'!D53</f>
        <v>0.46</v>
      </c>
      <c r="D21" s="157"/>
      <c r="E21" s="155"/>
    </row>
    <row r="22" spans="2:6" x14ac:dyDescent="0.25">
      <c r="B22" s="155" t="s">
        <v>173</v>
      </c>
      <c r="C22" s="156">
        <f>ROUND(C23*(C11+C15),2)</f>
        <v>78496.66</v>
      </c>
      <c r="D22" s="157">
        <f>C22/$C$24</f>
        <v>0.37580964091847763</v>
      </c>
      <c r="E22" s="157">
        <f>C22/$C$40</f>
        <v>3.6286869999387211E-2</v>
      </c>
    </row>
    <row r="23" spans="2:6" x14ac:dyDescent="0.25">
      <c r="B23" s="155" t="s">
        <v>174</v>
      </c>
      <c r="C23" s="160">
        <f>'Прил.5 Расчет СМР и ОБ'!D52</f>
        <v>0.9</v>
      </c>
      <c r="D23" s="157"/>
      <c r="E23" s="155"/>
    </row>
    <row r="24" spans="2:6" x14ac:dyDescent="0.25">
      <c r="B24" s="155" t="s">
        <v>175</v>
      </c>
      <c r="C24" s="156">
        <f>C19+C20+C22</f>
        <v>208873.46000000002</v>
      </c>
      <c r="D24" s="157">
        <f>C24/$C$24</f>
        <v>1</v>
      </c>
      <c r="E24" s="157">
        <f>C24/$C$40</f>
        <v>9.6556517045976301E-2</v>
      </c>
    </row>
    <row r="25" spans="2:6" ht="25.5" customHeight="1" x14ac:dyDescent="0.25">
      <c r="B25" s="155" t="s">
        <v>176</v>
      </c>
      <c r="C25" s="156">
        <f>'Прил.5 Расчет СМР и ОБ'!J32</f>
        <v>1700000</v>
      </c>
      <c r="D25" s="157"/>
      <c r="E25" s="157">
        <f>C25/$C$40</f>
        <v>0.78586374246953006</v>
      </c>
    </row>
    <row r="26" spans="2:6" ht="25.5" customHeight="1" x14ac:dyDescent="0.25">
      <c r="B26" s="155" t="s">
        <v>177</v>
      </c>
      <c r="C26" s="156">
        <f>'Прил.5 Расчет СМР и ОБ'!J33</f>
        <v>1700000</v>
      </c>
      <c r="D26" s="157"/>
      <c r="E26" s="157">
        <f>C26/$C$40</f>
        <v>0.78586374246953006</v>
      </c>
    </row>
    <row r="27" spans="2:6" x14ac:dyDescent="0.25">
      <c r="B27" s="155" t="s">
        <v>178</v>
      </c>
      <c r="C27" s="159">
        <f>C24+C25</f>
        <v>1908873.46</v>
      </c>
      <c r="D27" s="157"/>
      <c r="E27" s="157">
        <f>C27/$C$40</f>
        <v>0.88242025951550629</v>
      </c>
    </row>
    <row r="28" spans="2:6" ht="33" customHeight="1" x14ac:dyDescent="0.25">
      <c r="B28" s="155" t="s">
        <v>179</v>
      </c>
      <c r="C28" s="155"/>
      <c r="D28" s="155"/>
      <c r="E28" s="155"/>
      <c r="F28" s="158"/>
    </row>
    <row r="29" spans="2:6" ht="25.5" customHeight="1" x14ac:dyDescent="0.25">
      <c r="B29" s="155" t="s">
        <v>180</v>
      </c>
      <c r="C29" s="159">
        <f>ROUND(C24*3.9%,2)</f>
        <v>8146.06</v>
      </c>
      <c r="D29" s="155"/>
      <c r="E29" s="157">
        <f t="shared" ref="E29:E38" si="2">C29/$C$40</f>
        <v>3.7657018811654945E-3</v>
      </c>
    </row>
    <row r="30" spans="2:6" ht="38.25" customHeight="1" x14ac:dyDescent="0.25">
      <c r="B30" s="155" t="s">
        <v>181</v>
      </c>
      <c r="C30" s="302">
        <f>ROUND((C24+C29)*2.1%,2)</f>
        <v>4557.41</v>
      </c>
      <c r="D30" s="303"/>
      <c r="E30" s="157">
        <f t="shared" si="2"/>
        <v>2.1067666344518005E-3</v>
      </c>
      <c r="F30" s="158"/>
    </row>
    <row r="31" spans="2:6" x14ac:dyDescent="0.25">
      <c r="B31" s="155" t="s">
        <v>182</v>
      </c>
      <c r="C31" s="302">
        <v>130620</v>
      </c>
      <c r="D31" s="303"/>
      <c r="E31" s="157">
        <f t="shared" si="2"/>
        <v>6.0382071789041189E-2</v>
      </c>
    </row>
    <row r="32" spans="2:6" ht="25.5" customHeight="1" x14ac:dyDescent="0.25">
      <c r="B32" s="155" t="s">
        <v>183</v>
      </c>
      <c r="C32" s="302">
        <v>0</v>
      </c>
      <c r="D32" s="303"/>
      <c r="E32" s="157">
        <f t="shared" si="2"/>
        <v>0</v>
      </c>
      <c r="F32" s="257"/>
    </row>
    <row r="33" spans="2:11" ht="25.5" customHeight="1" x14ac:dyDescent="0.25">
      <c r="B33" s="155" t="s">
        <v>184</v>
      </c>
      <c r="C33" s="302">
        <v>0</v>
      </c>
      <c r="D33" s="303"/>
      <c r="E33" s="157">
        <f t="shared" si="2"/>
        <v>0</v>
      </c>
    </row>
    <row r="34" spans="2:11" ht="51" customHeight="1" x14ac:dyDescent="0.25">
      <c r="B34" s="155" t="s">
        <v>185</v>
      </c>
      <c r="C34" s="302">
        <v>0</v>
      </c>
      <c r="D34" s="155"/>
      <c r="E34" s="157">
        <f t="shared" si="2"/>
        <v>0</v>
      </c>
      <c r="F34" s="50"/>
      <c r="G34" s="161"/>
    </row>
    <row r="35" spans="2:11" ht="76.5" customHeight="1" x14ac:dyDescent="0.25">
      <c r="B35" s="155" t="s">
        <v>186</v>
      </c>
      <c r="C35" s="302">
        <v>0</v>
      </c>
      <c r="D35" s="155"/>
      <c r="E35" s="157">
        <f t="shared" si="2"/>
        <v>0</v>
      </c>
    </row>
    <row r="36" spans="2:11" ht="25.5" customHeight="1" x14ac:dyDescent="0.25">
      <c r="B36" s="155" t="s">
        <v>187</v>
      </c>
      <c r="C36" s="159">
        <f>ROUND((C27+C32+C33+C34+C35+C29+C31+C30)*2.14%,2)</f>
        <v>43917.01</v>
      </c>
      <c r="D36" s="155"/>
      <c r="E36" s="157">
        <f t="shared" si="2"/>
        <v>2.0301638727453986E-2</v>
      </c>
      <c r="K36" s="158"/>
    </row>
    <row r="37" spans="2:11" x14ac:dyDescent="0.25">
      <c r="B37" s="155" t="s">
        <v>188</v>
      </c>
      <c r="C37" s="159">
        <f>ROUND((C27+C32+C33+C34+C35+C29+C31+C30)*0.2%,2)</f>
        <v>4104.3900000000003</v>
      </c>
      <c r="D37" s="155"/>
      <c r="E37" s="157">
        <f t="shared" si="2"/>
        <v>1.8973478152673616E-3</v>
      </c>
      <c r="K37" s="158"/>
    </row>
    <row r="38" spans="2:11" ht="38.25" customHeight="1" x14ac:dyDescent="0.25">
      <c r="B38" s="155" t="s">
        <v>189</v>
      </c>
      <c r="C38" s="156">
        <f>C27+C32+C33+C34+C35+C29+C31+C30+C36+C37</f>
        <v>2100218.33</v>
      </c>
      <c r="D38" s="155"/>
      <c r="E38" s="157">
        <f t="shared" si="2"/>
        <v>0.97087378636288624</v>
      </c>
    </row>
    <row r="39" spans="2:11" ht="13.5" customHeight="1" x14ac:dyDescent="0.25">
      <c r="B39" s="155" t="s">
        <v>190</v>
      </c>
      <c r="C39" s="156">
        <f>ROUND(C38*3%,2)</f>
        <v>63006.55</v>
      </c>
      <c r="D39" s="155"/>
      <c r="E39" s="157">
        <f>C39/$C$38</f>
        <v>3.0000000047614099E-2</v>
      </c>
    </row>
    <row r="40" spans="2:11" x14ac:dyDescent="0.25">
      <c r="B40" s="155" t="s">
        <v>191</v>
      </c>
      <c r="C40" s="156">
        <f>C39+C38</f>
        <v>2163224.88</v>
      </c>
      <c r="D40" s="155"/>
      <c r="E40" s="157">
        <f>C40/$C$40</f>
        <v>1</v>
      </c>
    </row>
    <row r="41" spans="2:11" x14ac:dyDescent="0.25">
      <c r="B41" s="155" t="s">
        <v>192</v>
      </c>
      <c r="C41" s="156">
        <f>C40/'Прил.5 Расчет СМР и ОБ'!E56</f>
        <v>2163224.88</v>
      </c>
      <c r="D41" s="155"/>
      <c r="E41" s="155"/>
    </row>
    <row r="42" spans="2:11" x14ac:dyDescent="0.25">
      <c r="B42" s="162"/>
      <c r="C42" s="154"/>
      <c r="D42" s="154"/>
      <c r="E42" s="154"/>
    </row>
    <row r="43" spans="2:11" x14ac:dyDescent="0.25">
      <c r="B43" s="162" t="s">
        <v>193</v>
      </c>
      <c r="C43" s="154"/>
      <c r="D43" s="154"/>
      <c r="E43" s="154"/>
    </row>
    <row r="44" spans="2:11" x14ac:dyDescent="0.25">
      <c r="B44" s="162" t="s">
        <v>194</v>
      </c>
      <c r="C44" s="154"/>
      <c r="D44" s="154"/>
      <c r="E44" s="154"/>
    </row>
    <row r="45" spans="2:11" x14ac:dyDescent="0.25">
      <c r="B45" s="162"/>
      <c r="C45" s="154"/>
      <c r="D45" s="154"/>
      <c r="E45" s="154"/>
    </row>
    <row r="46" spans="2:11" x14ac:dyDescent="0.25">
      <c r="B46" s="162" t="s">
        <v>195</v>
      </c>
      <c r="C46" s="154"/>
      <c r="D46" s="154"/>
      <c r="E46" s="154"/>
    </row>
    <row r="47" spans="2:11" x14ac:dyDescent="0.25">
      <c r="B47" s="341" t="s">
        <v>196</v>
      </c>
      <c r="C47" s="341"/>
      <c r="D47" s="154"/>
      <c r="E47" s="154"/>
    </row>
    <row r="49" spans="2:5" x14ac:dyDescent="0.25">
      <c r="B49" s="154"/>
      <c r="C49" s="154"/>
      <c r="D49" s="154"/>
      <c r="E49" s="154"/>
    </row>
    <row r="50" spans="2:5" x14ac:dyDescent="0.25">
      <c r="B50" s="154"/>
      <c r="C50" s="154"/>
      <c r="D50" s="154"/>
      <c r="E50" s="15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view="pageBreakPreview" topLeftCell="D7" zoomScaleSheetLayoutView="100" workbookViewId="0">
      <selection activeCell="F26" sqref="F25:J26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211" customFormat="1" x14ac:dyDescent="0.25">
      <c r="A1" s="210"/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</row>
    <row r="2" spans="1:14" s="211" customFormat="1" ht="15.75" customHeight="1" x14ac:dyDescent="0.25">
      <c r="A2" s="210"/>
      <c r="B2" s="210"/>
      <c r="C2" s="210"/>
      <c r="D2" s="210"/>
      <c r="E2" s="210"/>
      <c r="F2" s="210"/>
      <c r="G2" s="210"/>
      <c r="H2" s="357" t="s">
        <v>197</v>
      </c>
      <c r="I2" s="357"/>
      <c r="J2" s="357"/>
      <c r="K2" s="210"/>
      <c r="L2" s="210"/>
      <c r="M2" s="210"/>
      <c r="N2" s="210"/>
    </row>
    <row r="3" spans="1:14" s="211" customFormat="1" x14ac:dyDescent="0.25">
      <c r="A3" s="210"/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</row>
    <row r="4" spans="1:14" s="212" customFormat="1" ht="12.75" customHeight="1" x14ac:dyDescent="0.2">
      <c r="A4" s="317" t="s">
        <v>198</v>
      </c>
      <c r="B4" s="317"/>
      <c r="C4" s="317"/>
      <c r="D4" s="317"/>
      <c r="E4" s="317"/>
      <c r="F4" s="317"/>
      <c r="G4" s="317"/>
      <c r="H4" s="317"/>
      <c r="I4" s="317"/>
      <c r="J4" s="317"/>
    </row>
    <row r="5" spans="1:14" s="212" customFormat="1" ht="12.75" customHeight="1" x14ac:dyDescent="0.2">
      <c r="A5" s="279"/>
      <c r="B5" s="279"/>
      <c r="C5" s="213"/>
      <c r="D5" s="279"/>
      <c r="E5" s="279"/>
      <c r="F5" s="279"/>
      <c r="G5" s="279"/>
      <c r="H5" s="279"/>
      <c r="I5" s="279"/>
      <c r="J5" s="279"/>
    </row>
    <row r="6" spans="1:14" s="212" customFormat="1" ht="25.5" customHeight="1" x14ac:dyDescent="0.2">
      <c r="A6" s="214" t="s">
        <v>199</v>
      </c>
      <c r="B6" s="215"/>
      <c r="C6" s="215"/>
      <c r="D6" s="361" t="s">
        <v>402</v>
      </c>
      <c r="E6" s="361"/>
      <c r="F6" s="361"/>
      <c r="G6" s="361"/>
      <c r="H6" s="361"/>
      <c r="I6" s="361"/>
      <c r="J6" s="361"/>
    </row>
    <row r="7" spans="1:14" s="212" customFormat="1" ht="12.75" customHeight="1" x14ac:dyDescent="0.2">
      <c r="A7" s="320" t="s">
        <v>396</v>
      </c>
      <c r="B7" s="340"/>
      <c r="C7" s="340"/>
      <c r="D7" s="340"/>
      <c r="E7" s="340"/>
      <c r="F7" s="340"/>
      <c r="G7" s="340"/>
      <c r="H7" s="340"/>
      <c r="I7" s="259"/>
      <c r="J7" s="259"/>
    </row>
    <row r="8" spans="1:14" s="4" customFormat="1" ht="13.5" customHeight="1" x14ac:dyDescent="0.2">
      <c r="A8" s="320"/>
      <c r="B8" s="340"/>
      <c r="C8" s="340"/>
      <c r="D8" s="340"/>
      <c r="E8" s="340"/>
      <c r="F8" s="340"/>
      <c r="G8" s="340"/>
      <c r="H8" s="340"/>
    </row>
    <row r="9" spans="1:14" s="4" customFormat="1" ht="13.15" customHeight="1" x14ac:dyDescent="0.2"/>
    <row r="10" spans="1:14" s="211" customFormat="1" ht="27" customHeight="1" x14ac:dyDescent="0.25">
      <c r="A10" s="349" t="s">
        <v>13</v>
      </c>
      <c r="B10" s="349" t="s">
        <v>91</v>
      </c>
      <c r="C10" s="349" t="s">
        <v>158</v>
      </c>
      <c r="D10" s="349" t="s">
        <v>93</v>
      </c>
      <c r="E10" s="343" t="s">
        <v>200</v>
      </c>
      <c r="F10" s="358" t="s">
        <v>95</v>
      </c>
      <c r="G10" s="359"/>
      <c r="H10" s="343" t="s">
        <v>201</v>
      </c>
      <c r="I10" s="358" t="s">
        <v>202</v>
      </c>
      <c r="J10" s="359"/>
      <c r="K10" s="210"/>
      <c r="L10" s="210"/>
      <c r="M10" s="210"/>
      <c r="N10" s="210"/>
    </row>
    <row r="11" spans="1:14" s="211" customFormat="1" ht="28.5" customHeight="1" x14ac:dyDescent="0.25">
      <c r="A11" s="349"/>
      <c r="B11" s="349"/>
      <c r="C11" s="349"/>
      <c r="D11" s="349"/>
      <c r="E11" s="360"/>
      <c r="F11" s="145" t="s">
        <v>203</v>
      </c>
      <c r="G11" s="145" t="s">
        <v>97</v>
      </c>
      <c r="H11" s="360"/>
      <c r="I11" s="145" t="s">
        <v>203</v>
      </c>
      <c r="J11" s="145" t="s">
        <v>97</v>
      </c>
      <c r="K11" s="210"/>
      <c r="L11" s="210"/>
      <c r="M11" s="210"/>
      <c r="N11" s="210"/>
    </row>
    <row r="12" spans="1:14" s="211" customFormat="1" x14ac:dyDescent="0.25">
      <c r="A12" s="145">
        <v>1</v>
      </c>
      <c r="B12" s="145">
        <v>2</v>
      </c>
      <c r="C12" s="145">
        <v>3</v>
      </c>
      <c r="D12" s="145">
        <v>4</v>
      </c>
      <c r="E12" s="145">
        <v>5</v>
      </c>
      <c r="F12" s="145">
        <v>6</v>
      </c>
      <c r="G12" s="145">
        <v>7</v>
      </c>
      <c r="H12" s="145">
        <v>8</v>
      </c>
      <c r="I12" s="278">
        <v>9</v>
      </c>
      <c r="J12" s="278">
        <v>10</v>
      </c>
      <c r="K12" s="210"/>
      <c r="L12" s="210"/>
      <c r="M12" s="210"/>
      <c r="N12" s="210"/>
    </row>
    <row r="13" spans="1:14" x14ac:dyDescent="0.25">
      <c r="A13" s="2"/>
      <c r="B13" s="347" t="s">
        <v>204</v>
      </c>
      <c r="C13" s="348"/>
      <c r="D13" s="349"/>
      <c r="E13" s="350"/>
      <c r="F13" s="351"/>
      <c r="G13" s="351"/>
      <c r="H13" s="352"/>
      <c r="I13" s="216"/>
      <c r="J13" s="216"/>
    </row>
    <row r="14" spans="1:14" ht="25.5" customHeight="1" x14ac:dyDescent="0.25">
      <c r="A14" s="2">
        <v>1</v>
      </c>
      <c r="B14" s="286" t="s">
        <v>205</v>
      </c>
      <c r="C14" s="287" t="s">
        <v>206</v>
      </c>
      <c r="D14" s="145" t="s">
        <v>207</v>
      </c>
      <c r="E14" s="288">
        <f>G14/F14</f>
        <v>155.41798501248959</v>
      </c>
      <c r="F14" s="182">
        <v>12.01</v>
      </c>
      <c r="G14" s="182">
        <v>1866.57</v>
      </c>
      <c r="H14" s="289">
        <f>G14/$G$15</f>
        <v>1</v>
      </c>
      <c r="I14" s="290">
        <f>ФОТр.тек.!E13</f>
        <v>553.8401745293462</v>
      </c>
      <c r="J14" s="290">
        <f>ROUND(I14*E14,2)</f>
        <v>86076.72</v>
      </c>
    </row>
    <row r="15" spans="1:14" s="14" customFormat="1" ht="25.5" customHeight="1" x14ac:dyDescent="0.2">
      <c r="A15" s="2"/>
      <c r="B15" s="2"/>
      <c r="C15" s="270" t="s">
        <v>208</v>
      </c>
      <c r="D15" s="2" t="s">
        <v>207</v>
      </c>
      <c r="E15" s="217">
        <f>SUM(E14:E14)</f>
        <v>155.41798501248959</v>
      </c>
      <c r="F15" s="29"/>
      <c r="G15" s="29">
        <f>SUM(G14:G14)</f>
        <v>1866.57</v>
      </c>
      <c r="H15" s="273">
        <v>1</v>
      </c>
      <c r="I15" s="216"/>
      <c r="J15" s="182">
        <f>SUM(J14:J14)</f>
        <v>86076.72</v>
      </c>
    </row>
    <row r="16" spans="1:14" s="14" customFormat="1" ht="14.25" customHeight="1" x14ac:dyDescent="0.2">
      <c r="A16" s="2"/>
      <c r="B16" s="348" t="s">
        <v>111</v>
      </c>
      <c r="C16" s="348"/>
      <c r="D16" s="349"/>
      <c r="E16" s="350"/>
      <c r="F16" s="351"/>
      <c r="G16" s="351"/>
      <c r="H16" s="352"/>
      <c r="I16" s="216"/>
      <c r="J16" s="216"/>
    </row>
    <row r="17" spans="1:12" s="14" customFormat="1" ht="14.25" customHeight="1" x14ac:dyDescent="0.2">
      <c r="A17" s="2">
        <v>2</v>
      </c>
      <c r="B17" s="2">
        <v>2</v>
      </c>
      <c r="C17" s="9" t="s">
        <v>111</v>
      </c>
      <c r="D17" s="2" t="s">
        <v>207</v>
      </c>
      <c r="E17" s="217">
        <f>'Прил. 3'!F17</f>
        <v>2.56</v>
      </c>
      <c r="F17" s="29">
        <f>G17/E17</f>
        <v>10.0703125</v>
      </c>
      <c r="G17" s="29">
        <f>'Прил. 3'!H16</f>
        <v>25.78</v>
      </c>
      <c r="H17" s="273">
        <v>1</v>
      </c>
      <c r="I17" s="290">
        <f>ROUND(F17*'Прил. 10'!D11,2)</f>
        <v>446.01</v>
      </c>
      <c r="J17" s="290">
        <f>ROUND(I17*E17,2)</f>
        <v>1141.79</v>
      </c>
    </row>
    <row r="18" spans="1:12" s="14" customFormat="1" ht="14.25" customHeight="1" x14ac:dyDescent="0.2">
      <c r="A18" s="2"/>
      <c r="B18" s="347" t="s">
        <v>112</v>
      </c>
      <c r="C18" s="348"/>
      <c r="D18" s="349"/>
      <c r="E18" s="350"/>
      <c r="F18" s="351"/>
      <c r="G18" s="351"/>
      <c r="H18" s="352"/>
      <c r="I18" s="216"/>
      <c r="J18" s="216"/>
    </row>
    <row r="19" spans="1:12" s="14" customFormat="1" ht="14.25" customHeight="1" x14ac:dyDescent="0.2">
      <c r="A19" s="2"/>
      <c r="B19" s="348" t="s">
        <v>209</v>
      </c>
      <c r="C19" s="348"/>
      <c r="D19" s="349"/>
      <c r="E19" s="350"/>
      <c r="F19" s="351"/>
      <c r="G19" s="351"/>
      <c r="H19" s="352"/>
      <c r="I19" s="216"/>
      <c r="J19" s="216"/>
    </row>
    <row r="20" spans="1:12" s="14" customFormat="1" ht="14.25" customHeight="1" x14ac:dyDescent="0.2">
      <c r="A20" s="2">
        <v>3</v>
      </c>
      <c r="B20" s="291" t="s">
        <v>113</v>
      </c>
      <c r="C20" s="292" t="s">
        <v>114</v>
      </c>
      <c r="D20" s="242" t="s">
        <v>115</v>
      </c>
      <c r="E20" s="217">
        <v>2.54</v>
      </c>
      <c r="F20" s="293">
        <v>89.99</v>
      </c>
      <c r="G20" s="218">
        <f>ROUND(E20*F20,2)</f>
        <v>228.57</v>
      </c>
      <c r="H20" s="243">
        <f>G20/$G$26</f>
        <v>0.96520417212110976</v>
      </c>
      <c r="I20" s="182">
        <f>ROUND(F20*'Прил. 10'!$D$12,2)</f>
        <v>1212.17</v>
      </c>
      <c r="J20" s="182">
        <f>ROUND(I20*E20,2)</f>
        <v>3078.91</v>
      </c>
    </row>
    <row r="21" spans="1:12" s="14" customFormat="1" ht="14.25" customHeight="1" x14ac:dyDescent="0.2">
      <c r="A21" s="2"/>
      <c r="B21" s="2"/>
      <c r="C21" s="9" t="s">
        <v>210</v>
      </c>
      <c r="D21" s="2"/>
      <c r="E21" s="217"/>
      <c r="F21" s="29"/>
      <c r="G21" s="29">
        <f>SUM(G20:G20)</f>
        <v>228.57</v>
      </c>
      <c r="H21" s="273">
        <f>G21/G26</f>
        <v>0.96520417212110976</v>
      </c>
      <c r="I21" s="244"/>
      <c r="J21" s="29">
        <f>SUM(J20:J20)</f>
        <v>3078.91</v>
      </c>
      <c r="K21" s="26"/>
    </row>
    <row r="22" spans="1:12" s="14" customFormat="1" ht="25.5" customHeight="1" outlineLevel="1" x14ac:dyDescent="0.2">
      <c r="A22" s="2">
        <v>4</v>
      </c>
      <c r="B22" s="291" t="s">
        <v>116</v>
      </c>
      <c r="C22" s="292" t="s">
        <v>117</v>
      </c>
      <c r="D22" s="242" t="s">
        <v>115</v>
      </c>
      <c r="E22" s="217">
        <v>0.52</v>
      </c>
      <c r="F22" s="293">
        <v>8.1</v>
      </c>
      <c r="G22" s="218">
        <f>ROUND(E22*F22,2)</f>
        <v>4.21</v>
      </c>
      <c r="H22" s="243">
        <f>G22/$G$26</f>
        <v>1.7777965457539801E-2</v>
      </c>
      <c r="I22" s="182">
        <f>ROUND(F22*'Прил. 10'!$D$12,2)</f>
        <v>109.11</v>
      </c>
      <c r="J22" s="182">
        <f>ROUND(I22*E22,2)</f>
        <v>56.74</v>
      </c>
    </row>
    <row r="23" spans="1:12" s="14" customFormat="1" ht="25.5" customHeight="1" outlineLevel="1" x14ac:dyDescent="0.2">
      <c r="A23" s="2">
        <v>5</v>
      </c>
      <c r="B23" s="291" t="s">
        <v>118</v>
      </c>
      <c r="C23" s="292" t="s">
        <v>119</v>
      </c>
      <c r="D23" s="242" t="s">
        <v>115</v>
      </c>
      <c r="E23" s="217">
        <v>1.6</v>
      </c>
      <c r="F23" s="293">
        <v>1.7</v>
      </c>
      <c r="G23" s="218">
        <f>ROUND(E23*F23,2)</f>
        <v>2.72</v>
      </c>
      <c r="H23" s="243">
        <f>G23/$G$26</f>
        <v>1.148600143575018E-2</v>
      </c>
      <c r="I23" s="182">
        <f>ROUND(F23*'Прил. 10'!$D$12,2)</f>
        <v>22.9</v>
      </c>
      <c r="J23" s="182">
        <f>ROUND(I23*E23,2)</f>
        <v>36.64</v>
      </c>
    </row>
    <row r="24" spans="1:12" s="14" customFormat="1" ht="25.5" customHeight="1" outlineLevel="1" x14ac:dyDescent="0.2">
      <c r="A24" s="2">
        <v>6</v>
      </c>
      <c r="B24" s="291" t="s">
        <v>120</v>
      </c>
      <c r="C24" s="292" t="s">
        <v>121</v>
      </c>
      <c r="D24" s="242" t="s">
        <v>115</v>
      </c>
      <c r="E24" s="217">
        <v>0.02</v>
      </c>
      <c r="F24" s="293">
        <v>65.709999999999994</v>
      </c>
      <c r="G24" s="218">
        <f>ROUND(E24*F24,2)</f>
        <v>1.31</v>
      </c>
      <c r="H24" s="243">
        <f>G24/$G$26</f>
        <v>5.5318609856002702E-3</v>
      </c>
      <c r="I24" s="182">
        <f>ROUND(F24*'Прил. 10'!$D$12,2)</f>
        <v>885.11</v>
      </c>
      <c r="J24" s="182">
        <f>ROUND(I24*E24,2)</f>
        <v>17.7</v>
      </c>
    </row>
    <row r="25" spans="1:12" s="14" customFormat="1" ht="14.25" customHeight="1" x14ac:dyDescent="0.2">
      <c r="A25" s="2"/>
      <c r="B25" s="2"/>
      <c r="C25" s="9" t="s">
        <v>211</v>
      </c>
      <c r="D25" s="2"/>
      <c r="E25" s="271"/>
      <c r="F25" s="29"/>
      <c r="G25" s="244">
        <f>SUM(G22:G24)</f>
        <v>8.24</v>
      </c>
      <c r="H25" s="219">
        <f>G25/G26</f>
        <v>3.4795827878890247E-2</v>
      </c>
      <c r="I25" s="245"/>
      <c r="J25" s="244">
        <f>SUM(J22:J24)</f>
        <v>111.08</v>
      </c>
    </row>
    <row r="26" spans="1:12" s="14" customFormat="1" ht="25.5" customHeight="1" x14ac:dyDescent="0.2">
      <c r="A26" s="2"/>
      <c r="B26" s="2"/>
      <c r="C26" s="270" t="s">
        <v>212</v>
      </c>
      <c r="D26" s="2"/>
      <c r="E26" s="271"/>
      <c r="F26" s="29"/>
      <c r="G26" s="29">
        <f>G25+G21</f>
        <v>236.81</v>
      </c>
      <c r="H26" s="246">
        <f>H25+H21</f>
        <v>1</v>
      </c>
      <c r="I26" s="247"/>
      <c r="J26" s="248">
        <f>J25+J21</f>
        <v>3189.99</v>
      </c>
    </row>
    <row r="27" spans="1:12" s="14" customFormat="1" ht="14.25" customHeight="1" x14ac:dyDescent="0.2">
      <c r="A27" s="2"/>
      <c r="B27" s="347" t="s">
        <v>43</v>
      </c>
      <c r="C27" s="347"/>
      <c r="D27" s="353"/>
      <c r="E27" s="354"/>
      <c r="F27" s="355"/>
      <c r="G27" s="355"/>
      <c r="H27" s="356"/>
      <c r="I27" s="216"/>
      <c r="J27" s="216"/>
    </row>
    <row r="28" spans="1:12" x14ac:dyDescent="0.25">
      <c r="A28" s="274"/>
      <c r="B28" s="348" t="s">
        <v>213</v>
      </c>
      <c r="C28" s="348"/>
      <c r="D28" s="349"/>
      <c r="E28" s="350"/>
      <c r="F28" s="351"/>
      <c r="G28" s="351"/>
      <c r="H28" s="352"/>
      <c r="I28" s="249"/>
      <c r="J28" s="249"/>
      <c r="K28" s="250"/>
      <c r="L28" s="250"/>
    </row>
    <row r="29" spans="1:12" s="14" customFormat="1" ht="242.25" x14ac:dyDescent="0.2">
      <c r="A29" s="2">
        <v>7</v>
      </c>
      <c r="B29" s="294" t="s">
        <v>214</v>
      </c>
      <c r="C29" s="151" t="s">
        <v>407</v>
      </c>
      <c r="D29" s="294" t="s">
        <v>124</v>
      </c>
      <c r="E29" s="295">
        <v>1</v>
      </c>
      <c r="F29" s="182">
        <v>896734.29</v>
      </c>
      <c r="G29" s="218">
        <f>ROUND(E29*F29,2)</f>
        <v>896734.29</v>
      </c>
      <c r="H29" s="219">
        <f>G29/$G$32</f>
        <v>1</v>
      </c>
      <c r="I29" s="182">
        <v>1700000</v>
      </c>
      <c r="J29" s="182">
        <f>ROUND(I29*E29,2)</f>
        <v>1700000</v>
      </c>
    </row>
    <row r="30" spans="1:12" x14ac:dyDescent="0.25">
      <c r="A30" s="2"/>
      <c r="B30" s="274"/>
      <c r="C30" s="136" t="s">
        <v>215</v>
      </c>
      <c r="D30" s="242"/>
      <c r="E30" s="217"/>
      <c r="F30" s="276"/>
      <c r="G30" s="204">
        <f>SUM(G29:G29)</f>
        <v>896734.29</v>
      </c>
      <c r="H30" s="219">
        <f>G30/$G$32</f>
        <v>1</v>
      </c>
      <c r="I30" s="251"/>
      <c r="J30" s="204">
        <f>SUM(J29:J29)</f>
        <v>1700000</v>
      </c>
      <c r="K30" s="250"/>
      <c r="L30" s="250"/>
    </row>
    <row r="31" spans="1:12" x14ac:dyDescent="0.25">
      <c r="A31" s="2"/>
      <c r="B31" s="274"/>
      <c r="C31" s="136" t="s">
        <v>216</v>
      </c>
      <c r="D31" s="274"/>
      <c r="E31" s="217"/>
      <c r="F31" s="276"/>
      <c r="G31" s="204">
        <v>0</v>
      </c>
      <c r="H31" s="219">
        <f>G31/$G$32</f>
        <v>0</v>
      </c>
      <c r="I31" s="251"/>
      <c r="J31" s="204">
        <v>0</v>
      </c>
      <c r="K31" s="250"/>
      <c r="L31" s="250"/>
    </row>
    <row r="32" spans="1:12" x14ac:dyDescent="0.25">
      <c r="A32" s="274"/>
      <c r="B32" s="274"/>
      <c r="C32" s="202" t="s">
        <v>217</v>
      </c>
      <c r="D32" s="274"/>
      <c r="E32" s="275"/>
      <c r="F32" s="276"/>
      <c r="G32" s="204">
        <f>G30+G31</f>
        <v>896734.29</v>
      </c>
      <c r="H32" s="273">
        <f>H31+H30</f>
        <v>1</v>
      </c>
      <c r="I32" s="251"/>
      <c r="J32" s="204">
        <f>J31+J30</f>
        <v>1700000</v>
      </c>
      <c r="K32" s="250"/>
      <c r="L32" s="250"/>
    </row>
    <row r="33" spans="1:12" ht="25.5" customHeight="1" x14ac:dyDescent="0.25">
      <c r="A33" s="274"/>
      <c r="B33" s="274"/>
      <c r="C33" s="136" t="s">
        <v>218</v>
      </c>
      <c r="D33" s="274"/>
      <c r="E33" s="252"/>
      <c r="F33" s="276"/>
      <c r="G33" s="204">
        <f>'Прил.6 Расчет ОБ'!G13</f>
        <v>896734.29</v>
      </c>
      <c r="H33" s="277"/>
      <c r="I33" s="251"/>
      <c r="J33" s="204">
        <f>J32</f>
        <v>1700000</v>
      </c>
      <c r="K33" s="250"/>
      <c r="L33" s="250"/>
    </row>
    <row r="34" spans="1:12" s="14" customFormat="1" ht="14.25" customHeight="1" x14ac:dyDescent="0.2">
      <c r="A34" s="2"/>
      <c r="B34" s="347" t="s">
        <v>125</v>
      </c>
      <c r="C34" s="347"/>
      <c r="D34" s="353"/>
      <c r="E34" s="354"/>
      <c r="F34" s="355"/>
      <c r="G34" s="355"/>
      <c r="H34" s="356"/>
      <c r="I34" s="216"/>
      <c r="J34" s="216"/>
    </row>
    <row r="35" spans="1:12" s="14" customFormat="1" ht="14.25" customHeight="1" x14ac:dyDescent="0.2">
      <c r="A35" s="269"/>
      <c r="B35" s="342" t="s">
        <v>219</v>
      </c>
      <c r="C35" s="342"/>
      <c r="D35" s="343"/>
      <c r="E35" s="344"/>
      <c r="F35" s="345"/>
      <c r="G35" s="345"/>
      <c r="H35" s="346"/>
      <c r="I35" s="253"/>
      <c r="J35" s="253"/>
    </row>
    <row r="36" spans="1:12" s="14" customFormat="1" ht="25.5" customHeight="1" x14ac:dyDescent="0.2">
      <c r="A36" s="294">
        <v>8</v>
      </c>
      <c r="B36" s="294" t="s">
        <v>126</v>
      </c>
      <c r="C36" s="151" t="s">
        <v>127</v>
      </c>
      <c r="D36" s="294" t="s">
        <v>128</v>
      </c>
      <c r="E36" s="295">
        <v>8.0000000000000002E-3</v>
      </c>
      <c r="F36" s="296">
        <v>4949.3999999999996</v>
      </c>
      <c r="G36" s="218">
        <f>ROUND(E36*F36,2)</f>
        <v>39.6</v>
      </c>
      <c r="H36" s="219">
        <f t="shared" ref="H36:H50" si="0">G36/$G$50</f>
        <v>0.32174195645108872</v>
      </c>
      <c r="I36" s="182">
        <f>ROUND(F36*'Прил. 10'!$D$13,2)</f>
        <v>39793.18</v>
      </c>
      <c r="J36" s="182">
        <f>ROUND(I36*E36,2)</f>
        <v>318.35000000000002</v>
      </c>
    </row>
    <row r="37" spans="1:12" s="14" customFormat="1" ht="25.5" customHeight="1" x14ac:dyDescent="0.2">
      <c r="A37" s="294">
        <v>9</v>
      </c>
      <c r="B37" s="294" t="s">
        <v>129</v>
      </c>
      <c r="C37" s="151" t="s">
        <v>130</v>
      </c>
      <c r="D37" s="294" t="s">
        <v>131</v>
      </c>
      <c r="E37" s="295">
        <v>36.869999999999997</v>
      </c>
      <c r="F37" s="296">
        <v>1</v>
      </c>
      <c r="G37" s="218">
        <f>ROUND(E37*F37,2)</f>
        <v>36.869999999999997</v>
      </c>
      <c r="H37" s="219">
        <f t="shared" si="0"/>
        <v>0.2995612609684758</v>
      </c>
      <c r="I37" s="182">
        <f>ROUND(F37*'Прил. 10'!$D$13,2)</f>
        <v>8.0399999999999991</v>
      </c>
      <c r="J37" s="182">
        <f>ROUND(I37*E37,2)</f>
        <v>296.43</v>
      </c>
    </row>
    <row r="38" spans="1:12" s="14" customFormat="1" ht="14.25" customHeight="1" x14ac:dyDescent="0.2">
      <c r="A38" s="294">
        <v>10</v>
      </c>
      <c r="B38" s="294" t="s">
        <v>132</v>
      </c>
      <c r="C38" s="151" t="s">
        <v>133</v>
      </c>
      <c r="D38" s="294" t="s">
        <v>134</v>
      </c>
      <c r="E38" s="295">
        <v>3.0999999999999999E-3</v>
      </c>
      <c r="F38" s="296">
        <v>5763</v>
      </c>
      <c r="G38" s="218">
        <f>ROUND(E38*F38,2)</f>
        <v>17.87</v>
      </c>
      <c r="H38" s="219">
        <f t="shared" si="0"/>
        <v>0.14519012024699385</v>
      </c>
      <c r="I38" s="182">
        <f>ROUND(F38*'Прил. 10'!$D$13,2)</f>
        <v>46334.52</v>
      </c>
      <c r="J38" s="182">
        <f>ROUND(I38*E38,2)</f>
        <v>143.63999999999999</v>
      </c>
    </row>
    <row r="39" spans="1:12" s="14" customFormat="1" ht="25.5" customHeight="1" x14ac:dyDescent="0.2">
      <c r="A39" s="294">
        <v>11</v>
      </c>
      <c r="B39" s="294" t="s">
        <v>135</v>
      </c>
      <c r="C39" s="151" t="s">
        <v>136</v>
      </c>
      <c r="D39" s="294" t="s">
        <v>137</v>
      </c>
      <c r="E39" s="295">
        <v>0.47399999999999998</v>
      </c>
      <c r="F39" s="296">
        <v>28.22</v>
      </c>
      <c r="G39" s="218">
        <f>ROUND(E39*F39,2)</f>
        <v>13.38</v>
      </c>
      <c r="H39" s="219">
        <f t="shared" si="0"/>
        <v>0.10870978225544362</v>
      </c>
      <c r="I39" s="182">
        <f>ROUND(F39*'Прил. 10'!$D$13,2)</f>
        <v>226.89</v>
      </c>
      <c r="J39" s="182">
        <f>ROUND(I39*E39,2)</f>
        <v>107.55</v>
      </c>
    </row>
    <row r="40" spans="1:12" s="14" customFormat="1" ht="14.25" customHeight="1" x14ac:dyDescent="0.2">
      <c r="A40" s="220"/>
      <c r="B40" s="220"/>
      <c r="C40" s="221" t="s">
        <v>220</v>
      </c>
      <c r="D40" s="222"/>
      <c r="E40" s="223"/>
      <c r="F40" s="224"/>
      <c r="G40" s="225">
        <f>SUM(G36:G39)</f>
        <v>107.72</v>
      </c>
      <c r="H40" s="219">
        <f t="shared" si="0"/>
        <v>0.87520311992200195</v>
      </c>
      <c r="I40" s="182"/>
      <c r="J40" s="225">
        <f>SUM(J36:J39)</f>
        <v>865.96999999999991</v>
      </c>
      <c r="K40" s="26"/>
      <c r="L40" s="26"/>
    </row>
    <row r="41" spans="1:12" s="14" customFormat="1" ht="14.25" customHeight="1" outlineLevel="1" x14ac:dyDescent="0.2">
      <c r="A41" s="294">
        <v>12</v>
      </c>
      <c r="B41" s="294" t="s">
        <v>138</v>
      </c>
      <c r="C41" s="151" t="s">
        <v>139</v>
      </c>
      <c r="D41" s="294" t="s">
        <v>140</v>
      </c>
      <c r="E41" s="295">
        <v>0.45</v>
      </c>
      <c r="F41" s="296">
        <v>8.33</v>
      </c>
      <c r="G41" s="218">
        <f t="shared" ref="G41:G48" si="1">ROUND(E41*F41,2)</f>
        <v>3.75</v>
      </c>
      <c r="H41" s="219">
        <f t="shared" si="0"/>
        <v>3.0467988300292494E-2</v>
      </c>
      <c r="I41" s="182">
        <f>ROUND(F41*'Прил. 10'!$D$13,2)</f>
        <v>66.97</v>
      </c>
      <c r="J41" s="182">
        <f t="shared" ref="J41:J48" si="2">ROUND(I41*E41,2)</f>
        <v>30.14</v>
      </c>
    </row>
    <row r="42" spans="1:12" s="14" customFormat="1" ht="38.25" customHeight="1" outlineLevel="1" x14ac:dyDescent="0.2">
      <c r="A42" s="294">
        <v>13</v>
      </c>
      <c r="B42" s="294" t="s">
        <v>141</v>
      </c>
      <c r="C42" s="151" t="s">
        <v>142</v>
      </c>
      <c r="D42" s="294" t="s">
        <v>134</v>
      </c>
      <c r="E42" s="295">
        <v>1.2E-4</v>
      </c>
      <c r="F42" s="296">
        <v>26932.42</v>
      </c>
      <c r="G42" s="218">
        <f t="shared" si="1"/>
        <v>3.23</v>
      </c>
      <c r="H42" s="219">
        <f t="shared" si="0"/>
        <v>2.6243093922651933E-2</v>
      </c>
      <c r="I42" s="182">
        <f>ROUND(F42*'Прил. 10'!$D$13,2)</f>
        <v>216536.66</v>
      </c>
      <c r="J42" s="182">
        <f t="shared" si="2"/>
        <v>25.98</v>
      </c>
    </row>
    <row r="43" spans="1:12" s="14" customFormat="1" ht="38.25" customHeight="1" outlineLevel="1" x14ac:dyDescent="0.2">
      <c r="A43" s="294">
        <v>14</v>
      </c>
      <c r="B43" s="294" t="s">
        <v>143</v>
      </c>
      <c r="C43" s="151" t="s">
        <v>144</v>
      </c>
      <c r="D43" s="294" t="s">
        <v>145</v>
      </c>
      <c r="E43" s="295">
        <v>0.16</v>
      </c>
      <c r="F43" s="296">
        <v>20</v>
      </c>
      <c r="G43" s="218">
        <f t="shared" si="1"/>
        <v>3.2</v>
      </c>
      <c r="H43" s="219">
        <f t="shared" si="0"/>
        <v>2.5999350016249596E-2</v>
      </c>
      <c r="I43" s="182">
        <f>ROUND(F43*'Прил. 10'!$D$13,2)</f>
        <v>160.80000000000001</v>
      </c>
      <c r="J43" s="182">
        <f t="shared" si="2"/>
        <v>25.73</v>
      </c>
    </row>
    <row r="44" spans="1:12" s="14" customFormat="1" ht="14.25" customHeight="1" outlineLevel="1" x14ac:dyDescent="0.2">
      <c r="A44" s="294">
        <v>15</v>
      </c>
      <c r="B44" s="294" t="s">
        <v>146</v>
      </c>
      <c r="C44" s="151" t="s">
        <v>147</v>
      </c>
      <c r="D44" s="294" t="s">
        <v>137</v>
      </c>
      <c r="E44" s="295">
        <v>7.0000000000000007E-2</v>
      </c>
      <c r="F44" s="296">
        <v>32.6</v>
      </c>
      <c r="G44" s="218">
        <f t="shared" si="1"/>
        <v>2.2799999999999998</v>
      </c>
      <c r="H44" s="219">
        <f t="shared" si="0"/>
        <v>1.8524536886577833E-2</v>
      </c>
      <c r="I44" s="182">
        <f>ROUND(F44*'Прил. 10'!$D$13,2)</f>
        <v>262.10000000000002</v>
      </c>
      <c r="J44" s="182">
        <f t="shared" si="2"/>
        <v>18.350000000000001</v>
      </c>
    </row>
    <row r="45" spans="1:12" s="14" customFormat="1" ht="14.25" customHeight="1" outlineLevel="1" x14ac:dyDescent="0.2">
      <c r="A45" s="294">
        <v>16</v>
      </c>
      <c r="B45" s="294" t="s">
        <v>148</v>
      </c>
      <c r="C45" s="151" t="s">
        <v>149</v>
      </c>
      <c r="D45" s="294" t="s">
        <v>134</v>
      </c>
      <c r="E45" s="295">
        <v>1.3999999999999999E-4</v>
      </c>
      <c r="F45" s="296">
        <v>10315.01</v>
      </c>
      <c r="G45" s="218">
        <f t="shared" si="1"/>
        <v>1.44</v>
      </c>
      <c r="H45" s="219">
        <f t="shared" si="0"/>
        <v>1.1699707507312317E-2</v>
      </c>
      <c r="I45" s="182">
        <f>ROUND(F45*'Прил. 10'!$D$13,2)</f>
        <v>82932.679999999993</v>
      </c>
      <c r="J45" s="182">
        <f t="shared" si="2"/>
        <v>11.61</v>
      </c>
    </row>
    <row r="46" spans="1:12" s="14" customFormat="1" ht="14.25" customHeight="1" outlineLevel="1" x14ac:dyDescent="0.2">
      <c r="A46" s="294">
        <v>17</v>
      </c>
      <c r="B46" s="294" t="s">
        <v>150</v>
      </c>
      <c r="C46" s="151" t="s">
        <v>151</v>
      </c>
      <c r="D46" s="294" t="s">
        <v>137</v>
      </c>
      <c r="E46" s="295">
        <v>1.4999999999999999E-2</v>
      </c>
      <c r="F46" s="296">
        <v>47.57</v>
      </c>
      <c r="G46" s="218">
        <f t="shared" si="1"/>
        <v>0.71</v>
      </c>
      <c r="H46" s="219">
        <f t="shared" si="0"/>
        <v>5.7686057848553782E-3</v>
      </c>
      <c r="I46" s="182">
        <f>ROUND(F46*'Прил. 10'!$D$13,2)</f>
        <v>382.46</v>
      </c>
      <c r="J46" s="182">
        <f t="shared" si="2"/>
        <v>5.74</v>
      </c>
    </row>
    <row r="47" spans="1:12" s="14" customFormat="1" ht="14.25" customHeight="1" outlineLevel="1" x14ac:dyDescent="0.2">
      <c r="A47" s="294">
        <v>18</v>
      </c>
      <c r="B47" s="294" t="s">
        <v>152</v>
      </c>
      <c r="C47" s="151" t="s">
        <v>153</v>
      </c>
      <c r="D47" s="294" t="s">
        <v>137</v>
      </c>
      <c r="E47" s="295">
        <v>2.5000000000000001E-2</v>
      </c>
      <c r="F47" s="296">
        <v>16.95</v>
      </c>
      <c r="G47" s="218">
        <f t="shared" si="1"/>
        <v>0.42</v>
      </c>
      <c r="H47" s="219">
        <f t="shared" si="0"/>
        <v>3.4124146896327592E-3</v>
      </c>
      <c r="I47" s="182">
        <f>ROUND(F47*'Прил. 10'!$D$13,2)</f>
        <v>136.28</v>
      </c>
      <c r="J47" s="182">
        <f t="shared" si="2"/>
        <v>3.41</v>
      </c>
    </row>
    <row r="48" spans="1:12" s="14" customFormat="1" ht="14.25" customHeight="1" outlineLevel="1" x14ac:dyDescent="0.2">
      <c r="A48" s="294">
        <v>19</v>
      </c>
      <c r="B48" s="294" t="s">
        <v>154</v>
      </c>
      <c r="C48" s="151" t="s">
        <v>155</v>
      </c>
      <c r="D48" s="294" t="s">
        <v>137</v>
      </c>
      <c r="E48" s="295">
        <v>0.03</v>
      </c>
      <c r="F48" s="296">
        <v>10.97</v>
      </c>
      <c r="G48" s="218">
        <f t="shared" si="1"/>
        <v>0.33</v>
      </c>
      <c r="H48" s="219">
        <f t="shared" si="0"/>
        <v>2.6811829704257396E-3</v>
      </c>
      <c r="I48" s="182">
        <f>ROUND(F48*'Прил. 10'!$D$13,2)</f>
        <v>88.2</v>
      </c>
      <c r="J48" s="182">
        <f t="shared" si="2"/>
        <v>2.65</v>
      </c>
    </row>
    <row r="49" spans="1:10" s="14" customFormat="1" ht="14.25" customHeight="1" x14ac:dyDescent="0.2">
      <c r="A49" s="2"/>
      <c r="B49" s="2"/>
      <c r="C49" s="9" t="s">
        <v>221</v>
      </c>
      <c r="D49" s="2"/>
      <c r="E49" s="271"/>
      <c r="F49" s="272"/>
      <c r="G49" s="29">
        <f>SUM(G41:G48)</f>
        <v>15.36</v>
      </c>
      <c r="H49" s="219">
        <f t="shared" si="0"/>
        <v>0.12479688007799805</v>
      </c>
      <c r="I49" s="29"/>
      <c r="J49" s="29">
        <f>SUM(J41:J48)</f>
        <v>123.61000000000001</v>
      </c>
    </row>
    <row r="50" spans="1:10" s="14" customFormat="1" ht="14.25" customHeight="1" x14ac:dyDescent="0.2">
      <c r="A50" s="2"/>
      <c r="B50" s="2"/>
      <c r="C50" s="270" t="s">
        <v>222</v>
      </c>
      <c r="D50" s="2"/>
      <c r="E50" s="271"/>
      <c r="F50" s="272"/>
      <c r="G50" s="29">
        <f>G40+G49</f>
        <v>123.08</v>
      </c>
      <c r="H50" s="273">
        <f t="shared" si="0"/>
        <v>1</v>
      </c>
      <c r="I50" s="29"/>
      <c r="J50" s="29">
        <f>J40+J49</f>
        <v>989.57999999999993</v>
      </c>
    </row>
    <row r="51" spans="1:10" s="14" customFormat="1" ht="14.25" customHeight="1" x14ac:dyDescent="0.2">
      <c r="A51" s="2"/>
      <c r="B51" s="2"/>
      <c r="C51" s="9" t="s">
        <v>223</v>
      </c>
      <c r="D51" s="2"/>
      <c r="E51" s="271"/>
      <c r="F51" s="272"/>
      <c r="G51" s="29">
        <f>G15+G26+G50</f>
        <v>2226.46</v>
      </c>
      <c r="H51" s="273"/>
      <c r="I51" s="29"/>
      <c r="J51" s="29">
        <f>J15+J26+J50</f>
        <v>90256.290000000008</v>
      </c>
    </row>
    <row r="52" spans="1:10" s="14" customFormat="1" ht="14.25" customHeight="1" x14ac:dyDescent="0.2">
      <c r="A52" s="2"/>
      <c r="B52" s="2"/>
      <c r="C52" s="9" t="s">
        <v>224</v>
      </c>
      <c r="D52" s="226">
        <f>ROUND(G52/(G$17+$G$15),2)</f>
        <v>0.9</v>
      </c>
      <c r="E52" s="271"/>
      <c r="F52" s="272"/>
      <c r="G52" s="29">
        <v>1703.8</v>
      </c>
      <c r="H52" s="273"/>
      <c r="I52" s="29"/>
      <c r="J52" s="182">
        <f>ROUND(D52*(J15+J17),2)</f>
        <v>78496.66</v>
      </c>
    </row>
    <row r="53" spans="1:10" s="14" customFormat="1" ht="14.25" customHeight="1" x14ac:dyDescent="0.2">
      <c r="A53" s="2"/>
      <c r="B53" s="2"/>
      <c r="C53" s="9" t="s">
        <v>225</v>
      </c>
      <c r="D53" s="226">
        <f>ROUND(G53/(G$15+G$17),2)</f>
        <v>0.46</v>
      </c>
      <c r="E53" s="271"/>
      <c r="F53" s="272"/>
      <c r="G53" s="29">
        <v>874.02</v>
      </c>
      <c r="H53" s="273"/>
      <c r="I53" s="29"/>
      <c r="J53" s="182">
        <f>ROUND(D53*(J15+J17),2)</f>
        <v>40120.51</v>
      </c>
    </row>
    <row r="54" spans="1:10" s="14" customFormat="1" ht="14.25" customHeight="1" x14ac:dyDescent="0.2">
      <c r="A54" s="2"/>
      <c r="B54" s="2"/>
      <c r="C54" s="9" t="s">
        <v>226</v>
      </c>
      <c r="D54" s="2"/>
      <c r="E54" s="271"/>
      <c r="F54" s="272"/>
      <c r="G54" s="29">
        <f>G15+G26+G50+G52+G53</f>
        <v>4804.2800000000007</v>
      </c>
      <c r="H54" s="273"/>
      <c r="I54" s="29"/>
      <c r="J54" s="29">
        <f>J15+J26+J50+J52+J53</f>
        <v>208873.46000000002</v>
      </c>
    </row>
    <row r="55" spans="1:10" s="14" customFormat="1" ht="14.25" customHeight="1" x14ac:dyDescent="0.2">
      <c r="A55" s="2"/>
      <c r="B55" s="2"/>
      <c r="C55" s="9" t="s">
        <v>227</v>
      </c>
      <c r="D55" s="2"/>
      <c r="E55" s="271"/>
      <c r="F55" s="272"/>
      <c r="G55" s="29">
        <f>G54+G32</f>
        <v>901538.57000000007</v>
      </c>
      <c r="H55" s="273"/>
      <c r="I55" s="29"/>
      <c r="J55" s="29">
        <f>J54+J32</f>
        <v>1908873.46</v>
      </c>
    </row>
    <row r="56" spans="1:10" s="14" customFormat="1" ht="34.5" customHeight="1" x14ac:dyDescent="0.2">
      <c r="A56" s="2"/>
      <c r="B56" s="2"/>
      <c r="C56" s="9" t="s">
        <v>192</v>
      </c>
      <c r="D56" s="2" t="s">
        <v>403</v>
      </c>
      <c r="E56" s="297">
        <v>1</v>
      </c>
      <c r="F56" s="272"/>
      <c r="G56" s="29">
        <f>G55/E56</f>
        <v>901538.57000000007</v>
      </c>
      <c r="H56" s="273"/>
      <c r="I56" s="29"/>
      <c r="J56" s="29">
        <f>J55/E56</f>
        <v>1908873.46</v>
      </c>
    </row>
    <row r="58" spans="1:10" s="14" customFormat="1" ht="14.25" customHeight="1" x14ac:dyDescent="0.2">
      <c r="A58" s="4" t="s">
        <v>228</v>
      </c>
    </row>
    <row r="59" spans="1:10" s="14" customFormat="1" ht="14.25" customHeight="1" x14ac:dyDescent="0.2">
      <c r="A59" s="199" t="s">
        <v>70</v>
      </c>
    </row>
    <row r="60" spans="1:10" s="14" customFormat="1" ht="14.25" customHeight="1" x14ac:dyDescent="0.2">
      <c r="A60" s="4"/>
    </row>
    <row r="61" spans="1:10" s="14" customFormat="1" ht="14.25" customHeight="1" x14ac:dyDescent="0.2">
      <c r="A61" s="4" t="s">
        <v>229</v>
      </c>
    </row>
    <row r="62" spans="1:10" s="14" customFormat="1" ht="14.25" customHeight="1" x14ac:dyDescent="0.2">
      <c r="A62" s="199" t="s">
        <v>72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  <mergeCell ref="B35:H35"/>
    <mergeCell ref="B13:H13"/>
    <mergeCell ref="B16:H16"/>
    <mergeCell ref="B18:H18"/>
    <mergeCell ref="B19:H19"/>
    <mergeCell ref="B28:H28"/>
    <mergeCell ref="B27:H27"/>
    <mergeCell ref="B34:H34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view="pageBreakPreview" workbookViewId="0">
      <selection activeCell="G12" sqref="G1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362" t="s">
        <v>230</v>
      </c>
      <c r="B1" s="362"/>
      <c r="C1" s="362"/>
      <c r="D1" s="362"/>
      <c r="E1" s="362"/>
      <c r="F1" s="362"/>
      <c r="G1" s="362"/>
    </row>
    <row r="2" spans="1:7" ht="21.75" customHeight="1" x14ac:dyDescent="0.25">
      <c r="A2" s="280"/>
      <c r="B2" s="280"/>
      <c r="C2" s="280"/>
      <c r="D2" s="280"/>
      <c r="E2" s="280"/>
      <c r="F2" s="280"/>
      <c r="G2" s="280"/>
    </row>
    <row r="3" spans="1:7" x14ac:dyDescent="0.25">
      <c r="A3" s="317" t="s">
        <v>231</v>
      </c>
      <c r="B3" s="317"/>
      <c r="C3" s="317"/>
      <c r="D3" s="317"/>
      <c r="E3" s="317"/>
      <c r="F3" s="317"/>
      <c r="G3" s="317"/>
    </row>
    <row r="4" spans="1:7" ht="25.5" customHeight="1" x14ac:dyDescent="0.25">
      <c r="A4" s="320" t="s">
        <v>400</v>
      </c>
      <c r="B4" s="320"/>
      <c r="C4" s="320"/>
      <c r="D4" s="320"/>
      <c r="E4" s="320"/>
      <c r="F4" s="320"/>
      <c r="G4" s="320"/>
    </row>
    <row r="5" spans="1:7" x14ac:dyDescent="0.25">
      <c r="A5" s="200"/>
      <c r="B5" s="200"/>
      <c r="C5" s="200"/>
      <c r="D5" s="200"/>
      <c r="E5" s="200"/>
      <c r="F5" s="200"/>
      <c r="G5" s="200"/>
    </row>
    <row r="6" spans="1:7" ht="30" customHeight="1" x14ac:dyDescent="0.25">
      <c r="A6" s="367" t="s">
        <v>13</v>
      </c>
      <c r="B6" s="367" t="s">
        <v>91</v>
      </c>
      <c r="C6" s="367" t="s">
        <v>158</v>
      </c>
      <c r="D6" s="367" t="s">
        <v>93</v>
      </c>
      <c r="E6" s="343" t="s">
        <v>200</v>
      </c>
      <c r="F6" s="367" t="s">
        <v>95</v>
      </c>
      <c r="G6" s="367"/>
    </row>
    <row r="7" spans="1:7" x14ac:dyDescent="0.25">
      <c r="A7" s="367"/>
      <c r="B7" s="367"/>
      <c r="C7" s="367"/>
      <c r="D7" s="367"/>
      <c r="E7" s="360"/>
      <c r="F7" s="274" t="s">
        <v>203</v>
      </c>
      <c r="G7" s="274" t="s">
        <v>97</v>
      </c>
    </row>
    <row r="8" spans="1:7" x14ac:dyDescent="0.25">
      <c r="A8" s="274">
        <v>1</v>
      </c>
      <c r="B8" s="274">
        <v>2</v>
      </c>
      <c r="C8" s="274">
        <v>3</v>
      </c>
      <c r="D8" s="274">
        <v>4</v>
      </c>
      <c r="E8" s="274">
        <v>5</v>
      </c>
      <c r="F8" s="274">
        <v>6</v>
      </c>
      <c r="G8" s="274">
        <v>7</v>
      </c>
    </row>
    <row r="9" spans="1:7" ht="15" customHeight="1" x14ac:dyDescent="0.25">
      <c r="A9" s="201"/>
      <c r="B9" s="363" t="s">
        <v>232</v>
      </c>
      <c r="C9" s="364"/>
      <c r="D9" s="364"/>
      <c r="E9" s="364"/>
      <c r="F9" s="364"/>
      <c r="G9" s="365"/>
    </row>
    <row r="10" spans="1:7" ht="27" customHeight="1" x14ac:dyDescent="0.25">
      <c r="A10" s="274"/>
      <c r="B10" s="202"/>
      <c r="C10" s="136" t="s">
        <v>233</v>
      </c>
      <c r="D10" s="202"/>
      <c r="E10" s="203"/>
      <c r="F10" s="276"/>
      <c r="G10" s="204">
        <v>0</v>
      </c>
    </row>
    <row r="11" spans="1:7" x14ac:dyDescent="0.25">
      <c r="A11" s="274"/>
      <c r="B11" s="348" t="s">
        <v>234</v>
      </c>
      <c r="C11" s="348"/>
      <c r="D11" s="348"/>
      <c r="E11" s="366"/>
      <c r="F11" s="351"/>
      <c r="G11" s="351"/>
    </row>
    <row r="12" spans="1:7" s="167" customFormat="1" ht="242.25" x14ac:dyDescent="0.25">
      <c r="A12" s="274">
        <v>1</v>
      </c>
      <c r="B12" s="136" t="str">
        <f>'Прил.5 Расчет СМР и ОБ'!B29</f>
        <v>БЦ.36.14</v>
      </c>
      <c r="C12" s="205" t="str">
        <f>'Прил.5 Расчет СМР и ОБ'!C29</f>
        <v>Регистратор записи диспетчерских переговоров
- Интерфейсная плата для записи не менее 8 аналоговых
двухпроводных линий;
- Интерфейсная плата для записи не менее 30 SIP телефонов, 20 базовых станций DECT (SIP), 10 мобильных радиотерминалов DECT;
- Лицензия для работы с сервером СЗП не менее пяти единовременных пользователей;
- Cетевая карта;
- В состав комплекса записи непосредственно или в виде автономных модулей, сопрягаемых с ним, должны входить следующие интерфейсы: FXO, FXS, E&amp;M, E1 (Q.SIG, EDSS1), SIP, SIP Trunk.</v>
      </c>
      <c r="D12" s="206" t="str">
        <f>'Прил.5 Расчет СМР и ОБ'!D29</f>
        <v>шт</v>
      </c>
      <c r="E12" s="207">
        <f>'Прил.5 Расчет СМР и ОБ'!E29</f>
        <v>1</v>
      </c>
      <c r="F12" s="207">
        <f>'Прил.5 Расчет СМР и ОБ'!F29</f>
        <v>896734.29</v>
      </c>
      <c r="G12" s="204">
        <f>ROUND(E12*F12,2)</f>
        <v>896734.29</v>
      </c>
    </row>
    <row r="13" spans="1:7" ht="25.5" customHeight="1" x14ac:dyDescent="0.25">
      <c r="A13" s="274"/>
      <c r="B13" s="136"/>
      <c r="C13" s="136" t="s">
        <v>235</v>
      </c>
      <c r="D13" s="136"/>
      <c r="E13" s="281"/>
      <c r="F13" s="276"/>
      <c r="G13" s="204">
        <f>SUM(G12:G12)</f>
        <v>896734.29</v>
      </c>
    </row>
    <row r="14" spans="1:7" ht="19.5" customHeight="1" x14ac:dyDescent="0.25">
      <c r="A14" s="274"/>
      <c r="B14" s="136"/>
      <c r="C14" s="136" t="s">
        <v>236</v>
      </c>
      <c r="D14" s="136"/>
      <c r="E14" s="281"/>
      <c r="F14" s="276"/>
      <c r="G14" s="204">
        <f>G10+G13</f>
        <v>896734.29</v>
      </c>
    </row>
    <row r="15" spans="1:7" x14ac:dyDescent="0.25">
      <c r="A15" s="208"/>
      <c r="B15" s="209"/>
      <c r="C15" s="208"/>
      <c r="D15" s="208"/>
      <c r="E15" s="208"/>
      <c r="F15" s="208"/>
      <c r="G15" s="208"/>
    </row>
    <row r="16" spans="1:7" x14ac:dyDescent="0.25">
      <c r="A16" s="4" t="s">
        <v>228</v>
      </c>
      <c r="B16" s="14"/>
      <c r="C16" s="14"/>
      <c r="D16" s="208"/>
      <c r="E16" s="208"/>
      <c r="F16" s="208"/>
      <c r="G16" s="208"/>
    </row>
    <row r="17" spans="1:7" x14ac:dyDescent="0.25">
      <c r="A17" s="199" t="s">
        <v>70</v>
      </c>
      <c r="B17" s="14"/>
      <c r="C17" s="14"/>
      <c r="D17" s="208"/>
      <c r="E17" s="208"/>
      <c r="F17" s="208"/>
      <c r="G17" s="208"/>
    </row>
    <row r="18" spans="1:7" x14ac:dyDescent="0.25">
      <c r="A18" s="4"/>
      <c r="B18" s="14"/>
      <c r="C18" s="14"/>
      <c r="D18" s="208"/>
      <c r="E18" s="208"/>
      <c r="F18" s="208"/>
      <c r="G18" s="208"/>
    </row>
    <row r="19" spans="1:7" x14ac:dyDescent="0.25">
      <c r="A19" s="4" t="s">
        <v>229</v>
      </c>
      <c r="B19" s="14"/>
      <c r="C19" s="14"/>
      <c r="D19" s="208"/>
      <c r="E19" s="208"/>
      <c r="F19" s="208"/>
      <c r="G19" s="208"/>
    </row>
    <row r="20" spans="1:7" x14ac:dyDescent="0.25">
      <c r="A20" s="199" t="s">
        <v>72</v>
      </c>
      <c r="B20" s="14"/>
      <c r="C20" s="14"/>
      <c r="D20" s="208"/>
      <c r="E20" s="208"/>
      <c r="F20" s="208"/>
      <c r="G20" s="208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Nikolay Ivanov</cp:lastModifiedBy>
  <dcterms:created xsi:type="dcterms:W3CDTF">2020-09-30T08:50:27Z</dcterms:created>
  <dcterms:modified xsi:type="dcterms:W3CDTF">2023-10-07T09:41:20Z</dcterms:modified>
  <cp:category/>
</cp:coreProperties>
</file>