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D\D\!МодЭнсГрупп\Блок 2\!!!Корректировка Блок 2\З1 500\500 кВ\"/>
    </mc:Choice>
  </mc:AlternateContent>
  <xr:revisionPtr revIDLastSave="0" documentId="13_ncr:1_{CF99DFDC-0464-4158-BA05-244C7143A927}" xr6:coauthVersionLast="47" xr6:coauthVersionMax="47" xr10:uidLastSave="{00000000-0000-0000-0000-000000000000}"/>
  <bookViews>
    <workbookView xWindow="1980" yWindow="-120" windowWidth="26940" windowHeight="16440" tabRatio="924" firstSheet="3" activeTab="3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Прил.4 РМ" sheetId="7" r:id="rId7"/>
    <sheet name="Прил.5 Расчет СМР и ОБ" sheetId="8" r:id="rId8"/>
    <sheet name="Прил.6 Расчет ОБ" sheetId="9" r:id="rId9"/>
    <sheet name="Прил.7" sheetId="10" r:id="rId10"/>
    <sheet name="Прил. 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3">#REF!</definedName>
    <definedName name="\AUTOEXEC" localSheetId="4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3">#REF!</definedName>
    <definedName name="\z" localSheetId="4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3">#REF!</definedName>
    <definedName name="______a2" localSheetId="4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3">#REF!</definedName>
    <definedName name="______xlnm.Primt_Area_3" localSheetId="4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3">#REF!</definedName>
    <definedName name="_____xlnm.Print_Area_1" localSheetId="4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3">#REF!</definedName>
    <definedName name="____xlnm.Primt_Area_3" localSheetId="4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3">#REF!</definedName>
    <definedName name="___xlnm.Primt_Area_3" localSheetId="4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3">#REF!</definedName>
    <definedName name="__qs2" localSheetId="4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3">#REF!</definedName>
    <definedName name="__xlnm.Primt_Area_3" localSheetId="4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3">#REF!</definedName>
    <definedName name="_02121" localSheetId="4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3">#REF!</definedName>
    <definedName name="_AUTOEXEC" localSheetId="4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3">#REF!</definedName>
    <definedName name="_Fill" localSheetId="4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3">#REF!</definedName>
    <definedName name="_k" localSheetId="4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3">#REF!</definedName>
    <definedName name="_qs2" localSheetId="4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3">#REF!</definedName>
    <definedName name="_z" localSheetId="4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3">#REF!</definedName>
    <definedName name="_Стоимость_УНЦП" localSheetId="4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3">#REF!</definedName>
    <definedName name="a" localSheetId="4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3">#REF!</definedName>
    <definedName name="asd" localSheetId="4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3">#REF!</definedName>
    <definedName name="Categories" localSheetId="4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3">#REF!</definedName>
    <definedName name="Criteria" localSheetId="4">#REF!</definedName>
    <definedName name="Criteria" localSheetId="7">#REF!</definedName>
    <definedName name="Criteria" localSheetId="9">#REF!</definedName>
    <definedName name="Criteria">#REF!</definedName>
    <definedName name="cvtnf" localSheetId="5">#REF!</definedName>
    <definedName name="cvtnf" localSheetId="3">#REF!</definedName>
    <definedName name="cvtnf" localSheetId="4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3">#REF!</definedName>
    <definedName name="ddduy" localSheetId="4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3">#REF!</definedName>
    <definedName name="DiscontRate" localSheetId="4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3">#REF!</definedName>
    <definedName name="Excel_BuiltIn_Database" localSheetId="4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3">#REF!</definedName>
    <definedName name="Excel_BuiltIn_Print_Area_10_1" localSheetId="4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3">#REF!</definedName>
    <definedName name="Excel_BuiltIn_Print_Area_15" localSheetId="4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3">#REF!</definedName>
    <definedName name="Excel_BuiltIn_Print_Area_2_1" localSheetId="4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3">#REF!</definedName>
    <definedName name="Excel_BuiltIn_Print_Area_3_1" localSheetId="4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3">#REF!</definedName>
    <definedName name="Excel_BuiltIn_Print_Area_7_1" localSheetId="4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3">#REF!</definedName>
    <definedName name="Excel_BuiltIn_Print_Area_8_1" localSheetId="4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3">#REF!</definedName>
    <definedName name="Excel_BuiltIn_Print_Area_9_1" localSheetId="4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5">#REF!</definedName>
    <definedName name="htvjyn" localSheetId="3">#REF!</definedName>
    <definedName name="htvjyn" localSheetId="4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3">#REF!</definedName>
    <definedName name="iii" localSheetId="4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3">#REF!</definedName>
    <definedName name="Itog" localSheetId="4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3">#REF!</definedName>
    <definedName name="jkjhggh" localSheetId="4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5">#REF!</definedName>
    <definedName name="kk" localSheetId="3">#REF!</definedName>
    <definedName name="kk" localSheetId="4">#REF!</definedName>
    <definedName name="kk" localSheetId="6">#REF!</definedName>
    <definedName name="kk">#REF!</definedName>
    <definedName name="kl" localSheetId="5">#REF!</definedName>
    <definedName name="kl" localSheetId="3">#REF!</definedName>
    <definedName name="kl" localSheetId="4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3">#REF!</definedName>
    <definedName name="KPlan" localSheetId="4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3">#REF!</definedName>
    <definedName name="m" localSheetId="4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IF('Прил. 10'!n_3=1,'Прил. 10'!n_2,'Прил. 10'!n_3&amp;'Прил. 10'!n_1)</definedName>
    <definedName name="n0x" localSheetId="5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IF(Прил.7!n_3=1,Прил.7!n_2,Прил.7!n_3&amp;Прил.7!n_1)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IF('Прил. 10'!n_3=1,'Прил. 10'!n_2,'Прил. 10'!n_3&amp;'Прил. 10'!n_5)</definedName>
    <definedName name="n1x" localSheetId="5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IF(Прил.7!n_3=1,Прил.7!n_2,Прил.7!n_3&amp;Прил.7!n_5)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3">#REF!</definedName>
    <definedName name="Nalog" localSheetId="4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3">#REF!</definedName>
    <definedName name="NumColJournal" localSheetId="4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3">#REF!</definedName>
    <definedName name="oppp" localSheetId="4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3">#REF!</definedName>
    <definedName name="pp" localSheetId="4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5">#REF!</definedName>
    <definedName name="Print_Area" localSheetId="3">#REF!</definedName>
    <definedName name="Print_Area" localSheetId="4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3">#REF!</definedName>
    <definedName name="propis" localSheetId="4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5">#REF!</definedName>
    <definedName name="rrrrrr" localSheetId="3">#REF!</definedName>
    <definedName name="rrrrrr" localSheetId="4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3">#REF!</definedName>
    <definedName name="SD_DC" localSheetId="4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3">#REF!</definedName>
    <definedName name="SDDsfd" localSheetId="4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3">#REF!</definedName>
    <definedName name="SM" localSheetId="4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3">#REF!</definedName>
    <definedName name="SM_STO1" localSheetId="4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3">#REF!</definedName>
    <definedName name="Status" localSheetId="4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3">#REF!</definedName>
    <definedName name="SUM_" localSheetId="4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5">#REF!</definedName>
    <definedName name="ttt" localSheetId="3">#REF!</definedName>
    <definedName name="ttt" localSheetId="4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3">#REF!</definedName>
    <definedName name="USA_1" localSheetId="4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3">#REF!</definedName>
    <definedName name="v" localSheetId="4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3">#REF!</definedName>
    <definedName name="w" localSheetId="4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1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5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1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3">#REF!</definedName>
    <definedName name="xh" localSheetId="4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3">#REF!</definedName>
    <definedName name="А10" localSheetId="4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5">#REF!</definedName>
    <definedName name="аааа" localSheetId="3">#REF!</definedName>
    <definedName name="аааа" localSheetId="4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3">#REF!</definedName>
    <definedName name="ало" localSheetId="4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3">#REF!</definedName>
    <definedName name="анол" localSheetId="4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3">#REF!</definedName>
    <definedName name="аода" localSheetId="4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3">#REF!</definedName>
    <definedName name="аопы" localSheetId="4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3">#REF!</definedName>
    <definedName name="аправи" localSheetId="4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3">#REF!</definedName>
    <definedName name="апыо" localSheetId="4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3">#REF!</definedName>
    <definedName name="аро" localSheetId="4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3">#REF!</definedName>
    <definedName name="ародарод" localSheetId="4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3">#REF!</definedName>
    <definedName name="аыв" localSheetId="4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3">#REF!</definedName>
    <definedName name="аыпрыпр" localSheetId="4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3">#REF!</definedName>
    <definedName name="б" localSheetId="4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3">#REF!</definedName>
    <definedName name="Больш" localSheetId="4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3">#REF!</definedName>
    <definedName name="бьюждж" localSheetId="4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3">#REF!</definedName>
    <definedName name="вава" localSheetId="4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3">#REF!</definedName>
    <definedName name="ВАЛ_" localSheetId="4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3">#REF!</definedName>
    <definedName name="вао" localSheetId="4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3">#REF!</definedName>
    <definedName name="варо" localSheetId="4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3">#REF!</definedName>
    <definedName name="ввв" localSheetId="4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3">#REF!</definedName>
    <definedName name="вген" localSheetId="4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3">#REF!</definedName>
    <definedName name="веше" localSheetId="4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3">#REF!</definedName>
    <definedName name="внеове" localSheetId="4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3">#REF!</definedName>
    <definedName name="Вп" localSheetId="4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3">#REF!</definedName>
    <definedName name="впор" localSheetId="4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3">#REF!</definedName>
    <definedName name="врьпврь" localSheetId="4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3">#REF!</definedName>
    <definedName name="Всего_по_смете" localSheetId="4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3">#REF!</definedName>
    <definedName name="ВсегоШурфов" localSheetId="4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3">#REF!</definedName>
    <definedName name="ГАП" localSheetId="4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3">#REF!</definedName>
    <definedName name="гелог" localSheetId="4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3">#REF!</definedName>
    <definedName name="геол1" localSheetId="4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3">#REF!</definedName>
    <definedName name="гидро1" localSheetId="4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3">#REF!</definedName>
    <definedName name="гидро5" localSheetId="4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3">#REF!</definedName>
    <definedName name="глрп" localSheetId="4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3">#REF!</definedName>
    <definedName name="гор" localSheetId="4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3">#REF!</definedName>
    <definedName name="гш" localSheetId="4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3">#REF!</definedName>
    <definedName name="десятый" localSheetId="4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3">#REF!</definedName>
    <definedName name="Дефлятор" localSheetId="4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3">#REF!</definedName>
    <definedName name="Дефлятор1" localSheetId="4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3">#REF!</definedName>
    <definedName name="диапазон" localSheetId="4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3">#REF!</definedName>
    <definedName name="Диск" localSheetId="4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3">#REF!</definedName>
    <definedName name="Длинна_границы" localSheetId="4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3">#REF!</definedName>
    <definedName name="длозщшзщдлжб" localSheetId="4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3">#REF!</definedName>
    <definedName name="Дн_ставка" localSheetId="4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3">#REF!</definedName>
    <definedName name="ДОЛЛАР" localSheetId="4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3">#REF!</definedName>
    <definedName name="Дорога_1" localSheetId="4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3">#REF!</definedName>
    <definedName name="дщшю" localSheetId="4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3">#REF!</definedName>
    <definedName name="жжж" localSheetId="4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3">#REF!</definedName>
    <definedName name="Заказчик" localSheetId="4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3">#REF!</definedName>
    <definedName name="зждзд" localSheetId="4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3">#REF!</definedName>
    <definedName name="ЗИП_Всего_1" localSheetId="4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3">#REF!</definedName>
    <definedName name="зощр" localSheetId="4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3">#REF!</definedName>
    <definedName name="имт" localSheetId="4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5">#REF!</definedName>
    <definedName name="Ини" localSheetId="3">#REF!</definedName>
    <definedName name="Ини" localSheetId="4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3">#REF!</definedName>
    <definedName name="ИС__И.Максимов" localSheetId="4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3">#REF!</definedName>
    <definedName name="йцйу3йк" localSheetId="4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3">#REF!</definedName>
    <definedName name="йцу" localSheetId="4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3">#REF!</definedName>
    <definedName name="Кабели_1" localSheetId="4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3">#REF!</definedName>
    <definedName name="кака" localSheetId="4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3">#REF!</definedName>
    <definedName name="КВАРТАЛ2" localSheetId="4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3">#REF!</definedName>
    <definedName name="кгкг" localSheetId="4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3">#REF!</definedName>
    <definedName name="КИПиавтом" localSheetId="4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3">#REF!</definedName>
    <definedName name="книга" localSheetId="4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3">#REF!</definedName>
    <definedName name="ком." localSheetId="4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5">#REF!</definedName>
    <definedName name="комплект" localSheetId="3">#REF!</definedName>
    <definedName name="комплект" localSheetId="4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3">#REF!</definedName>
    <definedName name="конкурс" localSheetId="4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3">#REF!</definedName>
    <definedName name="Контроллер_1" localSheetId="4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5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3">#REF!</definedName>
    <definedName name="КОЭФ3" localSheetId="4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3">#REF!</definedName>
    <definedName name="КоэфБезПоля" localSheetId="4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3">#REF!</definedName>
    <definedName name="Коэффициент" localSheetId="4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3">#REF!</definedName>
    <definedName name="крас" localSheetId="4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3">#REF!</definedName>
    <definedName name="_xlnm.Criteria" localSheetId="4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3">#REF!</definedName>
    <definedName name="куку" localSheetId="4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3">#REF!</definedName>
    <definedName name="Курс_доллара_США" localSheetId="4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3">#REF!</definedName>
    <definedName name="лаборатория" localSheetId="4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3">#REF!</definedName>
    <definedName name="ленин" localSheetId="4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3">#REF!</definedName>
    <definedName name="ЛимитУРС_ПИР" localSheetId="4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3">#REF!</definedName>
    <definedName name="М" localSheetId="4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3">#REF!</definedName>
    <definedName name="МАРЖА" localSheetId="4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3">#REF!</definedName>
    <definedName name="МИ_Т" localSheetId="4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5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3">#REF!</definedName>
    <definedName name="мин" localSheetId="4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3">#REF!</definedName>
    <definedName name="мм" localSheetId="4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3">#REF!</definedName>
    <definedName name="Монтаж" localSheetId="4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3">#REF!</definedName>
    <definedName name="над" localSheetId="4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3">#REF!</definedName>
    <definedName name="Название_проекта" localSheetId="4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3">#REF!</definedName>
    <definedName name="нвле" localSheetId="4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3">#REF!</definedName>
    <definedName name="нер" localSheetId="4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3">#REF!</definedName>
    <definedName name="неуо" localSheetId="4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3">#REF!</definedName>
    <definedName name="новый" localSheetId="4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5">#REF!</definedName>
    <definedName name="НормаАУП_на_УЕ" localSheetId="3">#REF!</definedName>
    <definedName name="НормаАУП_на_УЕ" localSheetId="4">#REF!</definedName>
    <definedName name="НормаАУП_на_УЕ" localSheetId="6">#REF!</definedName>
    <definedName name="НормаАУП_на_УЕ">#REF!</definedName>
    <definedName name="НормаПП_на_УЕ" localSheetId="5">#REF!</definedName>
    <definedName name="НормаПП_на_УЕ" localSheetId="3">#REF!</definedName>
    <definedName name="НормаПП_на_УЕ" localSheetId="4">#REF!</definedName>
    <definedName name="НормаПП_на_УЕ" localSheetId="6">#REF!</definedName>
    <definedName name="НормаПП_на_УЕ">#REF!</definedName>
    <definedName name="НормаРостаУЕ" localSheetId="5">#REF!</definedName>
    <definedName name="НормаРостаУЕ" localSheetId="3">#REF!</definedName>
    <definedName name="НормаРостаУЕ" localSheetId="4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5">граж</definedName>
    <definedName name="нр" localSheetId="3">граж</definedName>
    <definedName name="нр" localSheetId="4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3">#REF!</definedName>
    <definedName name="о" localSheetId="4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3">#REF!</definedName>
    <definedName name="об" localSheetId="4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5">'Прил. 3'!$A$1:$H$23</definedName>
    <definedName name="_xlnm.Print_Area" localSheetId="3">'Прил.1 Сравнит табл'!$A$1:$D$32</definedName>
    <definedName name="_xlnm.Print_Area" localSheetId="4">'Прил.2 Расч стоим'!$A$1:$J$23</definedName>
    <definedName name="_xlnm.Print_Area" localSheetId="6">'Прил.4 РМ'!$A$1:$E$48</definedName>
    <definedName name="_xlnm.Print_Area" localSheetId="7">'Прил.5 Расчет СМР и ОБ'!$A$1:$J$44</definedName>
    <definedName name="_xlnm.Print_Area" localSheetId="8">'Прил.6 Расчет ОБ'!$A$1:$G$20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3">#REF!</definedName>
    <definedName name="объем___0" localSheetId="4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3">#REF!</definedName>
    <definedName name="объем___10___0___0" localSheetId="4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3">#REF!</definedName>
    <definedName name="объем___11" localSheetId="4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3">#REF!</definedName>
    <definedName name="объем___11___10" localSheetId="4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3">#REF!</definedName>
    <definedName name="объем___2" localSheetId="4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3">#REF!</definedName>
    <definedName name="объем___3___10" localSheetId="4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3">#REF!</definedName>
    <definedName name="объем___4___0___0" localSheetId="4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3">#REF!</definedName>
    <definedName name="объем___5___0" localSheetId="4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3">#REF!</definedName>
    <definedName name="объем___6___0" localSheetId="4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3">#REF!</definedName>
    <definedName name="окн" localSheetId="4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5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6">#REF!</definedName>
    <definedName name="ОсвоениеИмущества">#REF!</definedName>
    <definedName name="ОсвоениеИП" localSheetId="5">#REF!</definedName>
    <definedName name="ОсвоениеИП" localSheetId="3">#REF!</definedName>
    <definedName name="ОсвоениеИП" localSheetId="4">#REF!</definedName>
    <definedName name="ОсвоениеИП" localSheetId="6">#REF!</definedName>
    <definedName name="ОсвоениеИП">#REF!</definedName>
    <definedName name="ОсвоениеНИОКР" localSheetId="5">#REF!</definedName>
    <definedName name="ОсвоениеНИОКР" localSheetId="3">#REF!</definedName>
    <definedName name="ОсвоениеНИОКР" localSheetId="4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5">#REF!</definedName>
    <definedName name="ОтпускИзЕНЭС" localSheetId="3">#REF!</definedName>
    <definedName name="ОтпускИзЕНЭС" localSheetId="4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3">#REF!</definedName>
    <definedName name="оьт" localSheetId="4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3">#REF!</definedName>
    <definedName name="паша" localSheetId="4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3">#REF!</definedName>
    <definedName name="пвьрвпрь" localSheetId="4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3">#REF!</definedName>
    <definedName name="Пи" localSheetId="4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3">#REF!</definedName>
    <definedName name="пл" localSheetId="4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3">#REF!</definedName>
    <definedName name="плдпол" localSheetId="4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3">#REF!</definedName>
    <definedName name="плыа" localSheetId="4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3">#REF!</definedName>
    <definedName name="пов" localSheetId="4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3">#REF!</definedName>
    <definedName name="Подгон" localSheetId="4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3">#REF!</definedName>
    <definedName name="подста" localSheetId="4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3">#REF!</definedName>
    <definedName name="Покупное_ПО" localSheetId="4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5">#REF!</definedName>
    <definedName name="ПотериНорма" localSheetId="3">#REF!</definedName>
    <definedName name="ПотериНорма" localSheetId="4">#REF!</definedName>
    <definedName name="ПотериНорма" localSheetId="6">#REF!</definedName>
    <definedName name="ПотериНорма">#REF!</definedName>
    <definedName name="ПотериФакт" localSheetId="5">#REF!</definedName>
    <definedName name="ПотериФакт" localSheetId="3">#REF!</definedName>
    <definedName name="ПотериФакт" localSheetId="4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5">#REF!</definedName>
    <definedName name="пп" localSheetId="3">#REF!</definedName>
    <definedName name="пп" localSheetId="4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3">#REF!</definedName>
    <definedName name="прд" localSheetId="4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3">#REF!</definedName>
    <definedName name="прибыль" localSheetId="4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3">#REF!</definedName>
    <definedName name="Приморский_край" localSheetId="4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3">#REF!</definedName>
    <definedName name="прл" localSheetId="4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3">#REF!</definedName>
    <definedName name="проект" localSheetId="4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3">#REF!</definedName>
    <definedName name="пролоддошщ" localSheetId="4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3">#REF!</definedName>
    <definedName name="Промбезоп" localSheetId="4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3">#REF!</definedName>
    <definedName name="пропр" localSheetId="4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3">#REF!</definedName>
    <definedName name="протоколРМВК" localSheetId="4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3">#REF!</definedName>
    <definedName name="Прочие_работы" localSheetId="4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3">#REF!</definedName>
    <definedName name="прпр_1" localSheetId="4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3">#REF!</definedName>
    <definedName name="прьто" localSheetId="4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3">#REF!</definedName>
    <definedName name="пшждю" localSheetId="4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3">#REF!</definedName>
    <definedName name="Работа1" localSheetId="4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3">#REF!</definedName>
    <definedName name="раоб" localSheetId="4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5">#REF!</definedName>
    <definedName name="расш" localSheetId="3">#REF!</definedName>
    <definedName name="расш" localSheetId="4">#REF!</definedName>
    <definedName name="расш" localSheetId="6">#REF!</definedName>
    <definedName name="расш">#REF!</definedName>
    <definedName name="расш." localSheetId="5">#REF!</definedName>
    <definedName name="расш." localSheetId="3">#REF!</definedName>
    <definedName name="расш." localSheetId="4">#REF!</definedName>
    <definedName name="расш." localSheetId="6">#REF!</definedName>
    <definedName name="расш.">#REF!</definedName>
    <definedName name="Расшифровка" localSheetId="5">#REF!</definedName>
    <definedName name="Расшифровка" localSheetId="3">#REF!</definedName>
    <definedName name="Расшифровка" localSheetId="4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3">#REF!</definedName>
    <definedName name="рлвро" localSheetId="4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3">#REF!</definedName>
    <definedName name="роло" localSheetId="4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3">#REF!</definedName>
    <definedName name="рпьрь" localSheetId="4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5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3">#REF!</definedName>
    <definedName name="с1" localSheetId="4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3">#REF!</definedName>
    <definedName name="Сводка" localSheetId="4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3">#REF!</definedName>
    <definedName name="сев" localSheetId="4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3">#REF!</definedName>
    <definedName name="Сегодня" localSheetId="4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3">#REF!</definedName>
    <definedName name="Семь" localSheetId="4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3">#REF!</definedName>
    <definedName name="Сервис_Всего_1" localSheetId="4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3">#REF!</definedName>
    <definedName name="СлБелг" localSheetId="4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3">#REF!</definedName>
    <definedName name="см" localSheetId="4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3">#REF!</definedName>
    <definedName name="См7" localSheetId="4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3">#REF!</definedName>
    <definedName name="смета" localSheetId="4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3">#REF!</definedName>
    <definedName name="смета1" localSheetId="4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3">#REF!</definedName>
    <definedName name="Согласование" localSheetId="4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3">#REF!</definedName>
    <definedName name="Составитель" localSheetId="4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3">#REF!</definedName>
    <definedName name="сп2" localSheetId="4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3">#REF!</definedName>
    <definedName name="срл" localSheetId="4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5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6">#REF!</definedName>
    <definedName name="СтавкаАмортизации">#REF!</definedName>
    <definedName name="СтавкаДепозитов" localSheetId="5">#REF!</definedName>
    <definedName name="СтавкаДепозитов" localSheetId="3">#REF!</definedName>
    <definedName name="СтавкаДепозитов" localSheetId="4">#REF!</definedName>
    <definedName name="СтавкаДепозитов" localSheetId="6">#REF!</definedName>
    <definedName name="СтавкаДепозитов">#REF!</definedName>
    <definedName name="СтавкаДивидендов" localSheetId="5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3">#REF!</definedName>
    <definedName name="Стоимость" localSheetId="4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5">#REF!</definedName>
    <definedName name="страх" localSheetId="3">#REF!</definedName>
    <definedName name="страх" localSheetId="4">#REF!</definedName>
    <definedName name="страх" localSheetId="6">#REF!</definedName>
    <definedName name="страх">#REF!</definedName>
    <definedName name="страхов" localSheetId="5">#REF!</definedName>
    <definedName name="страхов" localSheetId="3">#REF!</definedName>
    <definedName name="страхов" localSheetId="4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3">#REF!</definedName>
    <definedName name="т" localSheetId="4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3">#REF!</definedName>
    <definedName name="Томская_область" localSheetId="4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3">#REF!</definedName>
    <definedName name="третий" localSheetId="4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5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3">#REF!</definedName>
    <definedName name="тьбю" localSheetId="4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5">#REF!</definedName>
    <definedName name="УслугиТОиР_ГС" localSheetId="3">#REF!</definedName>
    <definedName name="УслугиТОиР_ГС" localSheetId="4">#REF!</definedName>
    <definedName name="УслугиТОиР_ГС" localSheetId="6">#REF!</definedName>
    <definedName name="УслугиТОиР_ГС">#REF!</definedName>
    <definedName name="УслугиТОиР_ЭСС" localSheetId="5">#REF!</definedName>
    <definedName name="УслугиТОиР_ЭСС" localSheetId="3">#REF!</definedName>
    <definedName name="УслугиТОиР_ЭСС" localSheetId="4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3">#REF!</definedName>
    <definedName name="Ф5.1" localSheetId="4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3">#REF!</definedName>
    <definedName name="Ф91" localSheetId="4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3">#REF!</definedName>
    <definedName name="фукек" localSheetId="4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3">#REF!</definedName>
    <definedName name="ффггг" localSheetId="4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3">#REF!</definedName>
    <definedName name="цена___0" localSheetId="4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3">#REF!</definedName>
    <definedName name="цена___10___0___0" localSheetId="4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3">#REF!</definedName>
    <definedName name="цена___11" localSheetId="4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3">#REF!</definedName>
    <definedName name="цена___11___10" localSheetId="4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3">#REF!</definedName>
    <definedName name="цена___2" localSheetId="4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3">#REF!</definedName>
    <definedName name="цена___3___10" localSheetId="4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3">#REF!</definedName>
    <definedName name="цена___4___0___0" localSheetId="4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3">#REF!</definedName>
    <definedName name="цена___5___0" localSheetId="4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3">#REF!</definedName>
    <definedName name="цена___6___0" localSheetId="4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3">#REF!</definedName>
    <definedName name="ЦенаШурфов" localSheetId="4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3">#REF!</definedName>
    <definedName name="Шкафы_ТМ" localSheetId="4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3">#REF!</definedName>
    <definedName name="ыа" localSheetId="4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3">#REF!</definedName>
    <definedName name="ыапраыр" localSheetId="4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3">#REF!</definedName>
    <definedName name="ЫВGGGGGGGGGGGGGGG" localSheetId="4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3">#REF!</definedName>
    <definedName name="ываф" localSheetId="4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3">#REF!</definedName>
    <definedName name="ыВПВП" localSheetId="4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3">#REF!</definedName>
    <definedName name="ыпры" localSheetId="4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3">#REF!</definedName>
    <definedName name="ьбюбб" localSheetId="4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3">#REF!</definedName>
    <definedName name="экол1" localSheetId="4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5">граж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5">граж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3">#REF!</definedName>
    <definedName name="экт" localSheetId="4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3">#REF!</definedName>
    <definedName name="ЭлеСи_1" localSheetId="4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3">#REF!</definedName>
    <definedName name="юдшншджгп" localSheetId="4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3">#REF!</definedName>
    <definedName name="яапт" localSheetId="4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Q23" i="15" l="1"/>
  <c r="H22" i="15"/>
  <c r="G22" i="15"/>
  <c r="P22" i="15" s="1"/>
  <c r="M21" i="15"/>
  <c r="L21" i="15"/>
  <c r="K21" i="15"/>
  <c r="N21" i="15" s="1"/>
  <c r="J21" i="15"/>
  <c r="I21" i="15"/>
  <c r="H21" i="15"/>
  <c r="G21" i="15"/>
  <c r="P20" i="15"/>
  <c r="O20" i="15"/>
  <c r="N20" i="15"/>
  <c r="P19" i="15"/>
  <c r="O19" i="15"/>
  <c r="N19" i="15"/>
  <c r="P18" i="15"/>
  <c r="O18" i="15"/>
  <c r="N18" i="15"/>
  <c r="F18" i="15"/>
  <c r="M17" i="15"/>
  <c r="L17" i="15"/>
  <c r="K17" i="15"/>
  <c r="I17" i="15"/>
  <c r="H17" i="15"/>
  <c r="G17" i="15"/>
  <c r="F17" i="15" s="1"/>
  <c r="P16" i="15"/>
  <c r="O16" i="15"/>
  <c r="N16" i="15"/>
  <c r="P15" i="15"/>
  <c r="O15" i="15"/>
  <c r="N15" i="15"/>
  <c r="P14" i="15"/>
  <c r="O14" i="15"/>
  <c r="N14" i="15"/>
  <c r="F14" i="15"/>
  <c r="M13" i="15"/>
  <c r="L13" i="15"/>
  <c r="K13" i="15"/>
  <c r="I13" i="15"/>
  <c r="H13" i="15"/>
  <c r="G13" i="15"/>
  <c r="P12" i="15"/>
  <c r="O12" i="15"/>
  <c r="N12" i="15"/>
  <c r="F12" i="15"/>
  <c r="M11" i="15"/>
  <c r="L11" i="15"/>
  <c r="K11" i="15"/>
  <c r="I11" i="15"/>
  <c r="H11" i="15"/>
  <c r="G11" i="15"/>
  <c r="M10" i="15"/>
  <c r="M9" i="15" s="1"/>
  <c r="K10" i="15"/>
  <c r="N10" i="15" s="1"/>
  <c r="I10" i="15"/>
  <c r="I9" i="15" s="1"/>
  <c r="H10" i="15"/>
  <c r="H9" i="15" s="1"/>
  <c r="G10" i="15"/>
  <c r="G9" i="15"/>
  <c r="N15" i="14"/>
  <c r="M15" i="14"/>
  <c r="L15" i="14"/>
  <c r="K15" i="14"/>
  <c r="J15" i="14" s="1"/>
  <c r="D15" i="14"/>
  <c r="M14" i="14"/>
  <c r="L14" i="14"/>
  <c r="K14" i="14"/>
  <c r="H14" i="14"/>
  <c r="N14" i="14" s="1"/>
  <c r="O14" i="14" s="1"/>
  <c r="D14" i="14"/>
  <c r="N13" i="14"/>
  <c r="O13" i="14" s="1"/>
  <c r="M13" i="14"/>
  <c r="J13" i="14" s="1"/>
  <c r="L13" i="14"/>
  <c r="K13" i="14"/>
  <c r="D13" i="14"/>
  <c r="O12" i="14"/>
  <c r="J12" i="14"/>
  <c r="D12" i="14"/>
  <c r="O11" i="14"/>
  <c r="N11" i="14"/>
  <c r="M11" i="14"/>
  <c r="L11" i="14"/>
  <c r="K11" i="14"/>
  <c r="J11" i="14"/>
  <c r="D11" i="14"/>
  <c r="M10" i="14"/>
  <c r="I10" i="14"/>
  <c r="H10" i="14"/>
  <c r="N10" i="14" s="1"/>
  <c r="F10" i="14"/>
  <c r="L10" i="14" s="1"/>
  <c r="E10" i="14"/>
  <c r="K10" i="14" s="1"/>
  <c r="M9" i="14"/>
  <c r="H9" i="14"/>
  <c r="N9" i="14" s="1"/>
  <c r="F9" i="14"/>
  <c r="L9" i="14" s="1"/>
  <c r="E9" i="14"/>
  <c r="K9" i="14" s="1"/>
  <c r="J9" i="14" s="1"/>
  <c r="G8" i="13"/>
  <c r="G19" i="13" s="1"/>
  <c r="G20" i="13" s="1"/>
  <c r="F8" i="13"/>
  <c r="F9" i="13" s="1"/>
  <c r="E8" i="13"/>
  <c r="A3" i="13"/>
  <c r="E8" i="12"/>
  <c r="E13" i="12" s="1"/>
  <c r="I14" i="8" s="1"/>
  <c r="J14" i="8" s="1"/>
  <c r="J15" i="8" s="1"/>
  <c r="D5" i="10"/>
  <c r="E12" i="9"/>
  <c r="D12" i="9"/>
  <c r="C12" i="9"/>
  <c r="B12" i="9"/>
  <c r="J32" i="8"/>
  <c r="G32" i="8"/>
  <c r="J23" i="8"/>
  <c r="J24" i="8" s="1"/>
  <c r="J26" i="8" s="1"/>
  <c r="C25" i="7" s="1"/>
  <c r="F23" i="8"/>
  <c r="H15" i="6" s="1"/>
  <c r="H14" i="6" s="1"/>
  <c r="J20" i="8"/>
  <c r="G20" i="8"/>
  <c r="E15" i="8"/>
  <c r="C17" i="7"/>
  <c r="C16" i="7"/>
  <c r="C13" i="7"/>
  <c r="C12" i="7"/>
  <c r="H11" i="6"/>
  <c r="H10" i="6" s="1"/>
  <c r="G14" i="8" s="1"/>
  <c r="F10" i="6"/>
  <c r="F9" i="3"/>
  <c r="G4" i="3" s="1"/>
  <c r="G8" i="3" s="1"/>
  <c r="D8" i="3" s="1"/>
  <c r="D18" i="2"/>
  <c r="C18" i="2"/>
  <c r="C13" i="2"/>
  <c r="C12" i="2"/>
  <c r="C11" i="2"/>
  <c r="C9" i="2"/>
  <c r="B18" i="2" s="1"/>
  <c r="C4" i="2"/>
  <c r="B4" i="2"/>
  <c r="A18" i="2" s="1"/>
  <c r="C10" i="1"/>
  <c r="D9" i="14" l="1"/>
  <c r="E9" i="13"/>
  <c r="E19" i="13" s="1"/>
  <c r="E20" i="13" s="1"/>
  <c r="E11" i="13"/>
  <c r="I11" i="13" s="1"/>
  <c r="J14" i="14"/>
  <c r="O15" i="14"/>
  <c r="F22" i="15"/>
  <c r="H12" i="13"/>
  <c r="J10" i="14"/>
  <c r="N13" i="15"/>
  <c r="O21" i="15"/>
  <c r="O9" i="14"/>
  <c r="O10" i="14"/>
  <c r="P9" i="15"/>
  <c r="H17" i="13"/>
  <c r="I17" i="13" s="1"/>
  <c r="D10" i="14"/>
  <c r="F13" i="15"/>
  <c r="G6" i="3"/>
  <c r="D6" i="3" s="1"/>
  <c r="I12" i="13"/>
  <c r="O10" i="15"/>
  <c r="F21" i="15"/>
  <c r="G5" i="3"/>
  <c r="P10" i="15"/>
  <c r="P13" i="15"/>
  <c r="N17" i="15"/>
  <c r="O17" i="15"/>
  <c r="F11" i="15"/>
  <c r="O13" i="15"/>
  <c r="G7" i="3"/>
  <c r="D7" i="3" s="1"/>
  <c r="P21" i="15"/>
  <c r="H16" i="13"/>
  <c r="I16" i="13" s="1"/>
  <c r="O11" i="15"/>
  <c r="P11" i="15"/>
  <c r="F9" i="15"/>
  <c r="R15" i="15"/>
  <c r="I8" i="13"/>
  <c r="N22" i="15"/>
  <c r="R19" i="15"/>
  <c r="O22" i="15"/>
  <c r="G23" i="8"/>
  <c r="G24" i="8" s="1"/>
  <c r="G26" i="8" s="1"/>
  <c r="F12" i="9"/>
  <c r="G12" i="9" s="1"/>
  <c r="G13" i="9" s="1"/>
  <c r="C14" i="7"/>
  <c r="G15" i="8"/>
  <c r="H14" i="8" s="1"/>
  <c r="C18" i="7"/>
  <c r="C11" i="7"/>
  <c r="J33" i="8"/>
  <c r="R13" i="15"/>
  <c r="R21" i="15"/>
  <c r="N11" i="15"/>
  <c r="R11" i="15" s="1"/>
  <c r="F10" i="15"/>
  <c r="O9" i="15"/>
  <c r="P17" i="15"/>
  <c r="K9" i="15"/>
  <c r="N9" i="15" s="1"/>
  <c r="R17" i="15" l="1"/>
  <c r="I9" i="13"/>
  <c r="O23" i="15"/>
  <c r="G9" i="3"/>
  <c r="D5" i="3"/>
  <c r="J14" i="13"/>
  <c r="D14" i="13" s="1"/>
  <c r="H14" i="13" s="1"/>
  <c r="O16" i="14"/>
  <c r="G14" i="9"/>
  <c r="G27" i="8"/>
  <c r="J27" i="8" s="1"/>
  <c r="C26" i="7" s="1"/>
  <c r="G36" i="8"/>
  <c r="G37" i="8" s="1"/>
  <c r="G38" i="8" s="1"/>
  <c r="D34" i="8"/>
  <c r="J34" i="8" s="1"/>
  <c r="G33" i="8"/>
  <c r="D35" i="8"/>
  <c r="J35" i="8" s="1"/>
  <c r="H25" i="8"/>
  <c r="H24" i="8"/>
  <c r="H23" i="8"/>
  <c r="C22" i="7"/>
  <c r="C20" i="7"/>
  <c r="C19" i="7"/>
  <c r="P23" i="15"/>
  <c r="N23" i="15"/>
  <c r="R23" i="15" s="1"/>
  <c r="R9" i="15"/>
  <c r="I14" i="13" l="1"/>
  <c r="I19" i="13" s="1"/>
  <c r="H19" i="13"/>
  <c r="H20" i="13" s="1"/>
  <c r="C24" i="7"/>
  <c r="D11" i="7" s="1"/>
  <c r="J36" i="8"/>
  <c r="J37" i="8" s="1"/>
  <c r="J38" i="8" s="1"/>
  <c r="D18" i="7"/>
  <c r="D20" i="7"/>
  <c r="D16" i="7"/>
  <c r="D14" i="7"/>
  <c r="C27" i="7"/>
  <c r="C29" i="7"/>
  <c r="C30" i="7" s="1"/>
  <c r="D13" i="7"/>
  <c r="D24" i="7" l="1"/>
  <c r="D12" i="7"/>
  <c r="I20" i="13"/>
  <c r="I21" i="13" s="1"/>
  <c r="D15" i="7"/>
  <c r="D22" i="7"/>
  <c r="D17" i="7"/>
  <c r="C36" i="7"/>
  <c r="C37" i="7"/>
  <c r="C38" i="7" l="1"/>
  <c r="C39" i="7" l="1"/>
  <c r="C40" i="7" l="1"/>
  <c r="E39" i="7"/>
  <c r="E32" i="7" l="1"/>
  <c r="E26" i="7"/>
  <c r="E22" i="7"/>
  <c r="E15" i="7"/>
  <c r="E12" i="7"/>
  <c r="E16" i="7"/>
  <c r="E13" i="7"/>
  <c r="E34" i="7"/>
  <c r="E25" i="7"/>
  <c r="E17" i="7"/>
  <c r="E14" i="7"/>
  <c r="E40" i="7"/>
  <c r="E35" i="7"/>
  <c r="E31" i="7"/>
  <c r="C41" i="7"/>
  <c r="D11" i="10" s="1"/>
  <c r="E33" i="7"/>
  <c r="E18" i="7"/>
  <c r="E11" i="7"/>
  <c r="E20" i="7"/>
  <c r="E24" i="7"/>
  <c r="E29" i="7"/>
  <c r="E27" i="7"/>
  <c r="E36" i="7"/>
  <c r="E30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<sst xmlns="http://schemas.openxmlformats.org/spreadsheetml/2006/main" count="499" uniqueCount="362">
  <si>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</si>
  <si>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</si>
  <si>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</si>
  <si>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</si>
  <si>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</si>
  <si>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</si>
  <si>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</si>
  <si>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</si>
  <si>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</si>
  <si>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</si>
  <si>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</si>
  <si>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</si>
  <si>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</si>
  <si>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</si>
  <si>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</si>
  <si>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</si>
  <si>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</si>
  <si>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</si>
  <si>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</si>
  <si>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</si>
  <si>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</si>
  <si>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</si>
  <si>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</si>
  <si>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</si>
  <si>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</si>
  <si>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</si>
  <si>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</si>
  <si>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</si>
  <si>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</si>
  <si>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</si>
  <si>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</si>
  <si>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</si>
  <si>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</si>
  <si>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</si>
  <si>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</si>
  <si>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</si>
  <si>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</si>
  <si>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</si>
  <si>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</si>
  <si>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</si>
  <si>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</si>
  <si>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</si>
  <si>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</si>
  <si>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</si>
  <si>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</si>
  <si>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</si>
  <si>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</si>
  <si>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</si>
  <si>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</si>
  <si>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</si>
  <si>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</si>
  <si>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</si>
  <si>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</si>
  <si>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</si>
  <si>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</si>
  <si>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</si>
  <si>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</si>
  <si>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</si>
  <si>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</si>
  <si>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</si>
  <si>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</si>
  <si>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</si>
  <si>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</si>
  <si>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</si>
  <si>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</si>
  <si>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</si>
  <si>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</si>
  <si>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</si>
  <si>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</si>
  <si>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</si>
  <si>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</si>
  <si>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</si>
  <si>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</si>
  <si>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</si>
  <si>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</si>
  <si>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</si>
  <si>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</si>
  <si>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</si>
  <si>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</si>
  <si>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</si>
  <si>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</si>
  <si>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</si>
  <si>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</si>
  <si>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</si>
  <si>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</si>
  <si>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</si>
  <si>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</si>
  <si>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</si>
  <si>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</si>
  <si>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</si>
  <si>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</si>
  <si>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</si>
  <si>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</si>
  <si>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</si>
  <si>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</si>
  <si>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1-4-9</t>
  </si>
  <si>
    <t>Затраты труда рабочих (ср 4,9)</t>
  </si>
  <si>
    <t>чел.-ч</t>
  </si>
  <si>
    <t>Затраты труда машинистов</t>
  </si>
  <si>
    <t>Машины и механизмы</t>
  </si>
  <si>
    <t>Подвесная купольная IP поворотная видеокамера с термокожухом и кронштейном IP66 от -40 до +50 градусов В85-20</t>
  </si>
  <si>
    <t>шт.</t>
  </si>
  <si>
    <t>Материалы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</si>
  <si>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</si>
  <si>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</si>
  <si>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</si>
  <si>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</si>
  <si>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</si>
  <si>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</si>
  <si>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</si>
  <si>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</si>
  <si>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</si>
  <si>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</si>
  <si>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</si>
  <si>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</si>
  <si>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</si>
  <si>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</si>
  <si>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</si>
  <si>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</si>
  <si>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</si>
  <si>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</si>
  <si>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</si>
  <si>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</si>
  <si>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</si>
  <si>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</si>
  <si>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</si>
  <si>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</si>
  <si>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</si>
  <si>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</si>
  <si>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</si>
  <si>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</si>
  <si>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</si>
  <si>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</si>
  <si>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</si>
  <si>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</si>
  <si>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</si>
  <si>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</si>
  <si>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</si>
  <si>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</si>
  <si>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</si>
  <si>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</si>
  <si>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</si>
  <si>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</si>
  <si>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</si>
  <si>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</si>
  <si>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</si>
  <si>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</si>
  <si>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</si>
  <si>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</si>
  <si>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</si>
  <si>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</si>
  <si>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</si>
  <si>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(4,9)</t>
  </si>
  <si>
    <t>чел.-ч.</t>
  </si>
  <si>
    <t>Итого по разделу "Затраты труда рабочих-строителей"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</si>
  <si>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</si>
  <si>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</si>
  <si>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</si>
  <si>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</si>
  <si>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БЦ.54.13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</si>
  <si>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</si>
  <si>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</si>
  <si>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</si>
  <si>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</si>
  <si>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</si>
  <si>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</si>
  <si>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</si>
  <si>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</si>
  <si>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</si>
  <si>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</si>
  <si>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</si>
  <si>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</si>
  <si>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</si>
  <si>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</si>
  <si>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</si>
  <si>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</si>
  <si>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</si>
  <si>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</si>
  <si>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</si>
  <si>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</si>
  <si>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</si>
  <si>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</si>
  <si>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</si>
  <si>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</si>
  <si>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</si>
  <si>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</si>
  <si>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</si>
  <si>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</si>
  <si>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</si>
  <si>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</si>
  <si>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</si>
  <si>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</si>
  <si>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</si>
  <si>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</si>
  <si>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</si>
  <si>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</si>
  <si>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</si>
  <si>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</si>
  <si>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</si>
  <si>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</si>
  <si>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</si>
  <si>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</si>
  <si>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</si>
  <si>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</si>
  <si>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</si>
  <si>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</si>
  <si>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</si>
  <si>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</si>
  <si>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</si>
  <si>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</si>
  <si>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</si>
  <si>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</si>
  <si>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</si>
  <si>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</si>
  <si>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</si>
  <si>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</si>
  <si>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</si>
  <si>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</si>
  <si>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</si>
  <si>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</si>
  <si>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</si>
  <si>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</si>
  <si>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</si>
  <si>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</si>
  <si>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</si>
  <si>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</si>
  <si>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</si>
  <si>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</si>
  <si>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</si>
  <si>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</si>
  <si>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</si>
  <si>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</si>
  <si>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</si>
  <si>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</si>
  <si>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</si>
  <si>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</si>
  <si>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</si>
  <si>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</si>
  <si>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</si>
  <si>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</si>
  <si>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</si>
  <si>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</si>
  <si>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</si>
  <si>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</si>
  <si>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</si>
  <si>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</si>
  <si>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</si>
  <si>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</si>
  <si>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</si>
  <si>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</si>
  <si>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</si>
  <si>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</si>
  <si>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</si>
  <si>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</si>
  <si>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</si>
  <si>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</si>
  <si>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</si>
  <si>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</si>
  <si>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</si>
  <si>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</si>
  <si>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</si>
  <si>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</si>
  <si>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</si>
  <si>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</si>
  <si>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</si>
  <si>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</si>
  <si>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</si>
  <si>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</si>
  <si>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</si>
  <si>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</si>
  <si>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</si>
  <si>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</si>
  <si>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</si>
  <si>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</si>
  <si>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</si>
  <si>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</si>
  <si>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</si>
  <si>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</si>
  <si>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</si>
  <si>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</si>
  <si>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</si>
  <si>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</si>
  <si>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</si>
  <si>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</si>
  <si>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</si>
  <si>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</si>
  <si>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</si>
  <si>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</si>
  <si>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</si>
  <si>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</si>
  <si>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</si>
  <si>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</si>
  <si>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</si>
  <si>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</si>
  <si>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</si>
  <si>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</si>
  <si>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</si>
  <si>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</si>
  <si>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</si>
  <si>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</si>
  <si>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</si>
  <si>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</si>
  <si>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</si>
  <si>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</si>
  <si>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</si>
  <si>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</si>
  <si>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</si>
  <si>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</si>
  <si>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</si>
  <si>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</si>
  <si>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</si>
  <si>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</si>
  <si>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</si>
  <si>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</si>
  <si>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</si>
  <si>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</si>
  <si>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</si>
  <si>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</si>
  <si>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</si>
  <si>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</si>
  <si>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</si>
  <si>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</si>
  <si>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</si>
  <si>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</si>
  <si>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</si>
  <si>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</si>
  <si>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</si>
  <si>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</si>
  <si>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</si>
  <si>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</si>
  <si>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</si>
  <si>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</si>
  <si>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</si>
  <si>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</si>
  <si>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</si>
  <si>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</si>
  <si>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</si>
  <si>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</si>
  <si>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</si>
  <si>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</si>
  <si>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</si>
  <si>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Единица измерения  — 1 ПС</t>
  </si>
  <si>
    <t>1 ПС</t>
  </si>
  <si>
    <t>Наименование разрабатываемого показателя УНЦ — Постоянная часть ПС, комплекс поворотных камер охранного (технологического) видеонаблюдения ПС 500 кВ</t>
  </si>
  <si>
    <t>Наименование разрабатываемого показателя УНЦ —  Постоянная часть ПС, комплекс поворотных камер охранного (технологического) видеонаблюдения ПС 500 кВ</t>
  </si>
  <si>
    <t>Наименование разрабатываемого показателя УНЦ - Постоянная часть ПС, комплекс поворотных камер охранного (технологического) видеонаблюдения ПС 500 кВ</t>
  </si>
  <si>
    <t>Постоянная часть ПС, комплекс поворотных камер охранного (технологического) видеонаблюдения ПС 500 кВ</t>
  </si>
  <si>
    <t>ПС 500 кВ Белобережская</t>
  </si>
  <si>
    <t>Брянская область</t>
  </si>
  <si>
    <t xml:space="preserve"> IIIВ</t>
  </si>
  <si>
    <t>Подвесная купольная IP поворотная видеокамера с термокожухом и кронштейном IP66 - 34 шт</t>
  </si>
  <si>
    <t>З1-05</t>
  </si>
  <si>
    <t>УНЦ постоянной части ПС 500 кВ</t>
  </si>
  <si>
    <t>З1_ПС_пов.кам._500_кВ</t>
  </si>
  <si>
    <t>Прайс из СД ОП</t>
  </si>
  <si>
    <t>Поворотная камера видеонаблюдения</t>
  </si>
  <si>
    <t xml:space="preserve">Объект-представитель </t>
  </si>
  <si>
    <t>Сметная стоимость в уровне цен 4 кв. 2018 г., тыс. руб.</t>
  </si>
  <si>
    <t>Всего по объекту в сопоставимом уровне цен 4 кв. 2018 г:</t>
  </si>
  <si>
    <t>Комплекс поворотных камер охранного (технологического) видеонаблюдения ПС 500 кВ</t>
  </si>
  <si>
    <t>Сопоставимый уровень цен: 4 квартал 2018 г</t>
  </si>
  <si>
    <t>4 квартал 2018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</si>
</sst>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3" formatCode="_-* #,##0.00_-;\-* #,##0.00_-;_-* &quot;-&quot;??_-;_-@_-"/>
    <numFmt numFmtId="164" formatCode="_-* #,##0.00\ _₽_-;\-* #,##0.00\ _₽_-;_-* &quot;-&quot;??\ _₽_-;_-@_-"/>
    <numFmt numFmtId="165" formatCode="_-* #,##0\ _₽_-;\-* #,##0\ _₽_-;_-* &quot;-&quot;??\ _₽_-;_-@_-"/>
    <numFmt numFmtId="166" formatCode="#,##0.0000"/>
    <numFmt numFmtId="167" formatCode="0.0000"/>
    <numFmt numFmtId="168" formatCode="#,##0.0"/>
    <numFmt numFmtId="169" formatCode="#,##0.000"/>
    <numFmt numFmtId="170" formatCode="0.000"/>
    <numFmt numFmtId="171" formatCode="_-* #,##0\ _р_._-;\-* #,##0\ _р_._-;_-* &quot;-&quot;\ _р_._-;_-@_-"/>
    <numFmt numFmtId="172" formatCode="_-* #,##0.00_р_._-;\-* #,##0.00_р_._-;_-* &quot;-&quot;??_р_._-;_-@_-"/>
    <numFmt numFmtId="173" formatCode="#,##0;\-#,##0;&quot;-&quot;"/>
    <numFmt numFmtId="174" formatCode="#,##0.00;\-#,##0.00;&quot;-&quot;"/>
    <numFmt numFmtId="175" formatCode="#,##0%;\-#,##0%;&quot;- &quot;"/>
    <numFmt numFmtId="176" formatCode="#,##0.0%;\-#,##0.0%;&quot;- &quot;"/>
    <numFmt numFmtId="177" formatCode="#,##0.00%;\-#,##0.00%;&quot;- &quot;"/>
    <numFmt numFmtId="178" formatCode="#,##0.0;\-#,##0.0;&quot;-&quot;"/>
    <numFmt numFmtId="179" formatCode="_-* #,##0\ _D_M_-;\-* #,##0\ _D_M_-;_-* &quot;-&quot;\ _D_M_-;_-@_-"/>
    <numFmt numFmtId="180" formatCode="_-* #,##0.00\ _D_M_-;\-* #,##0.00\ _D_M_-;_-* &quot;-&quot;??\ _D_M_-;_-@_-"/>
    <numFmt numFmtId="181" formatCode="0%;\(0%\)"/>
    <numFmt numFmtId="182" formatCode="\ \ @"/>
    <numFmt numFmtId="183" formatCode="\ \ \ \ @"/>
    <numFmt numFmtId="184" formatCode="0_)"/>
    <numFmt numFmtId="185" formatCode="#,##0.00_р_."/>
  </numFmts>
  <fonts count="100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00FF99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  <font>
      <sz val="12"/>
      <color rgb="FF000000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Helv"/>
      <charset val="204"/>
    </font>
    <font>
      <sz val="10"/>
      <name val="Arial Cyr"/>
      <family val="2"/>
      <charset val="204"/>
    </font>
    <font>
      <sz val="10"/>
      <name val="Helv"/>
    </font>
    <font>
      <sz val="10"/>
      <color indexed="8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1"/>
      <color indexed="20"/>
      <name val="Calibri"/>
      <family val="2"/>
      <charset val="204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Arial"/>
      <family val="2"/>
    </font>
    <font>
      <b/>
      <sz val="11"/>
      <name val="Arial Cyr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sz val="10"/>
      <name val="Times New Roman"/>
      <family val="1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0"/>
      <color indexed="14"/>
      <name val="Arial"/>
      <family val="2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17"/>
      <name val="Calibri"/>
      <family val="2"/>
    </font>
    <font>
      <b/>
      <sz val="11"/>
      <color indexed="63"/>
      <name val="Calibri"/>
      <family val="2"/>
      <charset val="204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  <charset val="204"/>
    </font>
    <font>
      <sz val="10"/>
      <color indexed="6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6"/>
      <color indexed="18"/>
      <name val="Arial"/>
      <family val="2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Arial"/>
      <family val="2"/>
      <charset val="204"/>
    </font>
    <font>
      <sz val="10"/>
      <name val="Courier"/>
      <family val="1"/>
      <charset val="204"/>
    </font>
    <font>
      <sz val="12"/>
      <name val="Times New Roman Cyr"/>
      <charset val="204"/>
    </font>
    <font>
      <sz val="10"/>
      <name val="Tahoma"/>
      <family val="2"/>
      <charset val="204"/>
    </font>
    <font>
      <sz val="12"/>
      <name val="Times New Roman Cyr"/>
    </font>
    <font>
      <sz val="10"/>
      <name val="Arial Cyr"/>
    </font>
    <font>
      <sz val="11"/>
      <color theme="1"/>
      <name val="Times New Roman"/>
      <family val="2"/>
      <charset val="204"/>
    </font>
    <font>
      <sz val="12"/>
      <color indexed="0"/>
      <name val="Arial"/>
      <family val="2"/>
      <charset val="204"/>
    </font>
    <font>
      <sz val="11"/>
      <color rgb="FF000000"/>
      <name val="Calibri"/>
      <family val="2"/>
      <charset val="204"/>
    </font>
    <font>
      <sz val="8"/>
      <color indexed="64"/>
      <name val="Arial"/>
      <family val="2"/>
      <charset val="204"/>
    </font>
    <font>
      <b/>
      <sz val="12"/>
      <color rgb="FF000000"/>
      <name val="Times New Roman"/>
      <family val="1"/>
      <charset val="204"/>
    </font>
  </fonts>
  <fills count="95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indexed="31"/>
        <bgColor indexed="64"/>
      </patternFill>
    </fill>
    <fill>
      <patternFill patternType="lightGray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61"/>
        <bgColor indexed="61"/>
      </patternFill>
    </fill>
    <fill>
      <patternFill patternType="solid">
        <fgColor indexed="54"/>
        <bgColor indexed="54"/>
      </patternFill>
    </fill>
    <fill>
      <patternFill patternType="solid">
        <fgColor indexed="22"/>
        <bgColor indexed="22"/>
      </patternFill>
    </fill>
    <fill>
      <patternFill patternType="solid">
        <fgColor indexed="24"/>
        <bgColor indexed="24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0"/>
        <bgColor indexed="40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0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5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  <bgColor indexed="64"/>
      </patternFill>
    </fill>
    <fill>
      <patternFill patternType="solid">
        <fgColor indexed="35"/>
        <bgColor indexed="23"/>
      </patternFill>
    </fill>
    <fill>
      <patternFill patternType="solid">
        <fgColor indexed="35"/>
        <bgColor indexed="55"/>
      </patternFill>
    </fill>
    <fill>
      <patternFill patternType="solid">
        <f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35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</fills>
  <borders count="20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4614">
    <xf numFmtId="0" fontId="0" fillId="0" borderId="0"/>
    <xf numFmtId="0" fontId="5" fillId="0" borderId="0"/>
    <xf numFmtId="0" fontId="36" fillId="0" borderId="0"/>
    <xf numFmtId="0" fontId="39" fillId="0" borderId="0"/>
    <xf numFmtId="0" fontId="37" fillId="0" borderId="0">
      <alignment vertical="top"/>
      <protection locked="0"/>
    </xf>
    <xf numFmtId="164" fontId="37" fillId="0" borderId="0" applyFont="0" applyFill="0" applyBorder="0" applyAlignment="0" applyProtection="0"/>
    <xf numFmtId="0" fontId="40" fillId="0" borderId="0"/>
    <xf numFmtId="0" fontId="41" fillId="0" borderId="0"/>
    <xf numFmtId="0" fontId="42" fillId="0" borderId="0"/>
    <xf numFmtId="0" fontId="41" fillId="0" borderId="0"/>
    <xf numFmtId="0" fontId="43" fillId="0" borderId="0">
      <alignment vertical="top"/>
    </xf>
    <xf numFmtId="0" fontId="42" fillId="0" borderId="0"/>
    <xf numFmtId="0" fontId="44" fillId="6" borderId="13" applyNumberFormat="0">
      <alignment readingOrder="1"/>
      <protection locked="0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1" fillId="0" borderId="0"/>
    <xf numFmtId="0" fontId="40" fillId="0" borderId="0"/>
    <xf numFmtId="0" fontId="41" fillId="0" borderId="0"/>
    <xf numFmtId="0" fontId="41" fillId="0" borderId="0"/>
    <xf numFmtId="0" fontId="42" fillId="0" borderId="0"/>
    <xf numFmtId="0" fontId="42" fillId="0" borderId="0"/>
    <xf numFmtId="0" fontId="37" fillId="0" borderId="0"/>
    <xf numFmtId="0" fontId="40" fillId="0" borderId="0"/>
    <xf numFmtId="0" fontId="40" fillId="0" borderId="0"/>
    <xf numFmtId="0" fontId="4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5" fillId="7" borderId="0"/>
    <xf numFmtId="0" fontId="46" fillId="8" borderId="0" applyNumberFormat="0" applyBorder="0" applyAlignment="0" applyProtection="0"/>
    <xf numFmtId="0" fontId="46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1" borderId="0" applyNumberFormat="0" applyBorder="0" applyAlignment="0" applyProtection="0"/>
    <xf numFmtId="0" fontId="46" fillId="12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4" borderId="0" applyNumberFormat="0" applyBorder="0" applyAlignment="0" applyProtection="0"/>
    <xf numFmtId="0" fontId="46" fillId="17" borderId="0" applyNumberFormat="0" applyBorder="0" applyAlignment="0" applyProtection="0"/>
    <xf numFmtId="0" fontId="47" fillId="18" borderId="0" applyNumberFormat="0" applyBorder="0" applyAlignment="0" applyProtection="0"/>
    <xf numFmtId="0" fontId="47" fillId="15" borderId="0" applyNumberFormat="0" applyBorder="0" applyAlignment="0" applyProtection="0"/>
    <xf numFmtId="0" fontId="47" fillId="16" borderId="0" applyNumberFormat="0" applyBorder="0" applyAlignment="0" applyProtection="0"/>
    <xf numFmtId="0" fontId="47" fillId="19" borderId="0" applyNumberFormat="0" applyBorder="0" applyAlignment="0" applyProtection="0"/>
    <xf numFmtId="0" fontId="47" fillId="20" borderId="0" applyNumberFormat="0" applyBorder="0" applyAlignment="0" applyProtection="0"/>
    <xf numFmtId="0" fontId="47" fillId="21" borderId="0" applyNumberFormat="0" applyBorder="0" applyAlignment="0" applyProtection="0"/>
    <xf numFmtId="0" fontId="47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5" borderId="0" applyNumberFormat="0" applyBorder="0" applyAlignment="0" applyProtection="0"/>
    <xf numFmtId="0" fontId="48" fillId="26" borderId="0" applyNumberFormat="0" applyBorder="0" applyAlignment="0" applyProtection="0"/>
    <xf numFmtId="0" fontId="48" fillId="26" borderId="0" applyNumberFormat="0" applyBorder="0" applyAlignment="0" applyProtection="0"/>
    <xf numFmtId="0" fontId="48" fillId="26" borderId="0" applyNumberFormat="0" applyBorder="0" applyAlignment="0" applyProtection="0"/>
    <xf numFmtId="0" fontId="48" fillId="26" borderId="0" applyNumberFormat="0" applyBorder="0" applyAlignment="0" applyProtection="0"/>
    <xf numFmtId="0" fontId="48" fillId="26" borderId="0" applyNumberFormat="0" applyBorder="0" applyAlignment="0" applyProtection="0"/>
    <xf numFmtId="0" fontId="49" fillId="27" borderId="0" applyNumberFormat="0" applyBorder="0" applyAlignment="0" applyProtection="0"/>
    <xf numFmtId="0" fontId="49" fillId="28" borderId="0" applyNumberFormat="0" applyBorder="0" applyAlignment="0" applyProtection="0"/>
    <xf numFmtId="0" fontId="49" fillId="28" borderId="0" applyNumberFormat="0" applyBorder="0" applyAlignment="0" applyProtection="0"/>
    <xf numFmtId="0" fontId="49" fillId="28" borderId="0" applyNumberFormat="0" applyBorder="0" applyAlignment="0" applyProtection="0"/>
    <xf numFmtId="0" fontId="49" fillId="28" borderId="0" applyNumberFormat="0" applyBorder="0" applyAlignment="0" applyProtection="0"/>
    <xf numFmtId="0" fontId="49" fillId="28" borderId="0" applyNumberFormat="0" applyBorder="0" applyAlignment="0" applyProtection="0"/>
    <xf numFmtId="0" fontId="49" fillId="29" borderId="0" applyNumberFormat="0" applyBorder="0" applyAlignment="0" applyProtection="0"/>
    <xf numFmtId="0" fontId="47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3" borderId="0" applyNumberFormat="0" applyBorder="0" applyAlignment="0" applyProtection="0"/>
    <xf numFmtId="0" fontId="48" fillId="34" borderId="0" applyNumberFormat="0" applyBorder="0" applyAlignment="0" applyProtection="0"/>
    <xf numFmtId="0" fontId="48" fillId="34" borderId="0" applyNumberFormat="0" applyBorder="0" applyAlignment="0" applyProtection="0"/>
    <xf numFmtId="0" fontId="48" fillId="34" borderId="0" applyNumberFormat="0" applyBorder="0" applyAlignment="0" applyProtection="0"/>
    <xf numFmtId="0" fontId="48" fillId="34" borderId="0" applyNumberFormat="0" applyBorder="0" applyAlignment="0" applyProtection="0"/>
    <xf numFmtId="0" fontId="48" fillId="34" borderId="0" applyNumberFormat="0" applyBorder="0" applyAlignment="0" applyProtection="0"/>
    <xf numFmtId="0" fontId="49" fillId="35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6" borderId="0" applyNumberFormat="0" applyBorder="0" applyAlignment="0" applyProtection="0"/>
    <xf numFmtId="0" fontId="47" fillId="37" borderId="0" applyNumberFormat="0" applyBorder="0" applyAlignment="0" applyProtection="0"/>
    <xf numFmtId="0" fontId="48" fillId="38" borderId="0" applyNumberFormat="0" applyBorder="0" applyAlignment="0" applyProtection="0"/>
    <xf numFmtId="0" fontId="48" fillId="39" borderId="0" applyNumberFormat="0" applyBorder="0" applyAlignment="0" applyProtection="0"/>
    <xf numFmtId="0" fontId="48" fillId="39" borderId="0" applyNumberFormat="0" applyBorder="0" applyAlignment="0" applyProtection="0"/>
    <xf numFmtId="0" fontId="48" fillId="39" borderId="0" applyNumberFormat="0" applyBorder="0" applyAlignment="0" applyProtection="0"/>
    <xf numFmtId="0" fontId="48" fillId="39" borderId="0" applyNumberFormat="0" applyBorder="0" applyAlignment="0" applyProtection="0"/>
    <xf numFmtId="0" fontId="48" fillId="39" borderId="0" applyNumberFormat="0" applyBorder="0" applyAlignment="0" applyProtection="0"/>
    <xf numFmtId="0" fontId="48" fillId="34" borderId="0" applyNumberFormat="0" applyBorder="0" applyAlignment="0" applyProtection="0"/>
    <xf numFmtId="0" fontId="48" fillId="40" borderId="0" applyNumberFormat="0" applyBorder="0" applyAlignment="0" applyProtection="0"/>
    <xf numFmtId="0" fontId="48" fillId="40" borderId="0" applyNumberFormat="0" applyBorder="0" applyAlignment="0" applyProtection="0"/>
    <xf numFmtId="0" fontId="48" fillId="40" borderId="0" applyNumberFormat="0" applyBorder="0" applyAlignment="0" applyProtection="0"/>
    <xf numFmtId="0" fontId="48" fillId="40" borderId="0" applyNumberFormat="0" applyBorder="0" applyAlignment="0" applyProtection="0"/>
    <xf numFmtId="0" fontId="48" fillId="40" borderId="0" applyNumberFormat="0" applyBorder="0" applyAlignment="0" applyProtection="0"/>
    <xf numFmtId="0" fontId="49" fillId="26" borderId="0" applyNumberFormat="0" applyBorder="0" applyAlignment="0" applyProtection="0"/>
    <xf numFmtId="0" fontId="49" fillId="41" borderId="0" applyNumberFormat="0" applyBorder="0" applyAlignment="0" applyProtection="0"/>
    <xf numFmtId="0" fontId="49" fillId="41" borderId="0" applyNumberFormat="0" applyBorder="0" applyAlignment="0" applyProtection="0"/>
    <xf numFmtId="0" fontId="49" fillId="41" borderId="0" applyNumberFormat="0" applyBorder="0" applyAlignment="0" applyProtection="0"/>
    <xf numFmtId="0" fontId="49" fillId="41" borderId="0" applyNumberFormat="0" applyBorder="0" applyAlignment="0" applyProtection="0"/>
    <xf numFmtId="0" fontId="49" fillId="41" borderId="0" applyNumberFormat="0" applyBorder="0" applyAlignment="0" applyProtection="0"/>
    <xf numFmtId="0" fontId="49" fillId="42" borderId="0" applyNumberFormat="0" applyBorder="0" applyAlignment="0" applyProtection="0"/>
    <xf numFmtId="0" fontId="47" fillId="19" borderId="0" applyNumberFormat="0" applyBorder="0" applyAlignment="0" applyProtection="0"/>
    <xf numFmtId="0" fontId="48" fillId="34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26" borderId="0" applyNumberFormat="0" applyBorder="0" applyAlignment="0" applyProtection="0"/>
    <xf numFmtId="0" fontId="48" fillId="35" borderId="0" applyNumberFormat="0" applyBorder="0" applyAlignment="0" applyProtection="0"/>
    <xf numFmtId="0" fontId="48" fillId="35" borderId="0" applyNumberFormat="0" applyBorder="0" applyAlignment="0" applyProtection="0"/>
    <xf numFmtId="0" fontId="48" fillId="35" borderId="0" applyNumberFormat="0" applyBorder="0" applyAlignment="0" applyProtection="0"/>
    <xf numFmtId="0" fontId="48" fillId="35" borderId="0" applyNumberFormat="0" applyBorder="0" applyAlignment="0" applyProtection="0"/>
    <xf numFmtId="0" fontId="48" fillId="35" borderId="0" applyNumberFormat="0" applyBorder="0" applyAlignment="0" applyProtection="0"/>
    <xf numFmtId="0" fontId="49" fillId="26" borderId="0" applyNumberFormat="0" applyBorder="0" applyAlignment="0" applyProtection="0"/>
    <xf numFmtId="0" fontId="49" fillId="34" borderId="0" applyNumberFormat="0" applyBorder="0" applyAlignment="0" applyProtection="0"/>
    <xf numFmtId="0" fontId="49" fillId="34" borderId="0" applyNumberFormat="0" applyBorder="0" applyAlignment="0" applyProtection="0"/>
    <xf numFmtId="0" fontId="49" fillId="34" borderId="0" applyNumberFormat="0" applyBorder="0" applyAlignment="0" applyProtection="0"/>
    <xf numFmtId="0" fontId="49" fillId="34" borderId="0" applyNumberFormat="0" applyBorder="0" applyAlignment="0" applyProtection="0"/>
    <xf numFmtId="0" fontId="49" fillId="34" borderId="0" applyNumberFormat="0" applyBorder="0" applyAlignment="0" applyProtection="0"/>
    <xf numFmtId="0" fontId="49" fillId="43" borderId="0" applyNumberFormat="0" applyBorder="0" applyAlignment="0" applyProtection="0"/>
    <xf numFmtId="0" fontId="47" fillId="20" borderId="0" applyNumberFormat="0" applyBorder="0" applyAlignment="0" applyProtection="0"/>
    <xf numFmtId="0" fontId="48" fillId="23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8" borderId="0" applyNumberFormat="0" applyBorder="0" applyAlignment="0" applyProtection="0"/>
    <xf numFmtId="0" fontId="49" fillId="28" borderId="0" applyNumberFormat="0" applyBorder="0" applyAlignment="0" applyProtection="0"/>
    <xf numFmtId="0" fontId="49" fillId="28" borderId="0" applyNumberFormat="0" applyBorder="0" applyAlignment="0" applyProtection="0"/>
    <xf numFmtId="0" fontId="49" fillId="28" borderId="0" applyNumberFormat="0" applyBorder="0" applyAlignment="0" applyProtection="0"/>
    <xf numFmtId="0" fontId="49" fillId="28" borderId="0" applyNumberFormat="0" applyBorder="0" applyAlignment="0" applyProtection="0"/>
    <xf numFmtId="0" fontId="49" fillId="28" borderId="0" applyNumberFormat="0" applyBorder="0" applyAlignment="0" applyProtection="0"/>
    <xf numFmtId="0" fontId="47" fillId="44" borderId="0" applyNumberFormat="0" applyBorder="0" applyAlignment="0" applyProtection="0"/>
    <xf numFmtId="0" fontId="48" fillId="45" borderId="0" applyNumberFormat="0" applyBorder="0" applyAlignment="0" applyProtection="0"/>
    <xf numFmtId="0" fontId="48" fillId="33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9" fillId="46" borderId="0" applyNumberFormat="0" applyBorder="0" applyAlignment="0" applyProtection="0"/>
    <xf numFmtId="0" fontId="49" fillId="47" borderId="0" applyNumberFormat="0" applyBorder="0" applyAlignment="0" applyProtection="0"/>
    <xf numFmtId="0" fontId="49" fillId="47" borderId="0" applyNumberFormat="0" applyBorder="0" applyAlignment="0" applyProtection="0"/>
    <xf numFmtId="0" fontId="49" fillId="47" borderId="0" applyNumberFormat="0" applyBorder="0" applyAlignment="0" applyProtection="0"/>
    <xf numFmtId="0" fontId="49" fillId="47" borderId="0" applyNumberFormat="0" applyBorder="0" applyAlignment="0" applyProtection="0"/>
    <xf numFmtId="0" fontId="49" fillId="47" borderId="0" applyNumberFormat="0" applyBorder="0" applyAlignment="0" applyProtection="0"/>
    <xf numFmtId="0" fontId="49" fillId="48" borderId="0" applyNumberFormat="0" applyBorder="0" applyAlignment="0" applyProtection="0"/>
    <xf numFmtId="0" fontId="36" fillId="0" borderId="0"/>
    <xf numFmtId="49" fontId="45" fillId="10" borderId="14">
      <alignment horizontal="left" vertical="top"/>
      <protection locked="0"/>
    </xf>
    <xf numFmtId="49" fontId="45" fillId="10" borderId="14">
      <alignment horizontal="left" vertical="top"/>
      <protection locked="0"/>
    </xf>
    <xf numFmtId="49" fontId="45" fillId="0" borderId="14">
      <alignment horizontal="left" vertical="top"/>
      <protection locked="0"/>
    </xf>
    <xf numFmtId="49" fontId="45" fillId="0" borderId="14">
      <alignment horizontal="left" vertical="top"/>
      <protection locked="0"/>
    </xf>
    <xf numFmtId="49" fontId="45" fillId="49" borderId="14">
      <alignment horizontal="left" vertical="top"/>
      <protection locked="0"/>
    </xf>
    <xf numFmtId="49" fontId="45" fillId="49" borderId="14">
      <alignment horizontal="left" vertical="top"/>
      <protection locked="0"/>
    </xf>
    <xf numFmtId="0" fontId="45" fillId="0" borderId="0">
      <alignment horizontal="left" vertical="top" wrapText="1"/>
    </xf>
    <xf numFmtId="0" fontId="50" fillId="0" borderId="15">
      <alignment horizontal="left" vertical="top" wrapText="1"/>
    </xf>
    <xf numFmtId="49" fontId="36" fillId="0" borderId="0">
      <alignment horizontal="left" vertical="top" wrapText="1"/>
      <protection locked="0"/>
    </xf>
    <xf numFmtId="0" fontId="51" fillId="0" borderId="0">
      <alignment horizontal="left" vertical="top" wrapText="1"/>
    </xf>
    <xf numFmtId="49" fontId="36" fillId="0" borderId="10">
      <alignment horizontal="center" vertical="top" wrapText="1"/>
      <protection locked="0"/>
    </xf>
    <xf numFmtId="49" fontId="36" fillId="0" borderId="10">
      <alignment horizontal="center" vertical="top" wrapText="1"/>
      <protection locked="0"/>
    </xf>
    <xf numFmtId="49" fontId="45" fillId="0" borderId="0">
      <alignment horizontal="right" vertical="top"/>
      <protection locked="0"/>
    </xf>
    <xf numFmtId="49" fontId="45" fillId="10" borderId="10">
      <alignment horizontal="right" vertical="top"/>
      <protection locked="0"/>
    </xf>
    <xf numFmtId="49" fontId="45" fillId="10" borderId="10">
      <alignment horizontal="right" vertical="top"/>
      <protection locked="0"/>
    </xf>
    <xf numFmtId="0" fontId="45" fillId="10" borderId="10">
      <alignment horizontal="right" vertical="top"/>
      <protection locked="0"/>
    </xf>
    <xf numFmtId="0" fontId="45" fillId="10" borderId="10">
      <alignment horizontal="right" vertical="top"/>
      <protection locked="0"/>
    </xf>
    <xf numFmtId="49" fontId="45" fillId="0" borderId="10">
      <alignment horizontal="right" vertical="top"/>
      <protection locked="0"/>
    </xf>
    <xf numFmtId="49" fontId="45" fillId="0" borderId="10">
      <alignment horizontal="right" vertical="top"/>
      <protection locked="0"/>
    </xf>
    <xf numFmtId="0" fontId="45" fillId="0" borderId="10">
      <alignment horizontal="right" vertical="top"/>
      <protection locked="0"/>
    </xf>
    <xf numFmtId="0" fontId="45" fillId="0" borderId="10">
      <alignment horizontal="right" vertical="top"/>
      <protection locked="0"/>
    </xf>
    <xf numFmtId="49" fontId="45" fillId="49" borderId="10">
      <alignment horizontal="right" vertical="top"/>
      <protection locked="0"/>
    </xf>
    <xf numFmtId="49" fontId="45" fillId="49" borderId="10">
      <alignment horizontal="right" vertical="top"/>
      <protection locked="0"/>
    </xf>
    <xf numFmtId="0" fontId="45" fillId="49" borderId="10">
      <alignment horizontal="right" vertical="top"/>
      <protection locked="0"/>
    </xf>
    <xf numFmtId="0" fontId="45" fillId="49" borderId="10">
      <alignment horizontal="right" vertical="top"/>
      <protection locked="0"/>
    </xf>
    <xf numFmtId="49" fontId="36" fillId="0" borderId="0">
      <alignment horizontal="right" vertical="top" wrapText="1"/>
      <protection locked="0"/>
    </xf>
    <xf numFmtId="0" fontId="51" fillId="0" borderId="0">
      <alignment horizontal="right" vertical="top" wrapText="1"/>
    </xf>
    <xf numFmtId="49" fontId="36" fillId="0" borderId="0">
      <alignment horizontal="center" vertical="top" wrapText="1"/>
      <protection locked="0"/>
    </xf>
    <xf numFmtId="0" fontId="50" fillId="0" borderId="15">
      <alignment horizontal="center" vertical="top" wrapText="1"/>
    </xf>
    <xf numFmtId="49" fontId="45" fillId="0" borderId="14">
      <alignment horizontal="center" vertical="top" wrapText="1"/>
      <protection locked="0"/>
    </xf>
    <xf numFmtId="49" fontId="45" fillId="0" borderId="14">
      <alignment horizontal="center" vertical="top" wrapText="1"/>
      <protection locked="0"/>
    </xf>
    <xf numFmtId="0" fontId="45" fillId="0" borderId="14">
      <alignment horizontal="center" vertical="top" wrapText="1"/>
      <protection locked="0"/>
    </xf>
    <xf numFmtId="0" fontId="45" fillId="0" borderId="14">
      <alignment horizontal="center" vertical="top" wrapText="1"/>
      <protection locked="0"/>
    </xf>
    <xf numFmtId="0" fontId="52" fillId="9" borderId="0" applyNumberFormat="0" applyBorder="0" applyAlignment="0" applyProtection="0"/>
    <xf numFmtId="173" fontId="53" fillId="0" borderId="0" applyFill="0" applyBorder="0" applyAlignment="0"/>
    <xf numFmtId="174" fontId="53" fillId="0" borderId="0" applyFill="0" applyBorder="0" applyAlignment="0"/>
    <xf numFmtId="175" fontId="53" fillId="0" borderId="0" applyFill="0" applyBorder="0" applyAlignment="0"/>
    <xf numFmtId="176" fontId="53" fillId="0" borderId="0" applyFill="0" applyBorder="0" applyAlignment="0"/>
    <xf numFmtId="177" fontId="53" fillId="0" borderId="0" applyFill="0" applyBorder="0" applyAlignment="0"/>
    <xf numFmtId="173" fontId="53" fillId="0" borderId="0" applyFill="0" applyBorder="0" applyAlignment="0"/>
    <xf numFmtId="178" fontId="53" fillId="0" borderId="0" applyFill="0" applyBorder="0" applyAlignment="0"/>
    <xf numFmtId="174" fontId="53" fillId="0" borderId="0" applyFill="0" applyBorder="0" applyAlignment="0"/>
    <xf numFmtId="0" fontId="54" fillId="50" borderId="13" applyNumberFormat="0" applyAlignment="0" applyProtection="0"/>
    <xf numFmtId="0" fontId="55" fillId="51" borderId="16" applyNumberFormat="0" applyAlignment="0" applyProtection="0"/>
    <xf numFmtId="173" fontId="56" fillId="0" borderId="0" applyFont="0" applyFill="0" applyBorder="0" applyAlignment="0" applyProtection="0"/>
    <xf numFmtId="172" fontId="46" fillId="0" borderId="0" applyFont="0" applyFill="0" applyBorder="0" applyAlignment="0" applyProtection="0"/>
    <xf numFmtId="172" fontId="36" fillId="0" borderId="0" applyFont="0" applyFill="0" applyBorder="0" applyAlignment="0" applyProtection="0"/>
    <xf numFmtId="174" fontId="56" fillId="0" borderId="0" applyFont="0" applyFill="0" applyBorder="0" applyAlignment="0" applyProtection="0"/>
    <xf numFmtId="0" fontId="36" fillId="0" borderId="0"/>
    <xf numFmtId="0" fontId="36" fillId="0" borderId="0"/>
    <xf numFmtId="14" fontId="53" fillId="0" borderId="0" applyFill="0" applyBorder="0" applyAlignment="0"/>
    <xf numFmtId="0" fontId="57" fillId="0" borderId="0" applyNumberFormat="0" applyFill="0" applyBorder="0" applyAlignment="0" applyProtection="0"/>
    <xf numFmtId="179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0" fontId="58" fillId="52" borderId="0" applyNumberFormat="0" applyBorder="0" applyAlignment="0" applyProtection="0"/>
    <xf numFmtId="0" fontId="58" fillId="53" borderId="0" applyNumberFormat="0" applyBorder="0" applyAlignment="0" applyProtection="0"/>
    <xf numFmtId="0" fontId="58" fillId="53" borderId="0" applyNumberFormat="0" applyBorder="0" applyAlignment="0" applyProtection="0"/>
    <xf numFmtId="0" fontId="58" fillId="53" borderId="0" applyNumberFormat="0" applyBorder="0" applyAlignment="0" applyProtection="0"/>
    <xf numFmtId="0" fontId="58" fillId="53" borderId="0" applyNumberFormat="0" applyBorder="0" applyAlignment="0" applyProtection="0"/>
    <xf numFmtId="0" fontId="58" fillId="53" borderId="0" applyNumberFormat="0" applyBorder="0" applyAlignment="0" applyProtection="0"/>
    <xf numFmtId="0" fontId="58" fillId="54" borderId="0" applyNumberFormat="0" applyBorder="0" applyAlignment="0" applyProtection="0"/>
    <xf numFmtId="0" fontId="58" fillId="55" borderId="0" applyNumberFormat="0" applyBorder="0" applyAlignment="0" applyProtection="0"/>
    <xf numFmtId="0" fontId="58" fillId="55" borderId="0" applyNumberFormat="0" applyBorder="0" applyAlignment="0" applyProtection="0"/>
    <xf numFmtId="0" fontId="58" fillId="55" borderId="0" applyNumberFormat="0" applyBorder="0" applyAlignment="0" applyProtection="0"/>
    <xf numFmtId="0" fontId="58" fillId="55" borderId="0" applyNumberFormat="0" applyBorder="0" applyAlignment="0" applyProtection="0"/>
    <xf numFmtId="0" fontId="58" fillId="55" borderId="0" applyNumberFormat="0" applyBorder="0" applyAlignment="0" applyProtection="0"/>
    <xf numFmtId="0" fontId="58" fillId="56" borderId="0" applyNumberFormat="0" applyBorder="0" applyAlignment="0" applyProtection="0"/>
    <xf numFmtId="173" fontId="59" fillId="0" borderId="0" applyFill="0" applyBorder="0" applyAlignment="0"/>
    <xf numFmtId="174" fontId="59" fillId="0" borderId="0" applyFill="0" applyBorder="0" applyAlignment="0"/>
    <xf numFmtId="173" fontId="59" fillId="0" borderId="0" applyFill="0" applyBorder="0" applyAlignment="0"/>
    <xf numFmtId="178" fontId="59" fillId="0" borderId="0" applyFill="0" applyBorder="0" applyAlignment="0"/>
    <xf numFmtId="174" fontId="59" fillId="0" borderId="0" applyFill="0" applyBorder="0" applyAlignment="0"/>
    <xf numFmtId="0" fontId="60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10" borderId="0" applyNumberFormat="0" applyBorder="0" applyAlignment="0" applyProtection="0"/>
    <xf numFmtId="0" fontId="48" fillId="40" borderId="0" applyNumberFormat="0" applyBorder="0" applyAlignment="0" applyProtection="0"/>
    <xf numFmtId="0" fontId="48" fillId="40" borderId="0" applyNumberFormat="0" applyBorder="0" applyAlignment="0" applyProtection="0"/>
    <xf numFmtId="0" fontId="48" fillId="40" borderId="0" applyNumberFormat="0" applyBorder="0" applyAlignment="0" applyProtection="0"/>
    <xf numFmtId="0" fontId="48" fillId="40" borderId="0" applyNumberFormat="0" applyBorder="0" applyAlignment="0" applyProtection="0"/>
    <xf numFmtId="0" fontId="63" fillId="0" borderId="12" applyNumberFormat="0" applyAlignment="0" applyProtection="0">
      <alignment horizontal="left" vertical="center"/>
    </xf>
    <xf numFmtId="0" fontId="63" fillId="0" borderId="17">
      <alignment horizontal="left" vertical="center"/>
    </xf>
    <xf numFmtId="0" fontId="64" fillId="0" borderId="18" applyNumberFormat="0" applyFill="0" applyAlignment="0" applyProtection="0"/>
    <xf numFmtId="0" fontId="65" fillId="0" borderId="19" applyNumberFormat="0" applyFill="0" applyAlignment="0" applyProtection="0"/>
    <xf numFmtId="0" fontId="66" fillId="0" borderId="20" applyNumberFormat="0" applyFill="0" applyAlignment="0" applyProtection="0"/>
    <xf numFmtId="0" fontId="66" fillId="0" borderId="0" applyNumberFormat="0" applyFill="0" applyBorder="0" applyAlignment="0" applyProtection="0"/>
    <xf numFmtId="0" fontId="67" fillId="13" borderId="13" applyNumberFormat="0" applyAlignment="0" applyProtection="0"/>
    <xf numFmtId="173" fontId="68" fillId="0" borderId="0" applyFill="0" applyBorder="0" applyAlignment="0"/>
    <xf numFmtId="174" fontId="68" fillId="0" borderId="0" applyFill="0" applyBorder="0" applyAlignment="0"/>
    <xf numFmtId="173" fontId="68" fillId="0" borderId="0" applyFill="0" applyBorder="0" applyAlignment="0"/>
    <xf numFmtId="178" fontId="68" fillId="0" borderId="0" applyFill="0" applyBorder="0" applyAlignment="0"/>
    <xf numFmtId="174" fontId="68" fillId="0" borderId="0" applyFill="0" applyBorder="0" applyAlignment="0"/>
    <xf numFmtId="0" fontId="69" fillId="0" borderId="21" applyNumberFormat="0" applyFill="0" applyAlignment="0" applyProtection="0"/>
    <xf numFmtId="0" fontId="36" fillId="0" borderId="0"/>
    <xf numFmtId="0" fontId="70" fillId="57" borderId="0" applyNumberFormat="0" applyBorder="0" applyAlignment="0" applyProtection="0"/>
    <xf numFmtId="0" fontId="71" fillId="46" borderId="0" applyNumberFormat="0" applyBorder="0" applyAlignment="0" applyProtection="0"/>
    <xf numFmtId="0" fontId="71" fillId="46" borderId="0" applyNumberFormat="0" applyBorder="0" applyAlignment="0" applyProtection="0"/>
    <xf numFmtId="0" fontId="71" fillId="46" borderId="0" applyNumberFormat="0" applyBorder="0" applyAlignment="0" applyProtection="0"/>
    <xf numFmtId="0" fontId="71" fillId="46" borderId="0" applyNumberFormat="0" applyBorder="0" applyAlignment="0" applyProtection="0"/>
    <xf numFmtId="0" fontId="45" fillId="0" borderId="22"/>
    <xf numFmtId="0" fontId="46" fillId="0" borderId="0"/>
    <xf numFmtId="0" fontId="38" fillId="58" borderId="0"/>
    <xf numFmtId="0" fontId="38" fillId="58" borderId="0"/>
    <xf numFmtId="0" fontId="36" fillId="0" borderId="0"/>
    <xf numFmtId="0" fontId="42" fillId="0" borderId="0"/>
    <xf numFmtId="0" fontId="36" fillId="59" borderId="23" applyNumberFormat="0" applyFont="0" applyAlignment="0" applyProtection="0"/>
    <xf numFmtId="0" fontId="38" fillId="45" borderId="24" applyNumberFormat="0" applyFont="0" applyAlignment="0" applyProtection="0"/>
    <xf numFmtId="0" fontId="38" fillId="45" borderId="24" applyNumberFormat="0" applyFont="0" applyAlignment="0" applyProtection="0"/>
    <xf numFmtId="0" fontId="38" fillId="45" borderId="24" applyNumberFormat="0" applyFont="0" applyAlignment="0" applyProtection="0"/>
    <xf numFmtId="0" fontId="38" fillId="45" borderId="24" applyNumberFormat="0" applyFont="0" applyAlignment="0" applyProtection="0"/>
    <xf numFmtId="0" fontId="72" fillId="50" borderId="25" applyNumberFormat="0" applyAlignment="0" applyProtection="0"/>
    <xf numFmtId="177" fontId="56" fillId="0" borderId="0" applyFont="0" applyFill="0" applyBorder="0" applyAlignment="0" applyProtection="0"/>
    <xf numFmtId="181" fontId="5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6" fillId="0" borderId="0" applyFont="0" applyFill="0" applyBorder="0" applyAlignment="0" applyProtection="0"/>
    <xf numFmtId="173" fontId="73" fillId="0" borderId="0" applyFill="0" applyBorder="0" applyAlignment="0"/>
    <xf numFmtId="174" fontId="73" fillId="0" borderId="0" applyFill="0" applyBorder="0" applyAlignment="0"/>
    <xf numFmtId="173" fontId="73" fillId="0" borderId="0" applyFill="0" applyBorder="0" applyAlignment="0"/>
    <xf numFmtId="178" fontId="73" fillId="0" borderId="0" applyFill="0" applyBorder="0" applyAlignment="0"/>
    <xf numFmtId="174" fontId="73" fillId="0" borderId="0" applyFill="0" applyBorder="0" applyAlignment="0"/>
    <xf numFmtId="4" fontId="53" fillId="60" borderId="25" applyNumberFormat="0" applyProtection="0">
      <alignment vertical="center"/>
    </xf>
    <xf numFmtId="4" fontId="74" fillId="57" borderId="24" applyNumberFormat="0" applyProtection="0">
      <alignment vertical="center"/>
    </xf>
    <xf numFmtId="4" fontId="74" fillId="57" borderId="24" applyNumberFormat="0" applyProtection="0">
      <alignment vertical="center"/>
    </xf>
    <xf numFmtId="4" fontId="74" fillId="57" borderId="24" applyNumberFormat="0" applyProtection="0">
      <alignment vertical="center"/>
    </xf>
    <xf numFmtId="4" fontId="74" fillId="57" borderId="24" applyNumberFormat="0" applyProtection="0">
      <alignment vertical="center"/>
    </xf>
    <xf numFmtId="4" fontId="74" fillId="57" borderId="24" applyNumberFormat="0" applyProtection="0">
      <alignment vertical="center"/>
    </xf>
    <xf numFmtId="4" fontId="75" fillId="60" borderId="25" applyNumberFormat="0" applyProtection="0">
      <alignment vertical="center"/>
    </xf>
    <xf numFmtId="4" fontId="45" fillId="60" borderId="24" applyNumberFormat="0" applyProtection="0">
      <alignment vertical="center"/>
    </xf>
    <xf numFmtId="4" fontId="45" fillId="60" borderId="24" applyNumberFormat="0" applyProtection="0">
      <alignment vertical="center"/>
    </xf>
    <xf numFmtId="4" fontId="45" fillId="60" borderId="24" applyNumberFormat="0" applyProtection="0">
      <alignment vertical="center"/>
    </xf>
    <xf numFmtId="4" fontId="45" fillId="60" borderId="24" applyNumberFormat="0" applyProtection="0">
      <alignment vertical="center"/>
    </xf>
    <xf numFmtId="4" fontId="45" fillId="60" borderId="24" applyNumberFormat="0" applyProtection="0">
      <alignment vertical="center"/>
    </xf>
    <xf numFmtId="4" fontId="53" fillId="60" borderId="25" applyNumberFormat="0" applyProtection="0">
      <alignment horizontal="left" vertical="center" indent="1"/>
    </xf>
    <xf numFmtId="4" fontId="74" fillId="60" borderId="24" applyNumberFormat="0" applyProtection="0">
      <alignment horizontal="left" vertical="center" indent="1"/>
    </xf>
    <xf numFmtId="4" fontId="74" fillId="60" borderId="24" applyNumberFormat="0" applyProtection="0">
      <alignment horizontal="left" vertical="center" indent="1"/>
    </xf>
    <xf numFmtId="4" fontId="74" fillId="60" borderId="24" applyNumberFormat="0" applyProtection="0">
      <alignment horizontal="left" vertical="center" indent="1"/>
    </xf>
    <xf numFmtId="4" fontId="74" fillId="60" borderId="24" applyNumberFormat="0" applyProtection="0">
      <alignment horizontal="left" vertical="center" indent="1"/>
    </xf>
    <xf numFmtId="4" fontId="74" fillId="60" borderId="24" applyNumberFormat="0" applyProtection="0">
      <alignment horizontal="left" vertical="center" indent="1"/>
    </xf>
    <xf numFmtId="4" fontId="53" fillId="60" borderId="25" applyNumberFormat="0" applyProtection="0">
      <alignment horizontal="left" vertical="center" indent="1"/>
    </xf>
    <xf numFmtId="0" fontId="45" fillId="57" borderId="26" applyNumberFormat="0" applyProtection="0">
      <alignment horizontal="left" vertical="top" indent="1"/>
    </xf>
    <xf numFmtId="0" fontId="45" fillId="57" borderId="26" applyNumberFormat="0" applyProtection="0">
      <alignment horizontal="left" vertical="top" indent="1"/>
    </xf>
    <xf numFmtId="0" fontId="45" fillId="57" borderId="26" applyNumberFormat="0" applyProtection="0">
      <alignment horizontal="left" vertical="top" indent="1"/>
    </xf>
    <xf numFmtId="0" fontId="45" fillId="57" borderId="26" applyNumberFormat="0" applyProtection="0">
      <alignment horizontal="left" vertical="top" indent="1"/>
    </xf>
    <xf numFmtId="0" fontId="45" fillId="57" borderId="26" applyNumberFormat="0" applyProtection="0">
      <alignment horizontal="left" vertical="top" indent="1"/>
    </xf>
    <xf numFmtId="0" fontId="76" fillId="6" borderId="27" applyNumberFormat="0" applyProtection="0">
      <alignment horizontal="center" vertical="center" wrapText="1"/>
    </xf>
    <xf numFmtId="4" fontId="74" fillId="20" borderId="24" applyNumberFormat="0" applyProtection="0">
      <alignment horizontal="left" vertical="center" indent="1"/>
    </xf>
    <xf numFmtId="4" fontId="74" fillId="20" borderId="24" applyNumberFormat="0" applyProtection="0">
      <alignment horizontal="left" vertical="center" indent="1"/>
    </xf>
    <xf numFmtId="4" fontId="74" fillId="20" borderId="24" applyNumberFormat="0" applyProtection="0">
      <alignment horizontal="left" vertical="center" indent="1"/>
    </xf>
    <xf numFmtId="4" fontId="74" fillId="20" borderId="24" applyNumberFormat="0" applyProtection="0">
      <alignment horizontal="left" vertical="center" indent="1"/>
    </xf>
    <xf numFmtId="4" fontId="74" fillId="20" borderId="24" applyNumberFormat="0" applyProtection="0">
      <alignment horizontal="left" vertical="center" indent="1"/>
    </xf>
    <xf numFmtId="4" fontId="74" fillId="20" borderId="24" applyNumberFormat="0" applyProtection="0">
      <alignment horizontal="left" vertical="center" indent="1"/>
    </xf>
    <xf numFmtId="4" fontId="53" fillId="61" borderId="25" applyNumberFormat="0" applyProtection="0">
      <alignment horizontal="right" vertical="center"/>
    </xf>
    <xf numFmtId="4" fontId="74" fillId="9" borderId="24" applyNumberFormat="0" applyProtection="0">
      <alignment horizontal="right" vertical="center"/>
    </xf>
    <xf numFmtId="4" fontId="74" fillId="9" borderId="24" applyNumberFormat="0" applyProtection="0">
      <alignment horizontal="right" vertical="center"/>
    </xf>
    <xf numFmtId="4" fontId="74" fillId="9" borderId="24" applyNumberFormat="0" applyProtection="0">
      <alignment horizontal="right" vertical="center"/>
    </xf>
    <xf numFmtId="4" fontId="74" fillId="9" borderId="24" applyNumberFormat="0" applyProtection="0">
      <alignment horizontal="right" vertical="center"/>
    </xf>
    <xf numFmtId="4" fontId="74" fillId="9" borderId="24" applyNumberFormat="0" applyProtection="0">
      <alignment horizontal="right" vertical="center"/>
    </xf>
    <xf numFmtId="4" fontId="53" fillId="62" borderId="25" applyNumberFormat="0" applyProtection="0">
      <alignment horizontal="right" vertical="center"/>
    </xf>
    <xf numFmtId="4" fontId="74" fillId="63" borderId="24" applyNumberFormat="0" applyProtection="0">
      <alignment horizontal="right" vertical="center"/>
    </xf>
    <xf numFmtId="4" fontId="74" fillId="63" borderId="24" applyNumberFormat="0" applyProtection="0">
      <alignment horizontal="right" vertical="center"/>
    </xf>
    <xf numFmtId="4" fontId="74" fillId="63" borderId="24" applyNumberFormat="0" applyProtection="0">
      <alignment horizontal="right" vertical="center"/>
    </xf>
    <xf numFmtId="4" fontId="74" fillId="63" borderId="24" applyNumberFormat="0" applyProtection="0">
      <alignment horizontal="right" vertical="center"/>
    </xf>
    <xf numFmtId="4" fontId="74" fillId="63" borderId="24" applyNumberFormat="0" applyProtection="0">
      <alignment horizontal="right" vertical="center"/>
    </xf>
    <xf numFmtId="4" fontId="53" fillId="64" borderId="25" applyNumberFormat="0" applyProtection="0">
      <alignment horizontal="right" vertical="center"/>
    </xf>
    <xf numFmtId="4" fontId="74" fillId="30" borderId="15" applyNumberFormat="0" applyProtection="0">
      <alignment horizontal="right" vertical="center"/>
    </xf>
    <xf numFmtId="4" fontId="74" fillId="30" borderId="15" applyNumberFormat="0" applyProtection="0">
      <alignment horizontal="right" vertical="center"/>
    </xf>
    <xf numFmtId="4" fontId="74" fillId="30" borderId="15" applyNumberFormat="0" applyProtection="0">
      <alignment horizontal="right" vertical="center"/>
    </xf>
    <xf numFmtId="4" fontId="74" fillId="30" borderId="15" applyNumberFormat="0" applyProtection="0">
      <alignment horizontal="right" vertical="center"/>
    </xf>
    <xf numFmtId="4" fontId="74" fillId="30" borderId="15" applyNumberFormat="0" applyProtection="0">
      <alignment horizontal="right" vertical="center"/>
    </xf>
    <xf numFmtId="4" fontId="53" fillId="65" borderId="25" applyNumberFormat="0" applyProtection="0">
      <alignment horizontal="right" vertical="center"/>
    </xf>
    <xf numFmtId="4" fontId="74" fillId="17" borderId="24" applyNumberFormat="0" applyProtection="0">
      <alignment horizontal="right" vertical="center"/>
    </xf>
    <xf numFmtId="4" fontId="74" fillId="17" borderId="24" applyNumberFormat="0" applyProtection="0">
      <alignment horizontal="right" vertical="center"/>
    </xf>
    <xf numFmtId="4" fontId="74" fillId="17" borderId="24" applyNumberFormat="0" applyProtection="0">
      <alignment horizontal="right" vertical="center"/>
    </xf>
    <xf numFmtId="4" fontId="74" fillId="17" borderId="24" applyNumberFormat="0" applyProtection="0">
      <alignment horizontal="right" vertical="center"/>
    </xf>
    <xf numFmtId="4" fontId="74" fillId="17" borderId="24" applyNumberFormat="0" applyProtection="0">
      <alignment horizontal="right" vertical="center"/>
    </xf>
    <xf numFmtId="4" fontId="53" fillId="66" borderId="25" applyNumberFormat="0" applyProtection="0">
      <alignment horizontal="right" vertical="center"/>
    </xf>
    <xf numFmtId="4" fontId="74" fillId="21" borderId="24" applyNumberFormat="0" applyProtection="0">
      <alignment horizontal="right" vertical="center"/>
    </xf>
    <xf numFmtId="4" fontId="74" fillId="21" borderId="24" applyNumberFormat="0" applyProtection="0">
      <alignment horizontal="right" vertical="center"/>
    </xf>
    <xf numFmtId="4" fontId="74" fillId="21" borderId="24" applyNumberFormat="0" applyProtection="0">
      <alignment horizontal="right" vertical="center"/>
    </xf>
    <xf numFmtId="4" fontId="74" fillId="21" borderId="24" applyNumberFormat="0" applyProtection="0">
      <alignment horizontal="right" vertical="center"/>
    </xf>
    <xf numFmtId="4" fontId="74" fillId="21" borderId="24" applyNumberFormat="0" applyProtection="0">
      <alignment horizontal="right" vertical="center"/>
    </xf>
    <xf numFmtId="4" fontId="53" fillId="67" borderId="25" applyNumberFormat="0" applyProtection="0">
      <alignment horizontal="right" vertical="center"/>
    </xf>
    <xf numFmtId="4" fontId="74" fillId="44" borderId="24" applyNumberFormat="0" applyProtection="0">
      <alignment horizontal="right" vertical="center"/>
    </xf>
    <xf numFmtId="4" fontId="74" fillId="44" borderId="24" applyNumberFormat="0" applyProtection="0">
      <alignment horizontal="right" vertical="center"/>
    </xf>
    <xf numFmtId="4" fontId="74" fillId="44" borderId="24" applyNumberFormat="0" applyProtection="0">
      <alignment horizontal="right" vertical="center"/>
    </xf>
    <xf numFmtId="4" fontId="74" fillId="44" borderId="24" applyNumberFormat="0" applyProtection="0">
      <alignment horizontal="right" vertical="center"/>
    </xf>
    <xf numFmtId="4" fontId="74" fillId="44" borderId="24" applyNumberFormat="0" applyProtection="0">
      <alignment horizontal="right" vertical="center"/>
    </xf>
    <xf numFmtId="4" fontId="53" fillId="68" borderId="25" applyNumberFormat="0" applyProtection="0">
      <alignment horizontal="right" vertical="center"/>
    </xf>
    <xf numFmtId="4" fontId="74" fillId="37" borderId="24" applyNumberFormat="0" applyProtection="0">
      <alignment horizontal="right" vertical="center"/>
    </xf>
    <xf numFmtId="4" fontId="74" fillId="37" borderId="24" applyNumberFormat="0" applyProtection="0">
      <alignment horizontal="right" vertical="center"/>
    </xf>
    <xf numFmtId="4" fontId="74" fillId="37" borderId="24" applyNumberFormat="0" applyProtection="0">
      <alignment horizontal="right" vertical="center"/>
    </xf>
    <xf numFmtId="4" fontId="74" fillId="37" borderId="24" applyNumberFormat="0" applyProtection="0">
      <alignment horizontal="right" vertical="center"/>
    </xf>
    <xf numFmtId="4" fontId="74" fillId="37" borderId="24" applyNumberFormat="0" applyProtection="0">
      <alignment horizontal="right" vertical="center"/>
    </xf>
    <xf numFmtId="4" fontId="53" fillId="69" borderId="25" applyNumberFormat="0" applyProtection="0">
      <alignment horizontal="right" vertical="center"/>
    </xf>
    <xf numFmtId="4" fontId="74" fillId="70" borderId="24" applyNumberFormat="0" applyProtection="0">
      <alignment horizontal="right" vertical="center"/>
    </xf>
    <xf numFmtId="4" fontId="74" fillId="70" borderId="24" applyNumberFormat="0" applyProtection="0">
      <alignment horizontal="right" vertical="center"/>
    </xf>
    <xf numFmtId="4" fontId="74" fillId="70" borderId="24" applyNumberFormat="0" applyProtection="0">
      <alignment horizontal="right" vertical="center"/>
    </xf>
    <xf numFmtId="4" fontId="74" fillId="70" borderId="24" applyNumberFormat="0" applyProtection="0">
      <alignment horizontal="right" vertical="center"/>
    </xf>
    <xf numFmtId="4" fontId="74" fillId="70" borderId="24" applyNumberFormat="0" applyProtection="0">
      <alignment horizontal="right" vertical="center"/>
    </xf>
    <xf numFmtId="4" fontId="53" fillId="71" borderId="25" applyNumberFormat="0" applyProtection="0">
      <alignment horizontal="right" vertical="center"/>
    </xf>
    <xf numFmtId="4" fontId="74" fillId="16" borderId="24" applyNumberFormat="0" applyProtection="0">
      <alignment horizontal="right" vertical="center"/>
    </xf>
    <xf numFmtId="4" fontId="74" fillId="16" borderId="24" applyNumberFormat="0" applyProtection="0">
      <alignment horizontal="right" vertical="center"/>
    </xf>
    <xf numFmtId="4" fontId="74" fillId="16" borderId="24" applyNumberFormat="0" applyProtection="0">
      <alignment horizontal="right" vertical="center"/>
    </xf>
    <xf numFmtId="4" fontId="74" fillId="16" borderId="24" applyNumberFormat="0" applyProtection="0">
      <alignment horizontal="right" vertical="center"/>
    </xf>
    <xf numFmtId="4" fontId="74" fillId="16" borderId="24" applyNumberFormat="0" applyProtection="0">
      <alignment horizontal="right" vertical="center"/>
    </xf>
    <xf numFmtId="4" fontId="77" fillId="72" borderId="25" applyNumberFormat="0" applyProtection="0">
      <alignment horizontal="left" vertical="center" indent="1"/>
    </xf>
    <xf numFmtId="4" fontId="74" fillId="73" borderId="15" applyNumberFormat="0" applyProtection="0">
      <alignment horizontal="left" vertical="center" indent="1"/>
    </xf>
    <xf numFmtId="4" fontId="74" fillId="73" borderId="15" applyNumberFormat="0" applyProtection="0">
      <alignment horizontal="left" vertical="center" indent="1"/>
    </xf>
    <xf numFmtId="4" fontId="74" fillId="73" borderId="15" applyNumberFormat="0" applyProtection="0">
      <alignment horizontal="left" vertical="center" indent="1"/>
    </xf>
    <xf numFmtId="4" fontId="74" fillId="73" borderId="15" applyNumberFormat="0" applyProtection="0">
      <alignment horizontal="left" vertical="center" indent="1"/>
    </xf>
    <xf numFmtId="4" fontId="74" fillId="73" borderId="15" applyNumberFormat="0" applyProtection="0">
      <alignment horizontal="left" vertical="center" indent="1"/>
    </xf>
    <xf numFmtId="4" fontId="53" fillId="74" borderId="28" applyNumberFormat="0" applyProtection="0">
      <alignment horizontal="left" vertical="center" indent="1"/>
    </xf>
    <xf numFmtId="4" fontId="56" fillId="75" borderId="15" applyNumberFormat="0" applyProtection="0">
      <alignment horizontal="left" vertical="center" indent="1"/>
    </xf>
    <xf numFmtId="4" fontId="56" fillId="75" borderId="15" applyNumberFormat="0" applyProtection="0">
      <alignment horizontal="left" vertical="center" indent="1"/>
    </xf>
    <xf numFmtId="4" fontId="56" fillId="75" borderId="15" applyNumberFormat="0" applyProtection="0">
      <alignment horizontal="left" vertical="center" indent="1"/>
    </xf>
    <xf numFmtId="4" fontId="56" fillId="75" borderId="15" applyNumberFormat="0" applyProtection="0">
      <alignment horizontal="left" vertical="center" indent="1"/>
    </xf>
    <xf numFmtId="4" fontId="56" fillId="75" borderId="15" applyNumberFormat="0" applyProtection="0">
      <alignment horizontal="left" vertical="center" indent="1"/>
    </xf>
    <xf numFmtId="4" fontId="78" fillId="76" borderId="0" applyNumberFormat="0" applyProtection="0">
      <alignment horizontal="left" vertical="center" indent="1"/>
    </xf>
    <xf numFmtId="4" fontId="56" fillId="75" borderId="15" applyNumberFormat="0" applyProtection="0">
      <alignment horizontal="left" vertical="center" indent="1"/>
    </xf>
    <xf numFmtId="4" fontId="56" fillId="75" borderId="15" applyNumberFormat="0" applyProtection="0">
      <alignment horizontal="left" vertical="center" indent="1"/>
    </xf>
    <xf numFmtId="4" fontId="56" fillId="75" borderId="15" applyNumberFormat="0" applyProtection="0">
      <alignment horizontal="left" vertical="center" indent="1"/>
    </xf>
    <xf numFmtId="4" fontId="56" fillId="75" borderId="15" applyNumberFormat="0" applyProtection="0">
      <alignment horizontal="left" vertical="center" indent="1"/>
    </xf>
    <xf numFmtId="4" fontId="56" fillId="75" borderId="15" applyNumberFormat="0" applyProtection="0">
      <alignment horizontal="left" vertical="center" indent="1"/>
    </xf>
    <xf numFmtId="0" fontId="37" fillId="6" borderId="27" applyNumberFormat="0" applyProtection="0">
      <alignment horizontal="left" vertical="center" indent="1"/>
    </xf>
    <xf numFmtId="4" fontId="74" fillId="77" borderId="24" applyNumberFormat="0" applyProtection="0">
      <alignment horizontal="right" vertical="center"/>
    </xf>
    <xf numFmtId="4" fontId="74" fillId="77" borderId="24" applyNumberFormat="0" applyProtection="0">
      <alignment horizontal="right" vertical="center"/>
    </xf>
    <xf numFmtId="4" fontId="74" fillId="77" borderId="24" applyNumberFormat="0" applyProtection="0">
      <alignment horizontal="right" vertical="center"/>
    </xf>
    <xf numFmtId="4" fontId="74" fillId="77" borderId="24" applyNumberFormat="0" applyProtection="0">
      <alignment horizontal="right" vertical="center"/>
    </xf>
    <xf numFmtId="4" fontId="74" fillId="77" borderId="24" applyNumberFormat="0" applyProtection="0">
      <alignment horizontal="right" vertical="center"/>
    </xf>
    <xf numFmtId="4" fontId="79" fillId="74" borderId="27" applyNumberFormat="0" applyProtection="0">
      <alignment horizontal="left" vertical="center" wrapText="1" indent="1"/>
    </xf>
    <xf numFmtId="4" fontId="74" fillId="78" borderId="15" applyNumberFormat="0" applyProtection="0">
      <alignment horizontal="left" vertical="center" indent="1"/>
    </xf>
    <xf numFmtId="4" fontId="74" fillId="78" borderId="15" applyNumberFormat="0" applyProtection="0">
      <alignment horizontal="left" vertical="center" indent="1"/>
    </xf>
    <xf numFmtId="4" fontId="74" fillId="78" borderId="15" applyNumberFormat="0" applyProtection="0">
      <alignment horizontal="left" vertical="center" indent="1"/>
    </xf>
    <xf numFmtId="4" fontId="74" fillId="78" borderId="15" applyNumberFormat="0" applyProtection="0">
      <alignment horizontal="left" vertical="center" indent="1"/>
    </xf>
    <xf numFmtId="4" fontId="74" fillId="78" borderId="15" applyNumberFormat="0" applyProtection="0">
      <alignment horizontal="left" vertical="center" indent="1"/>
    </xf>
    <xf numFmtId="4" fontId="79" fillId="79" borderId="27" applyNumberFormat="0" applyProtection="0">
      <alignment horizontal="left" vertical="center" wrapText="1" indent="1"/>
    </xf>
    <xf numFmtId="4" fontId="74" fillId="77" borderId="15" applyNumberFormat="0" applyProtection="0">
      <alignment horizontal="left" vertical="center" indent="1"/>
    </xf>
    <xf numFmtId="4" fontId="74" fillId="77" borderId="15" applyNumberFormat="0" applyProtection="0">
      <alignment horizontal="left" vertical="center" indent="1"/>
    </xf>
    <xf numFmtId="4" fontId="74" fillId="77" borderId="15" applyNumberFormat="0" applyProtection="0">
      <alignment horizontal="left" vertical="center" indent="1"/>
    </xf>
    <xf numFmtId="4" fontId="74" fillId="77" borderId="15" applyNumberFormat="0" applyProtection="0">
      <alignment horizontal="left" vertical="center" indent="1"/>
    </xf>
    <xf numFmtId="4" fontId="74" fillId="77" borderId="15" applyNumberFormat="0" applyProtection="0">
      <alignment horizontal="left" vertical="center" indent="1"/>
    </xf>
    <xf numFmtId="0" fontId="37" fillId="80" borderId="27" applyNumberFormat="0" applyProtection="0">
      <alignment horizontal="left" vertical="center" wrapText="1" indent="2"/>
    </xf>
    <xf numFmtId="0" fontId="74" fillId="50" borderId="24" applyNumberFormat="0" applyProtection="0">
      <alignment horizontal="left" vertical="center" indent="1"/>
    </xf>
    <xf numFmtId="0" fontId="74" fillId="50" borderId="24" applyNumberFormat="0" applyProtection="0">
      <alignment horizontal="left" vertical="center" indent="1"/>
    </xf>
    <xf numFmtId="0" fontId="74" fillId="50" borderId="24" applyNumberFormat="0" applyProtection="0">
      <alignment horizontal="left" vertical="center" indent="1"/>
    </xf>
    <xf numFmtId="0" fontId="74" fillId="50" borderId="24" applyNumberFormat="0" applyProtection="0">
      <alignment horizontal="left" vertical="center" indent="1"/>
    </xf>
    <xf numFmtId="0" fontId="74" fillId="50" borderId="24" applyNumberFormat="0" applyProtection="0">
      <alignment horizontal="left" vertical="center" indent="1"/>
    </xf>
    <xf numFmtId="0" fontId="74" fillId="50" borderId="24" applyNumberFormat="0" applyProtection="0">
      <alignment horizontal="left" vertical="center" indent="1"/>
    </xf>
    <xf numFmtId="0" fontId="37" fillId="75" borderId="26" applyNumberFormat="0" applyProtection="0">
      <alignment horizontal="left" vertical="center" indent="1"/>
    </xf>
    <xf numFmtId="0" fontId="80" fillId="79" borderId="27" applyNumberFormat="0" applyProtection="0">
      <alignment horizontal="center" vertical="center" wrapText="1"/>
    </xf>
    <xf numFmtId="0" fontId="38" fillId="75" borderId="26" applyNumberFormat="0" applyProtection="0">
      <alignment horizontal="left" vertical="top" indent="1"/>
    </xf>
    <xf numFmtId="0" fontId="38" fillId="75" borderId="26" applyNumberFormat="0" applyProtection="0">
      <alignment horizontal="left" vertical="top" indent="1"/>
    </xf>
    <xf numFmtId="0" fontId="38" fillId="75" borderId="26" applyNumberFormat="0" applyProtection="0">
      <alignment horizontal="left" vertical="top" indent="1"/>
    </xf>
    <xf numFmtId="0" fontId="38" fillId="75" borderId="26" applyNumberFormat="0" applyProtection="0">
      <alignment horizontal="left" vertical="top" indent="1"/>
    </xf>
    <xf numFmtId="0" fontId="38" fillId="75" borderId="26" applyNumberFormat="0" applyProtection="0">
      <alignment horizontal="left" vertical="top" indent="1"/>
    </xf>
    <xf numFmtId="0" fontId="38" fillId="75" borderId="26" applyNumberFormat="0" applyProtection="0">
      <alignment horizontal="left" vertical="top" indent="1"/>
    </xf>
    <xf numFmtId="0" fontId="38" fillId="75" borderId="26" applyNumberFormat="0" applyProtection="0">
      <alignment horizontal="left" vertical="top" indent="1"/>
    </xf>
    <xf numFmtId="0" fontId="38" fillId="75" borderId="26" applyNumberFormat="0" applyProtection="0">
      <alignment horizontal="left" vertical="top" indent="1"/>
    </xf>
    <xf numFmtId="0" fontId="37" fillId="75" borderId="26" applyNumberFormat="0" applyProtection="0">
      <alignment horizontal="left" vertical="top" indent="1"/>
    </xf>
    <xf numFmtId="0" fontId="37" fillId="81" borderId="27" applyNumberFormat="0" applyProtection="0">
      <alignment horizontal="left" vertical="center" wrapText="1" indent="4"/>
    </xf>
    <xf numFmtId="0" fontId="74" fillId="82" borderId="24" applyNumberFormat="0" applyProtection="0">
      <alignment horizontal="left" vertical="center" indent="1"/>
    </xf>
    <xf numFmtId="0" fontId="74" fillId="82" borderId="24" applyNumberFormat="0" applyProtection="0">
      <alignment horizontal="left" vertical="center" indent="1"/>
    </xf>
    <xf numFmtId="0" fontId="74" fillId="82" borderId="24" applyNumberFormat="0" applyProtection="0">
      <alignment horizontal="left" vertical="center" indent="1"/>
    </xf>
    <xf numFmtId="0" fontId="74" fillId="82" borderId="24" applyNumberFormat="0" applyProtection="0">
      <alignment horizontal="left" vertical="center" indent="1"/>
    </xf>
    <xf numFmtId="0" fontId="74" fillId="82" borderId="24" applyNumberFormat="0" applyProtection="0">
      <alignment horizontal="left" vertical="center" indent="1"/>
    </xf>
    <xf numFmtId="0" fontId="74" fillId="82" borderId="24" applyNumberFormat="0" applyProtection="0">
      <alignment horizontal="left" vertical="center" indent="1"/>
    </xf>
    <xf numFmtId="0" fontId="37" fillId="77" borderId="26" applyNumberFormat="0" applyProtection="0">
      <alignment horizontal="left" vertical="center" indent="1"/>
    </xf>
    <xf numFmtId="0" fontId="80" fillId="83" borderId="27" applyNumberFormat="0" applyProtection="0">
      <alignment horizontal="center" vertical="center" wrapText="1"/>
    </xf>
    <xf numFmtId="0" fontId="38" fillId="77" borderId="26" applyNumberFormat="0" applyProtection="0">
      <alignment horizontal="left" vertical="top" indent="1"/>
    </xf>
    <xf numFmtId="0" fontId="38" fillId="77" borderId="26" applyNumberFormat="0" applyProtection="0">
      <alignment horizontal="left" vertical="top" indent="1"/>
    </xf>
    <xf numFmtId="0" fontId="38" fillId="77" borderId="26" applyNumberFormat="0" applyProtection="0">
      <alignment horizontal="left" vertical="top" indent="1"/>
    </xf>
    <xf numFmtId="0" fontId="38" fillId="77" borderId="26" applyNumberFormat="0" applyProtection="0">
      <alignment horizontal="left" vertical="top" indent="1"/>
    </xf>
    <xf numFmtId="0" fontId="38" fillId="77" borderId="26" applyNumberFormat="0" applyProtection="0">
      <alignment horizontal="left" vertical="top" indent="1"/>
    </xf>
    <xf numFmtId="0" fontId="38" fillId="77" borderId="26" applyNumberFormat="0" applyProtection="0">
      <alignment horizontal="left" vertical="top" indent="1"/>
    </xf>
    <xf numFmtId="0" fontId="38" fillId="77" borderId="26" applyNumberFormat="0" applyProtection="0">
      <alignment horizontal="left" vertical="top" indent="1"/>
    </xf>
    <xf numFmtId="0" fontId="38" fillId="77" borderId="26" applyNumberFormat="0" applyProtection="0">
      <alignment horizontal="left" vertical="top" indent="1"/>
    </xf>
    <xf numFmtId="0" fontId="37" fillId="77" borderId="26" applyNumberFormat="0" applyProtection="0">
      <alignment horizontal="left" vertical="top" indent="1"/>
    </xf>
    <xf numFmtId="0" fontId="37" fillId="84" borderId="27" applyNumberFormat="0" applyProtection="0">
      <alignment horizontal="left" vertical="center" wrapText="1" indent="6"/>
    </xf>
    <xf numFmtId="0" fontId="74" fillId="14" borderId="24" applyNumberFormat="0" applyProtection="0">
      <alignment horizontal="left" vertical="center" indent="1"/>
    </xf>
    <xf numFmtId="0" fontId="74" fillId="14" borderId="24" applyNumberFormat="0" applyProtection="0">
      <alignment horizontal="left" vertical="center" indent="1"/>
    </xf>
    <xf numFmtId="0" fontId="74" fillId="14" borderId="24" applyNumberFormat="0" applyProtection="0">
      <alignment horizontal="left" vertical="center" indent="1"/>
    </xf>
    <xf numFmtId="0" fontId="74" fillId="14" borderId="24" applyNumberFormat="0" applyProtection="0">
      <alignment horizontal="left" vertical="center" indent="1"/>
    </xf>
    <xf numFmtId="0" fontId="74" fillId="14" borderId="24" applyNumberFormat="0" applyProtection="0">
      <alignment horizontal="left" vertical="center" indent="1"/>
    </xf>
    <xf numFmtId="0" fontId="74" fillId="14" borderId="24" applyNumberFormat="0" applyProtection="0">
      <alignment horizontal="left" vertical="center" indent="1"/>
    </xf>
    <xf numFmtId="0" fontId="37" fillId="85" borderId="25" applyNumberFormat="0" applyProtection="0">
      <alignment horizontal="left" vertical="center" indent="1"/>
    </xf>
    <xf numFmtId="0" fontId="38" fillId="14" borderId="26" applyNumberFormat="0" applyProtection="0">
      <alignment horizontal="left" vertical="top" indent="1"/>
    </xf>
    <xf numFmtId="0" fontId="38" fillId="14" borderId="26" applyNumberFormat="0" applyProtection="0">
      <alignment horizontal="left" vertical="top" indent="1"/>
    </xf>
    <xf numFmtId="0" fontId="38" fillId="14" borderId="26" applyNumberFormat="0" applyProtection="0">
      <alignment horizontal="left" vertical="top" indent="1"/>
    </xf>
    <xf numFmtId="0" fontId="38" fillId="14" borderId="26" applyNumberFormat="0" applyProtection="0">
      <alignment horizontal="left" vertical="top" indent="1"/>
    </xf>
    <xf numFmtId="0" fontId="38" fillId="14" borderId="26" applyNumberFormat="0" applyProtection="0">
      <alignment horizontal="left" vertical="top" indent="1"/>
    </xf>
    <xf numFmtId="0" fontId="38" fillId="14" borderId="26" applyNumberFormat="0" applyProtection="0">
      <alignment horizontal="left" vertical="top" indent="1"/>
    </xf>
    <xf numFmtId="0" fontId="38" fillId="14" borderId="26" applyNumberFormat="0" applyProtection="0">
      <alignment horizontal="left" vertical="top" indent="1"/>
    </xf>
    <xf numFmtId="0" fontId="38" fillId="14" borderId="26" applyNumberFormat="0" applyProtection="0">
      <alignment horizontal="left" vertical="top" indent="1"/>
    </xf>
    <xf numFmtId="0" fontId="37" fillId="14" borderId="26" applyNumberFormat="0" applyProtection="0">
      <alignment horizontal="left" vertical="top" indent="1"/>
    </xf>
    <xf numFmtId="0" fontId="37" fillId="0" borderId="27" applyNumberFormat="0" applyProtection="0">
      <alignment horizontal="left" vertical="center" indent="1"/>
    </xf>
    <xf numFmtId="0" fontId="74" fillId="78" borderId="24" applyNumberFormat="0" applyProtection="0">
      <alignment horizontal="left" vertical="center" indent="1"/>
    </xf>
    <xf numFmtId="0" fontId="74" fillId="78" borderId="24" applyNumberFormat="0" applyProtection="0">
      <alignment horizontal="left" vertical="center" indent="1"/>
    </xf>
    <xf numFmtId="0" fontId="74" fillId="78" borderId="24" applyNumberFormat="0" applyProtection="0">
      <alignment horizontal="left" vertical="center" indent="1"/>
    </xf>
    <xf numFmtId="0" fontId="74" fillId="78" borderId="24" applyNumberFormat="0" applyProtection="0">
      <alignment horizontal="left" vertical="center" indent="1"/>
    </xf>
    <xf numFmtId="0" fontId="74" fillId="78" borderId="24" applyNumberFormat="0" applyProtection="0">
      <alignment horizontal="left" vertical="center" indent="1"/>
    </xf>
    <xf numFmtId="0" fontId="74" fillId="78" borderId="24" applyNumberFormat="0" applyProtection="0">
      <alignment horizontal="left" vertical="center" indent="1"/>
    </xf>
    <xf numFmtId="0" fontId="37" fillId="6" borderId="25" applyNumberFormat="0" applyProtection="0">
      <alignment horizontal="left" vertical="center" indent="1"/>
    </xf>
    <xf numFmtId="0" fontId="38" fillId="78" borderId="26" applyNumberFormat="0" applyProtection="0">
      <alignment horizontal="left" vertical="top" indent="1"/>
    </xf>
    <xf numFmtId="0" fontId="38" fillId="78" borderId="26" applyNumberFormat="0" applyProtection="0">
      <alignment horizontal="left" vertical="top" indent="1"/>
    </xf>
    <xf numFmtId="0" fontId="38" fillId="78" borderId="26" applyNumberFormat="0" applyProtection="0">
      <alignment horizontal="left" vertical="top" indent="1"/>
    </xf>
    <xf numFmtId="0" fontId="38" fillId="78" borderId="26" applyNumberFormat="0" applyProtection="0">
      <alignment horizontal="left" vertical="top" indent="1"/>
    </xf>
    <xf numFmtId="0" fontId="38" fillId="78" borderId="26" applyNumberFormat="0" applyProtection="0">
      <alignment horizontal="left" vertical="top" indent="1"/>
    </xf>
    <xf numFmtId="0" fontId="38" fillId="78" borderId="26" applyNumberFormat="0" applyProtection="0">
      <alignment horizontal="left" vertical="top" indent="1"/>
    </xf>
    <xf numFmtId="0" fontId="38" fillId="78" borderId="26" applyNumberFormat="0" applyProtection="0">
      <alignment horizontal="left" vertical="top" indent="1"/>
    </xf>
    <xf numFmtId="0" fontId="38" fillId="78" borderId="26" applyNumberFormat="0" applyProtection="0">
      <alignment horizontal="left" vertical="top" indent="1"/>
    </xf>
    <xf numFmtId="0" fontId="37" fillId="78" borderId="26" applyNumberFormat="0" applyProtection="0">
      <alignment horizontal="left" vertical="top" indent="1"/>
    </xf>
    <xf numFmtId="0" fontId="37" fillId="86" borderId="14" applyNumberFormat="0">
      <protection locked="0"/>
    </xf>
    <xf numFmtId="0" fontId="37" fillId="86" borderId="14" applyNumberFormat="0">
      <protection locked="0"/>
    </xf>
    <xf numFmtId="0" fontId="38" fillId="86" borderId="29" applyNumberFormat="0">
      <protection locked="0"/>
    </xf>
    <xf numFmtId="0" fontId="38" fillId="86" borderId="29" applyNumberFormat="0">
      <protection locked="0"/>
    </xf>
    <xf numFmtId="0" fontId="38" fillId="86" borderId="29" applyNumberFormat="0">
      <protection locked="0"/>
    </xf>
    <xf numFmtId="0" fontId="38" fillId="86" borderId="29" applyNumberFormat="0">
      <protection locked="0"/>
    </xf>
    <xf numFmtId="0" fontId="38" fillId="86" borderId="29" applyNumberFormat="0">
      <protection locked="0"/>
    </xf>
    <xf numFmtId="0" fontId="38" fillId="86" borderId="29" applyNumberFormat="0">
      <protection locked="0"/>
    </xf>
    <xf numFmtId="0" fontId="38" fillId="86" borderId="29" applyNumberFormat="0">
      <protection locked="0"/>
    </xf>
    <xf numFmtId="0" fontId="38" fillId="86" borderId="29" applyNumberFormat="0">
      <protection locked="0"/>
    </xf>
    <xf numFmtId="0" fontId="37" fillId="86" borderId="14" applyNumberFormat="0">
      <protection locked="0"/>
    </xf>
    <xf numFmtId="0" fontId="81" fillId="75" borderId="30" applyBorder="0"/>
    <xf numFmtId="4" fontId="53" fillId="87" borderId="25" applyNumberFormat="0" applyProtection="0">
      <alignment vertical="center"/>
    </xf>
    <xf numFmtId="4" fontId="82" fillId="59" borderId="26" applyNumberFormat="0" applyProtection="0">
      <alignment vertical="center"/>
    </xf>
    <xf numFmtId="4" fontId="82" fillId="59" borderId="26" applyNumberFormat="0" applyProtection="0">
      <alignment vertical="center"/>
    </xf>
    <xf numFmtId="4" fontId="82" fillId="59" borderId="26" applyNumberFormat="0" applyProtection="0">
      <alignment vertical="center"/>
    </xf>
    <xf numFmtId="4" fontId="82" fillId="59" borderId="26" applyNumberFormat="0" applyProtection="0">
      <alignment vertical="center"/>
    </xf>
    <xf numFmtId="4" fontId="82" fillId="59" borderId="26" applyNumberFormat="0" applyProtection="0">
      <alignment vertical="center"/>
    </xf>
    <xf numFmtId="4" fontId="75" fillId="87" borderId="25" applyNumberFormat="0" applyProtection="0">
      <alignment vertical="center"/>
    </xf>
    <xf numFmtId="4" fontId="45" fillId="87" borderId="14" applyNumberFormat="0" applyProtection="0">
      <alignment vertical="center"/>
    </xf>
    <xf numFmtId="4" fontId="45" fillId="87" borderId="14" applyNumberFormat="0" applyProtection="0">
      <alignment vertical="center"/>
    </xf>
    <xf numFmtId="4" fontId="45" fillId="87" borderId="14" applyNumberFormat="0" applyProtection="0">
      <alignment vertical="center"/>
    </xf>
    <xf numFmtId="4" fontId="45" fillId="87" borderId="14" applyNumberFormat="0" applyProtection="0">
      <alignment vertical="center"/>
    </xf>
    <xf numFmtId="4" fontId="45" fillId="87" borderId="14" applyNumberFormat="0" applyProtection="0">
      <alignment vertical="center"/>
    </xf>
    <xf numFmtId="4" fontId="45" fillId="87" borderId="14" applyNumberFormat="0" applyProtection="0">
      <alignment vertical="center"/>
    </xf>
    <xf numFmtId="4" fontId="45" fillId="87" borderId="14" applyNumberFormat="0" applyProtection="0">
      <alignment vertical="center"/>
    </xf>
    <xf numFmtId="4" fontId="45" fillId="87" borderId="14" applyNumberFormat="0" applyProtection="0">
      <alignment vertical="center"/>
    </xf>
    <xf numFmtId="4" fontId="45" fillId="87" borderId="14" applyNumberFormat="0" applyProtection="0">
      <alignment vertical="center"/>
    </xf>
    <xf numFmtId="4" fontId="45" fillId="87" borderId="14" applyNumberFormat="0" applyProtection="0">
      <alignment vertical="center"/>
    </xf>
    <xf numFmtId="4" fontId="53" fillId="87" borderId="25" applyNumberFormat="0" applyProtection="0">
      <alignment horizontal="left" vertical="center" indent="1"/>
    </xf>
    <xf numFmtId="4" fontId="82" fillId="50" borderId="26" applyNumberFormat="0" applyProtection="0">
      <alignment horizontal="left" vertical="center" indent="1"/>
    </xf>
    <xf numFmtId="4" fontId="82" fillId="50" borderId="26" applyNumberFormat="0" applyProtection="0">
      <alignment horizontal="left" vertical="center" indent="1"/>
    </xf>
    <xf numFmtId="4" fontId="82" fillId="50" borderId="26" applyNumberFormat="0" applyProtection="0">
      <alignment horizontal="left" vertical="center" indent="1"/>
    </xf>
    <xf numFmtId="4" fontId="82" fillId="50" borderId="26" applyNumberFormat="0" applyProtection="0">
      <alignment horizontal="left" vertical="center" indent="1"/>
    </xf>
    <xf numFmtId="4" fontId="82" fillId="50" borderId="26" applyNumberFormat="0" applyProtection="0">
      <alignment horizontal="left" vertical="center" indent="1"/>
    </xf>
    <xf numFmtId="4" fontId="53" fillId="87" borderId="25" applyNumberFormat="0" applyProtection="0">
      <alignment horizontal="left" vertical="center" indent="1"/>
    </xf>
    <xf numFmtId="0" fontId="82" fillId="59" borderId="26" applyNumberFormat="0" applyProtection="0">
      <alignment horizontal="left" vertical="top" indent="1"/>
    </xf>
    <xf numFmtId="0" fontId="82" fillId="59" borderId="26" applyNumberFormat="0" applyProtection="0">
      <alignment horizontal="left" vertical="top" indent="1"/>
    </xf>
    <xf numFmtId="0" fontId="82" fillId="59" borderId="26" applyNumberFormat="0" applyProtection="0">
      <alignment horizontal="left" vertical="top" indent="1"/>
    </xf>
    <xf numFmtId="0" fontId="82" fillId="59" borderId="26" applyNumberFormat="0" applyProtection="0">
      <alignment horizontal="left" vertical="top" indent="1"/>
    </xf>
    <xf numFmtId="0" fontId="82" fillId="59" borderId="26" applyNumberFormat="0" applyProtection="0">
      <alignment horizontal="left" vertical="top" indent="1"/>
    </xf>
    <xf numFmtId="4" fontId="53" fillId="74" borderId="25" applyNumberFormat="0" applyProtection="0">
      <alignment horizontal="right" vertical="center"/>
    </xf>
    <xf numFmtId="4" fontId="74" fillId="0" borderId="24" applyNumberFormat="0" applyProtection="0">
      <alignment horizontal="right" vertical="center"/>
    </xf>
    <xf numFmtId="4" fontId="74" fillId="0" borderId="24" applyNumberFormat="0" applyProtection="0">
      <alignment horizontal="right" vertical="center"/>
    </xf>
    <xf numFmtId="4" fontId="74" fillId="0" borderId="24" applyNumberFormat="0" applyProtection="0">
      <alignment horizontal="right" vertical="center"/>
    </xf>
    <xf numFmtId="4" fontId="74" fillId="0" borderId="24" applyNumberFormat="0" applyProtection="0">
      <alignment horizontal="right" vertical="center"/>
    </xf>
    <xf numFmtId="4" fontId="74" fillId="0" borderId="24" applyNumberFormat="0" applyProtection="0">
      <alignment horizontal="right" vertical="center"/>
    </xf>
    <xf numFmtId="4" fontId="74" fillId="0" borderId="24" applyNumberFormat="0" applyProtection="0">
      <alignment horizontal="right" vertical="center"/>
    </xf>
    <xf numFmtId="4" fontId="75" fillId="74" borderId="25" applyNumberFormat="0" applyProtection="0">
      <alignment horizontal="right" vertical="center"/>
    </xf>
    <xf numFmtId="4" fontId="45" fillId="88" borderId="24" applyNumberFormat="0" applyProtection="0">
      <alignment horizontal="right" vertical="center"/>
    </xf>
    <xf numFmtId="4" fontId="45" fillId="88" borderId="24" applyNumberFormat="0" applyProtection="0">
      <alignment horizontal="right" vertical="center"/>
    </xf>
    <xf numFmtId="4" fontId="45" fillId="88" borderId="24" applyNumberFormat="0" applyProtection="0">
      <alignment horizontal="right" vertical="center"/>
    </xf>
    <xf numFmtId="4" fontId="45" fillId="88" borderId="24" applyNumberFormat="0" applyProtection="0">
      <alignment horizontal="right" vertical="center"/>
    </xf>
    <xf numFmtId="4" fontId="45" fillId="88" borderId="24" applyNumberFormat="0" applyProtection="0">
      <alignment horizontal="right" vertical="center"/>
    </xf>
    <xf numFmtId="0" fontId="37" fillId="6" borderId="31" applyNumberFormat="0" applyProtection="0">
      <alignment horizontal="left" vertical="center" wrapText="1"/>
    </xf>
    <xf numFmtId="4" fontId="74" fillId="20" borderId="24" applyNumberFormat="0" applyProtection="0">
      <alignment horizontal="left" vertical="center" indent="1"/>
    </xf>
    <xf numFmtId="4" fontId="74" fillId="20" borderId="24" applyNumberFormat="0" applyProtection="0">
      <alignment horizontal="left" vertical="center" indent="1"/>
    </xf>
    <xf numFmtId="4" fontId="74" fillId="20" borderId="24" applyNumberFormat="0" applyProtection="0">
      <alignment horizontal="left" vertical="center" indent="1"/>
    </xf>
    <xf numFmtId="4" fontId="74" fillId="20" borderId="24" applyNumberFormat="0" applyProtection="0">
      <alignment horizontal="left" vertical="center" indent="1"/>
    </xf>
    <xf numFmtId="4" fontId="74" fillId="20" borderId="24" applyNumberFormat="0" applyProtection="0">
      <alignment horizontal="left" vertical="center" indent="1"/>
    </xf>
    <xf numFmtId="4" fontId="74" fillId="20" borderId="24" applyNumberFormat="0" applyProtection="0">
      <alignment horizontal="left" vertical="center" indent="1"/>
    </xf>
    <xf numFmtId="4" fontId="74" fillId="20" borderId="24" applyNumberFormat="0" applyProtection="0">
      <alignment horizontal="left" vertical="center" indent="1"/>
    </xf>
    <xf numFmtId="0" fontId="80" fillId="13" borderId="27" applyNumberFormat="0" applyProtection="0">
      <alignment horizontal="center" vertical="center"/>
    </xf>
    <xf numFmtId="0" fontId="82" fillId="77" borderId="26" applyNumberFormat="0" applyProtection="0">
      <alignment horizontal="left" vertical="top" indent="1"/>
    </xf>
    <xf numFmtId="0" fontId="82" fillId="77" borderId="26" applyNumberFormat="0" applyProtection="0">
      <alignment horizontal="left" vertical="top" indent="1"/>
    </xf>
    <xf numFmtId="0" fontId="82" fillId="77" borderId="26" applyNumberFormat="0" applyProtection="0">
      <alignment horizontal="left" vertical="top" indent="1"/>
    </xf>
    <xf numFmtId="0" fontId="82" fillId="77" borderId="26" applyNumberFormat="0" applyProtection="0">
      <alignment horizontal="left" vertical="top" indent="1"/>
    </xf>
    <xf numFmtId="0" fontId="82" fillId="77" borderId="26" applyNumberFormat="0" applyProtection="0">
      <alignment horizontal="left" vertical="top" indent="1"/>
    </xf>
    <xf numFmtId="0" fontId="83" fillId="0" borderId="0" applyNumberFormat="0" applyProtection="0"/>
    <xf numFmtId="4" fontId="45" fillId="89" borderId="15" applyNumberFormat="0" applyProtection="0">
      <alignment horizontal="left" vertical="center" indent="1"/>
    </xf>
    <xf numFmtId="4" fontId="45" fillId="89" borderId="15" applyNumberFormat="0" applyProtection="0">
      <alignment horizontal="left" vertical="center" indent="1"/>
    </xf>
    <xf numFmtId="4" fontId="45" fillId="89" borderId="15" applyNumberFormat="0" applyProtection="0">
      <alignment horizontal="left" vertical="center" indent="1"/>
    </xf>
    <xf numFmtId="4" fontId="45" fillId="89" borderId="15" applyNumberFormat="0" applyProtection="0">
      <alignment horizontal="left" vertical="center" indent="1"/>
    </xf>
    <xf numFmtId="4" fontId="45" fillId="89" borderId="15" applyNumberFormat="0" applyProtection="0">
      <alignment horizontal="left" vertical="center" indent="1"/>
    </xf>
    <xf numFmtId="0" fontId="74" fillId="90" borderId="14"/>
    <xf numFmtId="0" fontId="74" fillId="90" borderId="14"/>
    <xf numFmtId="4" fontId="73" fillId="74" borderId="25" applyNumberFormat="0" applyProtection="0">
      <alignment horizontal="right" vertical="center"/>
    </xf>
    <xf numFmtId="4" fontId="45" fillId="86" borderId="24" applyNumberFormat="0" applyProtection="0">
      <alignment horizontal="right" vertical="center"/>
    </xf>
    <xf numFmtId="4" fontId="45" fillId="86" borderId="24" applyNumberFormat="0" applyProtection="0">
      <alignment horizontal="right" vertical="center"/>
    </xf>
    <xf numFmtId="4" fontId="45" fillId="86" borderId="24" applyNumberFormat="0" applyProtection="0">
      <alignment horizontal="right" vertical="center"/>
    </xf>
    <xf numFmtId="4" fontId="45" fillId="86" borderId="24" applyNumberFormat="0" applyProtection="0">
      <alignment horizontal="right" vertical="center"/>
    </xf>
    <xf numFmtId="4" fontId="45" fillId="86" borderId="24" applyNumberFormat="0" applyProtection="0">
      <alignment horizontal="right" vertical="center"/>
    </xf>
    <xf numFmtId="0" fontId="45" fillId="0" borderId="0" applyNumberFormat="0" applyFill="0" applyBorder="0" applyAlignment="0" applyProtection="0"/>
    <xf numFmtId="2" fontId="84" fillId="91" borderId="32" applyProtection="0"/>
    <xf numFmtId="2" fontId="84" fillId="91" borderId="32" applyProtection="0"/>
    <xf numFmtId="2" fontId="85" fillId="0" borderId="0" applyFill="0" applyBorder="0" applyProtection="0"/>
    <xf numFmtId="2" fontId="44" fillId="0" borderId="0" applyFill="0" applyBorder="0" applyProtection="0"/>
    <xf numFmtId="2" fontId="44" fillId="92" borderId="32" applyProtection="0"/>
    <xf numFmtId="2" fontId="44" fillId="93" borderId="32" applyProtection="0"/>
    <xf numFmtId="2" fontId="44" fillId="94" borderId="32" applyProtection="0"/>
    <xf numFmtId="2" fontId="44" fillId="94" borderId="32" applyProtection="0">
      <alignment horizontal="center"/>
    </xf>
    <xf numFmtId="2" fontId="44" fillId="93" borderId="32" applyProtection="0">
      <alignment horizontal="center"/>
    </xf>
    <xf numFmtId="49" fontId="53" fillId="0" borderId="0" applyFill="0" applyBorder="0" applyAlignment="0"/>
    <xf numFmtId="182" fontId="53" fillId="0" borderId="0" applyFill="0" applyBorder="0" applyAlignment="0"/>
    <xf numFmtId="183" fontId="53" fillId="0" borderId="0" applyFill="0" applyBorder="0" applyAlignment="0"/>
    <xf numFmtId="0" fontId="45" fillId="0" borderId="15">
      <alignment horizontal="left" vertical="top" wrapText="1"/>
    </xf>
    <xf numFmtId="0" fontId="86" fillId="0" borderId="0" applyNumberFormat="0" applyFill="0" applyBorder="0" applyAlignment="0" applyProtection="0"/>
    <xf numFmtId="0" fontId="87" fillId="0" borderId="33" applyNumberFormat="0" applyFill="0" applyAlignment="0" applyProtection="0"/>
    <xf numFmtId="0" fontId="88" fillId="0" borderId="0" applyNumberFormat="0" applyFill="0" applyBorder="0" applyAlignment="0" applyProtection="0"/>
    <xf numFmtId="0" fontId="3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7" fillId="0" borderId="0"/>
    <xf numFmtId="0" fontId="36" fillId="0" borderId="0"/>
    <xf numFmtId="0" fontId="36" fillId="0" borderId="0"/>
    <xf numFmtId="0" fontId="46" fillId="0" borderId="0"/>
    <xf numFmtId="0" fontId="46" fillId="0" borderId="0"/>
    <xf numFmtId="0" fontId="46" fillId="0" borderId="0"/>
    <xf numFmtId="0" fontId="3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9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6" fillId="0" borderId="0"/>
    <xf numFmtId="0" fontId="46" fillId="0" borderId="0"/>
    <xf numFmtId="184" fontId="90" fillId="0" borderId="0"/>
    <xf numFmtId="0" fontId="56" fillId="0" borderId="0"/>
    <xf numFmtId="0" fontId="36" fillId="0" borderId="0"/>
    <xf numFmtId="0" fontId="37" fillId="0" borderId="0"/>
    <xf numFmtId="0" fontId="36" fillId="0" borderId="0">
      <alignment vertical="top"/>
    </xf>
    <xf numFmtId="0" fontId="36" fillId="0" borderId="0"/>
    <xf numFmtId="0" fontId="46" fillId="0" borderId="0"/>
    <xf numFmtId="0" fontId="46" fillId="0" borderId="0"/>
    <xf numFmtId="0" fontId="46" fillId="0" borderId="0"/>
    <xf numFmtId="0" fontId="5" fillId="0" borderId="0"/>
    <xf numFmtId="0" fontId="46" fillId="0" borderId="0"/>
    <xf numFmtId="0" fontId="39" fillId="0" borderId="0"/>
    <xf numFmtId="184" fontId="90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91" fillId="0" borderId="0"/>
    <xf numFmtId="0" fontId="36" fillId="0" borderId="0"/>
    <xf numFmtId="0" fontId="36" fillId="0" borderId="0"/>
    <xf numFmtId="0" fontId="36" fillId="0" borderId="0"/>
    <xf numFmtId="0" fontId="46" fillId="0" borderId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9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93" fillId="0" borderId="34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1" fillId="0" borderId="11" applyBorder="0" applyAlignment="0">
      <alignment horizontal="left" wrapText="1"/>
    </xf>
    <xf numFmtId="38" fontId="45" fillId="0" borderId="0" applyFont="0" applyFill="0" applyBorder="0" applyAlignment="0" applyProtection="0"/>
    <xf numFmtId="40" fontId="45" fillId="0" borderId="0" applyFont="0" applyFill="0" applyBorder="0" applyAlignment="0" applyProtection="0"/>
    <xf numFmtId="171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72" fontId="46" fillId="0" borderId="0" applyFont="0" applyFill="0" applyBorder="0" applyAlignment="0" applyProtection="0"/>
    <xf numFmtId="172" fontId="46" fillId="0" borderId="0" applyFont="0" applyFill="0" applyBorder="0" applyAlignment="0" applyProtection="0"/>
    <xf numFmtId="172" fontId="46" fillId="0" borderId="0" applyFont="0" applyFill="0" applyBorder="0" applyAlignment="0" applyProtection="0"/>
    <xf numFmtId="172" fontId="48" fillId="0" borderId="0" applyFont="0" applyFill="0" applyBorder="0" applyAlignment="0" applyProtection="0"/>
    <xf numFmtId="172" fontId="46" fillId="0" borderId="0" applyFont="0" applyFill="0" applyBorder="0" applyAlignment="0" applyProtection="0"/>
    <xf numFmtId="172" fontId="46" fillId="0" borderId="0" applyFont="0" applyFill="0" applyBorder="0" applyAlignment="0" applyProtection="0"/>
    <xf numFmtId="172" fontId="90" fillId="0" borderId="0" applyFont="0" applyFill="0" applyBorder="0" applyAlignment="0" applyProtection="0"/>
    <xf numFmtId="172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72" fontId="46" fillId="0" borderId="0" applyFont="0" applyFill="0" applyBorder="0" applyAlignment="0" applyProtection="0"/>
    <xf numFmtId="185" fontId="37" fillId="0" borderId="0" applyFont="0" applyFill="0" applyBorder="0" applyAlignment="0" applyProtection="0"/>
    <xf numFmtId="172" fontId="94" fillId="0" borderId="0" applyFont="0" applyFill="0" applyBorder="0" applyAlignment="0" applyProtection="0"/>
    <xf numFmtId="172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172" fontId="36" fillId="0" borderId="0" applyFont="0" applyFill="0" applyBorder="0" applyAlignment="0" applyProtection="0"/>
    <xf numFmtId="0" fontId="95" fillId="0" borderId="0"/>
    <xf numFmtId="0" fontId="37" fillId="0" borderId="0">
      <alignment vertical="top"/>
      <protection locked="0"/>
    </xf>
    <xf numFmtId="0" fontId="96" fillId="0" borderId="0">
      <alignment horizontal="left" vertical="top" wrapText="1"/>
    </xf>
    <xf numFmtId="0" fontId="44" fillId="6" borderId="37" applyNumberFormat="0">
      <alignment readingOrder="1"/>
      <protection locked="0"/>
    </xf>
    <xf numFmtId="0" fontId="50" fillId="0" borderId="38">
      <alignment horizontal="left" vertical="top" wrapText="1"/>
    </xf>
    <xf numFmtId="49" fontId="36" fillId="0" borderId="35">
      <alignment horizontal="center" vertical="top" wrapText="1"/>
      <protection locked="0"/>
    </xf>
    <xf numFmtId="49" fontId="36" fillId="0" borderId="35">
      <alignment horizontal="center" vertical="top" wrapText="1"/>
      <protection locked="0"/>
    </xf>
    <xf numFmtId="49" fontId="45" fillId="10" borderId="35">
      <alignment horizontal="right" vertical="top"/>
      <protection locked="0"/>
    </xf>
    <xf numFmtId="49" fontId="45" fillId="10" borderId="35">
      <alignment horizontal="right" vertical="top"/>
      <protection locked="0"/>
    </xf>
    <xf numFmtId="0" fontId="45" fillId="10" borderId="35">
      <alignment horizontal="right" vertical="top"/>
      <protection locked="0"/>
    </xf>
    <xf numFmtId="0" fontId="45" fillId="10" borderId="35">
      <alignment horizontal="right" vertical="top"/>
      <protection locked="0"/>
    </xf>
    <xf numFmtId="49" fontId="45" fillId="0" borderId="35">
      <alignment horizontal="right" vertical="top"/>
      <protection locked="0"/>
    </xf>
    <xf numFmtId="49" fontId="45" fillId="0" borderId="35">
      <alignment horizontal="right" vertical="top"/>
      <protection locked="0"/>
    </xf>
    <xf numFmtId="0" fontId="45" fillId="0" borderId="35">
      <alignment horizontal="right" vertical="top"/>
      <protection locked="0"/>
    </xf>
    <xf numFmtId="0" fontId="45" fillId="0" borderId="35">
      <alignment horizontal="right" vertical="top"/>
      <protection locked="0"/>
    </xf>
    <xf numFmtId="49" fontId="45" fillId="49" borderId="35">
      <alignment horizontal="right" vertical="top"/>
      <protection locked="0"/>
    </xf>
    <xf numFmtId="49" fontId="45" fillId="49" borderId="35">
      <alignment horizontal="right" vertical="top"/>
      <protection locked="0"/>
    </xf>
    <xf numFmtId="0" fontId="45" fillId="49" borderId="35">
      <alignment horizontal="right" vertical="top"/>
      <protection locked="0"/>
    </xf>
    <xf numFmtId="0" fontId="45" fillId="49" borderId="35">
      <alignment horizontal="right" vertical="top"/>
      <protection locked="0"/>
    </xf>
    <xf numFmtId="0" fontId="50" fillId="0" borderId="38">
      <alignment horizontal="center" vertical="top" wrapText="1"/>
    </xf>
    <xf numFmtId="0" fontId="54" fillId="50" borderId="37" applyNumberFormat="0" applyAlignment="0" applyProtection="0"/>
    <xf numFmtId="0" fontId="67" fillId="13" borderId="37" applyNumberFormat="0" applyAlignment="0" applyProtection="0"/>
    <xf numFmtId="0" fontId="36" fillId="59" borderId="39" applyNumberFormat="0" applyFont="0" applyAlignment="0" applyProtection="0"/>
    <xf numFmtId="0" fontId="38" fillId="45" borderId="40" applyNumberFormat="0" applyFont="0" applyAlignment="0" applyProtection="0"/>
    <xf numFmtId="0" fontId="38" fillId="45" borderId="40" applyNumberFormat="0" applyFont="0" applyAlignment="0" applyProtection="0"/>
    <xf numFmtId="0" fontId="38" fillId="45" borderId="40" applyNumberFormat="0" applyFont="0" applyAlignment="0" applyProtection="0"/>
    <xf numFmtId="0" fontId="72" fillId="50" borderId="41" applyNumberFormat="0" applyAlignment="0" applyProtection="0"/>
    <xf numFmtId="4" fontId="53" fillId="60" borderId="41" applyNumberFormat="0" applyProtection="0">
      <alignment vertical="center"/>
    </xf>
    <xf numFmtId="4" fontId="74" fillId="57" borderId="40" applyNumberFormat="0" applyProtection="0">
      <alignment vertical="center"/>
    </xf>
    <xf numFmtId="4" fontId="74" fillId="57" borderId="40" applyNumberFormat="0" applyProtection="0">
      <alignment vertical="center"/>
    </xf>
    <xf numFmtId="4" fontId="74" fillId="57" borderId="40" applyNumberFormat="0" applyProtection="0">
      <alignment vertical="center"/>
    </xf>
    <xf numFmtId="4" fontId="74" fillId="57" borderId="40" applyNumberFormat="0" applyProtection="0">
      <alignment vertical="center"/>
    </xf>
    <xf numFmtId="4" fontId="74" fillId="57" borderId="40" applyNumberFormat="0" applyProtection="0">
      <alignment vertical="center"/>
    </xf>
    <xf numFmtId="4" fontId="75" fillId="60" borderId="41" applyNumberFormat="0" applyProtection="0">
      <alignment vertical="center"/>
    </xf>
    <xf numFmtId="4" fontId="45" fillId="60" borderId="40" applyNumberFormat="0" applyProtection="0">
      <alignment vertical="center"/>
    </xf>
    <xf numFmtId="4" fontId="45" fillId="60" borderId="40" applyNumberFormat="0" applyProtection="0">
      <alignment vertical="center"/>
    </xf>
    <xf numFmtId="4" fontId="45" fillId="60" borderId="40" applyNumberFormat="0" applyProtection="0">
      <alignment vertical="center"/>
    </xf>
    <xf numFmtId="4" fontId="45" fillId="60" borderId="40" applyNumberFormat="0" applyProtection="0">
      <alignment vertical="center"/>
    </xf>
    <xf numFmtId="4" fontId="45" fillId="60" borderId="40" applyNumberFormat="0" applyProtection="0">
      <alignment vertical="center"/>
    </xf>
    <xf numFmtId="4" fontId="53" fillId="60" borderId="41" applyNumberFormat="0" applyProtection="0">
      <alignment horizontal="left" vertical="center" indent="1"/>
    </xf>
    <xf numFmtId="4" fontId="74" fillId="60" borderId="40" applyNumberFormat="0" applyProtection="0">
      <alignment horizontal="left" vertical="center" indent="1"/>
    </xf>
    <xf numFmtId="4" fontId="74" fillId="60" borderId="40" applyNumberFormat="0" applyProtection="0">
      <alignment horizontal="left" vertical="center" indent="1"/>
    </xf>
    <xf numFmtId="4" fontId="74" fillId="60" borderId="40" applyNumberFormat="0" applyProtection="0">
      <alignment horizontal="left" vertical="center" indent="1"/>
    </xf>
    <xf numFmtId="4" fontId="74" fillId="60" borderId="40" applyNumberFormat="0" applyProtection="0">
      <alignment horizontal="left" vertical="center" indent="1"/>
    </xf>
    <xf numFmtId="4" fontId="74" fillId="60" borderId="40" applyNumberFormat="0" applyProtection="0">
      <alignment horizontal="left" vertical="center" indent="1"/>
    </xf>
    <xf numFmtId="4" fontId="53" fillId="60" borderId="41" applyNumberFormat="0" applyProtection="0">
      <alignment horizontal="left" vertical="center" indent="1"/>
    </xf>
    <xf numFmtId="0" fontId="45" fillId="57" borderId="42" applyNumberFormat="0" applyProtection="0">
      <alignment horizontal="left" vertical="top" indent="1"/>
    </xf>
    <xf numFmtId="0" fontId="45" fillId="57" borderId="42" applyNumberFormat="0" applyProtection="0">
      <alignment horizontal="left" vertical="top" indent="1"/>
    </xf>
    <xf numFmtId="0" fontId="45" fillId="57" borderId="42" applyNumberFormat="0" applyProtection="0">
      <alignment horizontal="left" vertical="top" indent="1"/>
    </xf>
    <xf numFmtId="0" fontId="45" fillId="57" borderId="42" applyNumberFormat="0" applyProtection="0">
      <alignment horizontal="left" vertical="top" indent="1"/>
    </xf>
    <xf numFmtId="0" fontId="45" fillId="57" borderId="42" applyNumberFormat="0" applyProtection="0">
      <alignment horizontal="left" vertical="top" indent="1"/>
    </xf>
    <xf numFmtId="4" fontId="74" fillId="20" borderId="40" applyNumberFormat="0" applyProtection="0">
      <alignment horizontal="left" vertical="center" indent="1"/>
    </xf>
    <xf numFmtId="4" fontId="74" fillId="20" borderId="40" applyNumberFormat="0" applyProtection="0">
      <alignment horizontal="left" vertical="center" indent="1"/>
    </xf>
    <xf numFmtId="4" fontId="74" fillId="20" borderId="40" applyNumberFormat="0" applyProtection="0">
      <alignment horizontal="left" vertical="center" indent="1"/>
    </xf>
    <xf numFmtId="4" fontId="74" fillId="20" borderId="40" applyNumberFormat="0" applyProtection="0">
      <alignment horizontal="left" vertical="center" indent="1"/>
    </xf>
    <xf numFmtId="4" fontId="74" fillId="20" borderId="40" applyNumberFormat="0" applyProtection="0">
      <alignment horizontal="left" vertical="center" indent="1"/>
    </xf>
    <xf numFmtId="4" fontId="53" fillId="61" borderId="41" applyNumberFormat="0" applyProtection="0">
      <alignment horizontal="right" vertical="center"/>
    </xf>
    <xf numFmtId="4" fontId="74" fillId="9" borderId="40" applyNumberFormat="0" applyProtection="0">
      <alignment horizontal="right" vertical="center"/>
    </xf>
    <xf numFmtId="4" fontId="74" fillId="9" borderId="40" applyNumberFormat="0" applyProtection="0">
      <alignment horizontal="right" vertical="center"/>
    </xf>
    <xf numFmtId="4" fontId="74" fillId="9" borderId="40" applyNumberFormat="0" applyProtection="0">
      <alignment horizontal="right" vertical="center"/>
    </xf>
    <xf numFmtId="4" fontId="74" fillId="9" borderId="40" applyNumberFormat="0" applyProtection="0">
      <alignment horizontal="right" vertical="center"/>
    </xf>
    <xf numFmtId="4" fontId="74" fillId="9" borderId="40" applyNumberFormat="0" applyProtection="0">
      <alignment horizontal="right" vertical="center"/>
    </xf>
    <xf numFmtId="4" fontId="53" fillId="62" borderId="41" applyNumberFormat="0" applyProtection="0">
      <alignment horizontal="right" vertical="center"/>
    </xf>
    <xf numFmtId="4" fontId="74" fillId="63" borderId="40" applyNumberFormat="0" applyProtection="0">
      <alignment horizontal="right" vertical="center"/>
    </xf>
    <xf numFmtId="4" fontId="74" fillId="63" borderId="40" applyNumberFormat="0" applyProtection="0">
      <alignment horizontal="right" vertical="center"/>
    </xf>
    <xf numFmtId="4" fontId="74" fillId="63" borderId="40" applyNumberFormat="0" applyProtection="0">
      <alignment horizontal="right" vertical="center"/>
    </xf>
    <xf numFmtId="4" fontId="74" fillId="63" borderId="40" applyNumberFormat="0" applyProtection="0">
      <alignment horizontal="right" vertical="center"/>
    </xf>
    <xf numFmtId="4" fontId="74" fillId="63" borderId="40" applyNumberFormat="0" applyProtection="0">
      <alignment horizontal="right" vertical="center"/>
    </xf>
    <xf numFmtId="4" fontId="53" fillId="64" borderId="41" applyNumberFormat="0" applyProtection="0">
      <alignment horizontal="right" vertical="center"/>
    </xf>
    <xf numFmtId="4" fontId="74" fillId="30" borderId="38" applyNumberFormat="0" applyProtection="0">
      <alignment horizontal="right" vertical="center"/>
    </xf>
    <xf numFmtId="4" fontId="74" fillId="30" borderId="38" applyNumberFormat="0" applyProtection="0">
      <alignment horizontal="right" vertical="center"/>
    </xf>
    <xf numFmtId="4" fontId="74" fillId="30" borderId="38" applyNumberFormat="0" applyProtection="0">
      <alignment horizontal="right" vertical="center"/>
    </xf>
    <xf numFmtId="4" fontId="74" fillId="30" borderId="38" applyNumberFormat="0" applyProtection="0">
      <alignment horizontal="right" vertical="center"/>
    </xf>
    <xf numFmtId="4" fontId="74" fillId="30" borderId="38" applyNumberFormat="0" applyProtection="0">
      <alignment horizontal="right" vertical="center"/>
    </xf>
    <xf numFmtId="4" fontId="53" fillId="65" borderId="41" applyNumberFormat="0" applyProtection="0">
      <alignment horizontal="right" vertical="center"/>
    </xf>
    <xf numFmtId="4" fontId="74" fillId="17" borderId="40" applyNumberFormat="0" applyProtection="0">
      <alignment horizontal="right" vertical="center"/>
    </xf>
    <xf numFmtId="4" fontId="74" fillId="17" borderId="40" applyNumberFormat="0" applyProtection="0">
      <alignment horizontal="right" vertical="center"/>
    </xf>
    <xf numFmtId="4" fontId="74" fillId="17" borderId="40" applyNumberFormat="0" applyProtection="0">
      <alignment horizontal="right" vertical="center"/>
    </xf>
    <xf numFmtId="4" fontId="74" fillId="17" borderId="40" applyNumberFormat="0" applyProtection="0">
      <alignment horizontal="right" vertical="center"/>
    </xf>
    <xf numFmtId="4" fontId="74" fillId="17" borderId="40" applyNumberFormat="0" applyProtection="0">
      <alignment horizontal="right" vertical="center"/>
    </xf>
    <xf numFmtId="4" fontId="53" fillId="66" borderId="41" applyNumberFormat="0" applyProtection="0">
      <alignment horizontal="right" vertical="center"/>
    </xf>
    <xf numFmtId="4" fontId="74" fillId="21" borderId="40" applyNumberFormat="0" applyProtection="0">
      <alignment horizontal="right" vertical="center"/>
    </xf>
    <xf numFmtId="4" fontId="74" fillId="21" borderId="40" applyNumberFormat="0" applyProtection="0">
      <alignment horizontal="right" vertical="center"/>
    </xf>
    <xf numFmtId="4" fontId="74" fillId="21" borderId="40" applyNumberFormat="0" applyProtection="0">
      <alignment horizontal="right" vertical="center"/>
    </xf>
    <xf numFmtId="4" fontId="74" fillId="21" borderId="40" applyNumberFormat="0" applyProtection="0">
      <alignment horizontal="right" vertical="center"/>
    </xf>
    <xf numFmtId="4" fontId="74" fillId="21" borderId="40" applyNumberFormat="0" applyProtection="0">
      <alignment horizontal="right" vertical="center"/>
    </xf>
    <xf numFmtId="4" fontId="53" fillId="67" borderId="41" applyNumberFormat="0" applyProtection="0">
      <alignment horizontal="right" vertical="center"/>
    </xf>
    <xf numFmtId="4" fontId="74" fillId="44" borderId="40" applyNumberFormat="0" applyProtection="0">
      <alignment horizontal="right" vertical="center"/>
    </xf>
    <xf numFmtId="4" fontId="74" fillId="44" borderId="40" applyNumberFormat="0" applyProtection="0">
      <alignment horizontal="right" vertical="center"/>
    </xf>
    <xf numFmtId="4" fontId="74" fillId="44" borderId="40" applyNumberFormat="0" applyProtection="0">
      <alignment horizontal="right" vertical="center"/>
    </xf>
    <xf numFmtId="4" fontId="74" fillId="44" borderId="40" applyNumberFormat="0" applyProtection="0">
      <alignment horizontal="right" vertical="center"/>
    </xf>
    <xf numFmtId="4" fontId="74" fillId="44" borderId="40" applyNumberFormat="0" applyProtection="0">
      <alignment horizontal="right" vertical="center"/>
    </xf>
    <xf numFmtId="4" fontId="53" fillId="68" borderId="41" applyNumberFormat="0" applyProtection="0">
      <alignment horizontal="right" vertical="center"/>
    </xf>
    <xf numFmtId="4" fontId="74" fillId="37" borderId="40" applyNumberFormat="0" applyProtection="0">
      <alignment horizontal="right" vertical="center"/>
    </xf>
    <xf numFmtId="4" fontId="74" fillId="37" borderId="40" applyNumberFormat="0" applyProtection="0">
      <alignment horizontal="right" vertical="center"/>
    </xf>
    <xf numFmtId="4" fontId="74" fillId="37" borderId="40" applyNumberFormat="0" applyProtection="0">
      <alignment horizontal="right" vertical="center"/>
    </xf>
    <xf numFmtId="4" fontId="74" fillId="37" borderId="40" applyNumberFormat="0" applyProtection="0">
      <alignment horizontal="right" vertical="center"/>
    </xf>
    <xf numFmtId="4" fontId="74" fillId="37" borderId="40" applyNumberFormat="0" applyProtection="0">
      <alignment horizontal="right" vertical="center"/>
    </xf>
    <xf numFmtId="4" fontId="53" fillId="69" borderId="41" applyNumberFormat="0" applyProtection="0">
      <alignment horizontal="right" vertical="center"/>
    </xf>
    <xf numFmtId="4" fontId="74" fillId="70" borderId="40" applyNumberFormat="0" applyProtection="0">
      <alignment horizontal="right" vertical="center"/>
    </xf>
    <xf numFmtId="4" fontId="74" fillId="70" borderId="40" applyNumberFormat="0" applyProtection="0">
      <alignment horizontal="right" vertical="center"/>
    </xf>
    <xf numFmtId="4" fontId="74" fillId="70" borderId="40" applyNumberFormat="0" applyProtection="0">
      <alignment horizontal="right" vertical="center"/>
    </xf>
    <xf numFmtId="4" fontId="74" fillId="70" borderId="40" applyNumberFormat="0" applyProtection="0">
      <alignment horizontal="right" vertical="center"/>
    </xf>
    <xf numFmtId="4" fontId="74" fillId="70" borderId="40" applyNumberFormat="0" applyProtection="0">
      <alignment horizontal="right" vertical="center"/>
    </xf>
    <xf numFmtId="4" fontId="53" fillId="71" borderId="41" applyNumberFormat="0" applyProtection="0">
      <alignment horizontal="right" vertical="center"/>
    </xf>
    <xf numFmtId="4" fontId="74" fillId="16" borderId="40" applyNumberFormat="0" applyProtection="0">
      <alignment horizontal="right" vertical="center"/>
    </xf>
    <xf numFmtId="4" fontId="74" fillId="16" borderId="40" applyNumberFormat="0" applyProtection="0">
      <alignment horizontal="right" vertical="center"/>
    </xf>
    <xf numFmtId="4" fontId="74" fillId="16" borderId="40" applyNumberFormat="0" applyProtection="0">
      <alignment horizontal="right" vertical="center"/>
    </xf>
    <xf numFmtId="4" fontId="74" fillId="16" borderId="40" applyNumberFormat="0" applyProtection="0">
      <alignment horizontal="right" vertical="center"/>
    </xf>
    <xf numFmtId="4" fontId="74" fillId="16" borderId="40" applyNumberFormat="0" applyProtection="0">
      <alignment horizontal="right" vertical="center"/>
    </xf>
    <xf numFmtId="4" fontId="77" fillId="72" borderId="41" applyNumberFormat="0" applyProtection="0">
      <alignment horizontal="left" vertical="center" indent="1"/>
    </xf>
    <xf numFmtId="4" fontId="74" fillId="73" borderId="38" applyNumberFormat="0" applyProtection="0">
      <alignment horizontal="left" vertical="center" indent="1"/>
    </xf>
    <xf numFmtId="4" fontId="74" fillId="73" borderId="38" applyNumberFormat="0" applyProtection="0">
      <alignment horizontal="left" vertical="center" indent="1"/>
    </xf>
    <xf numFmtId="4" fontId="74" fillId="73" borderId="38" applyNumberFormat="0" applyProtection="0">
      <alignment horizontal="left" vertical="center" indent="1"/>
    </xf>
    <xf numFmtId="4" fontId="74" fillId="73" borderId="38" applyNumberFormat="0" applyProtection="0">
      <alignment horizontal="left" vertical="center" indent="1"/>
    </xf>
    <xf numFmtId="4" fontId="74" fillId="73" borderId="38" applyNumberFormat="0" applyProtection="0">
      <alignment horizontal="left" vertical="center" indent="1"/>
    </xf>
    <xf numFmtId="4" fontId="56" fillId="75" borderId="38" applyNumberFormat="0" applyProtection="0">
      <alignment horizontal="left" vertical="center" indent="1"/>
    </xf>
    <xf numFmtId="4" fontId="56" fillId="75" borderId="38" applyNumberFormat="0" applyProtection="0">
      <alignment horizontal="left" vertical="center" indent="1"/>
    </xf>
    <xf numFmtId="4" fontId="56" fillId="75" borderId="38" applyNumberFormat="0" applyProtection="0">
      <alignment horizontal="left" vertical="center" indent="1"/>
    </xf>
    <xf numFmtId="4" fontId="56" fillId="75" borderId="38" applyNumberFormat="0" applyProtection="0">
      <alignment horizontal="left" vertical="center" indent="1"/>
    </xf>
    <xf numFmtId="4" fontId="56" fillId="75" borderId="38" applyNumberFormat="0" applyProtection="0">
      <alignment horizontal="left" vertical="center" indent="1"/>
    </xf>
    <xf numFmtId="4" fontId="56" fillId="75" borderId="38" applyNumberFormat="0" applyProtection="0">
      <alignment horizontal="left" vertical="center" indent="1"/>
    </xf>
    <xf numFmtId="4" fontId="56" fillId="75" borderId="38" applyNumberFormat="0" applyProtection="0">
      <alignment horizontal="left" vertical="center" indent="1"/>
    </xf>
    <xf numFmtId="4" fontId="56" fillId="75" borderId="38" applyNumberFormat="0" applyProtection="0">
      <alignment horizontal="left" vertical="center" indent="1"/>
    </xf>
    <xf numFmtId="4" fontId="56" fillId="75" borderId="38" applyNumberFormat="0" applyProtection="0">
      <alignment horizontal="left" vertical="center" indent="1"/>
    </xf>
    <xf numFmtId="4" fontId="56" fillId="75" borderId="38" applyNumberFormat="0" applyProtection="0">
      <alignment horizontal="left" vertical="center" indent="1"/>
    </xf>
    <xf numFmtId="4" fontId="74" fillId="77" borderId="40" applyNumberFormat="0" applyProtection="0">
      <alignment horizontal="right" vertical="center"/>
    </xf>
    <xf numFmtId="4" fontId="74" fillId="77" borderId="40" applyNumberFormat="0" applyProtection="0">
      <alignment horizontal="right" vertical="center"/>
    </xf>
    <xf numFmtId="4" fontId="74" fillId="77" borderId="40" applyNumberFormat="0" applyProtection="0">
      <alignment horizontal="right" vertical="center"/>
    </xf>
    <xf numFmtId="4" fontId="74" fillId="77" borderId="40" applyNumberFormat="0" applyProtection="0">
      <alignment horizontal="right" vertical="center"/>
    </xf>
    <xf numFmtId="4" fontId="74" fillId="77" borderId="40" applyNumberFormat="0" applyProtection="0">
      <alignment horizontal="right" vertical="center"/>
    </xf>
    <xf numFmtId="4" fontId="74" fillId="78" borderId="38" applyNumberFormat="0" applyProtection="0">
      <alignment horizontal="left" vertical="center" indent="1"/>
    </xf>
    <xf numFmtId="4" fontId="74" fillId="78" borderId="38" applyNumberFormat="0" applyProtection="0">
      <alignment horizontal="left" vertical="center" indent="1"/>
    </xf>
    <xf numFmtId="4" fontId="74" fillId="78" borderId="38" applyNumberFormat="0" applyProtection="0">
      <alignment horizontal="left" vertical="center" indent="1"/>
    </xf>
    <xf numFmtId="4" fontId="74" fillId="78" borderId="38" applyNumberFormat="0" applyProtection="0">
      <alignment horizontal="left" vertical="center" indent="1"/>
    </xf>
    <xf numFmtId="4" fontId="74" fillId="78" borderId="38" applyNumberFormat="0" applyProtection="0">
      <alignment horizontal="left" vertical="center" indent="1"/>
    </xf>
    <xf numFmtId="4" fontId="74" fillId="77" borderId="38" applyNumberFormat="0" applyProtection="0">
      <alignment horizontal="left" vertical="center" indent="1"/>
    </xf>
    <xf numFmtId="4" fontId="74" fillId="77" borderId="38" applyNumberFormat="0" applyProtection="0">
      <alignment horizontal="left" vertical="center" indent="1"/>
    </xf>
    <xf numFmtId="4" fontId="74" fillId="77" borderId="38" applyNumberFormat="0" applyProtection="0">
      <alignment horizontal="left" vertical="center" indent="1"/>
    </xf>
    <xf numFmtId="4" fontId="74" fillId="77" borderId="38" applyNumberFormat="0" applyProtection="0">
      <alignment horizontal="left" vertical="center" indent="1"/>
    </xf>
    <xf numFmtId="4" fontId="74" fillId="77" borderId="38" applyNumberFormat="0" applyProtection="0">
      <alignment horizontal="left" vertical="center" indent="1"/>
    </xf>
    <xf numFmtId="0" fontId="74" fillId="50" borderId="40" applyNumberFormat="0" applyProtection="0">
      <alignment horizontal="left" vertical="center" indent="1"/>
    </xf>
    <xf numFmtId="0" fontId="74" fillId="50" borderId="40" applyNumberFormat="0" applyProtection="0">
      <alignment horizontal="left" vertical="center" indent="1"/>
    </xf>
    <xf numFmtId="0" fontId="74" fillId="50" borderId="40" applyNumberFormat="0" applyProtection="0">
      <alignment horizontal="left" vertical="center" indent="1"/>
    </xf>
    <xf numFmtId="0" fontId="74" fillId="50" borderId="40" applyNumberFormat="0" applyProtection="0">
      <alignment horizontal="left" vertical="center" indent="1"/>
    </xf>
    <xf numFmtId="0" fontId="74" fillId="50" borderId="40" applyNumberFormat="0" applyProtection="0">
      <alignment horizontal="left" vertical="center" indent="1"/>
    </xf>
    <xf numFmtId="0" fontId="74" fillId="50" borderId="40" applyNumberFormat="0" applyProtection="0">
      <alignment horizontal="left" vertical="center" indent="1"/>
    </xf>
    <xf numFmtId="0" fontId="38" fillId="75" borderId="42" applyNumberFormat="0" applyProtection="0">
      <alignment horizontal="left" vertical="top" indent="1"/>
    </xf>
    <xf numFmtId="0" fontId="38" fillId="75" borderId="42" applyNumberFormat="0" applyProtection="0">
      <alignment horizontal="left" vertical="top" indent="1"/>
    </xf>
    <xf numFmtId="0" fontId="38" fillId="75" borderId="42" applyNumberFormat="0" applyProtection="0">
      <alignment horizontal="left" vertical="top" indent="1"/>
    </xf>
    <xf numFmtId="0" fontId="38" fillId="75" borderId="42" applyNumberFormat="0" applyProtection="0">
      <alignment horizontal="left" vertical="top" indent="1"/>
    </xf>
    <xf numFmtId="0" fontId="38" fillId="75" borderId="42" applyNumberFormat="0" applyProtection="0">
      <alignment horizontal="left" vertical="top" indent="1"/>
    </xf>
    <xf numFmtId="0" fontId="38" fillId="75" borderId="42" applyNumberFormat="0" applyProtection="0">
      <alignment horizontal="left" vertical="top" indent="1"/>
    </xf>
    <xf numFmtId="0" fontId="38" fillId="75" borderId="42" applyNumberFormat="0" applyProtection="0">
      <alignment horizontal="left" vertical="top" indent="1"/>
    </xf>
    <xf numFmtId="0" fontId="38" fillId="75" borderId="42" applyNumberFormat="0" applyProtection="0">
      <alignment horizontal="left" vertical="top" indent="1"/>
    </xf>
    <xf numFmtId="0" fontId="74" fillId="82" borderId="40" applyNumberFormat="0" applyProtection="0">
      <alignment horizontal="left" vertical="center" indent="1"/>
    </xf>
    <xf numFmtId="0" fontId="74" fillId="82" borderId="40" applyNumberFormat="0" applyProtection="0">
      <alignment horizontal="left" vertical="center" indent="1"/>
    </xf>
    <xf numFmtId="0" fontId="74" fillId="82" borderId="40" applyNumberFormat="0" applyProtection="0">
      <alignment horizontal="left" vertical="center" indent="1"/>
    </xf>
    <xf numFmtId="0" fontId="74" fillId="82" borderId="40" applyNumberFormat="0" applyProtection="0">
      <alignment horizontal="left" vertical="center" indent="1"/>
    </xf>
    <xf numFmtId="0" fontId="74" fillId="82" borderId="40" applyNumberFormat="0" applyProtection="0">
      <alignment horizontal="left" vertical="center" indent="1"/>
    </xf>
    <xf numFmtId="0" fontId="74" fillId="82" borderId="40" applyNumberFormat="0" applyProtection="0">
      <alignment horizontal="left" vertical="center" indent="1"/>
    </xf>
    <xf numFmtId="0" fontId="38" fillId="77" borderId="42" applyNumberFormat="0" applyProtection="0">
      <alignment horizontal="left" vertical="top" indent="1"/>
    </xf>
    <xf numFmtId="0" fontId="38" fillId="77" borderId="42" applyNumberFormat="0" applyProtection="0">
      <alignment horizontal="left" vertical="top" indent="1"/>
    </xf>
    <xf numFmtId="0" fontId="38" fillId="77" borderId="42" applyNumberFormat="0" applyProtection="0">
      <alignment horizontal="left" vertical="top" indent="1"/>
    </xf>
    <xf numFmtId="0" fontId="38" fillId="77" borderId="42" applyNumberFormat="0" applyProtection="0">
      <alignment horizontal="left" vertical="top" indent="1"/>
    </xf>
    <xf numFmtId="0" fontId="38" fillId="77" borderId="42" applyNumberFormat="0" applyProtection="0">
      <alignment horizontal="left" vertical="top" indent="1"/>
    </xf>
    <xf numFmtId="0" fontId="38" fillId="77" borderId="42" applyNumberFormat="0" applyProtection="0">
      <alignment horizontal="left" vertical="top" indent="1"/>
    </xf>
    <xf numFmtId="0" fontId="38" fillId="77" borderId="42" applyNumberFormat="0" applyProtection="0">
      <alignment horizontal="left" vertical="top" indent="1"/>
    </xf>
    <xf numFmtId="0" fontId="38" fillId="77" borderId="42" applyNumberFormat="0" applyProtection="0">
      <alignment horizontal="left" vertical="top" indent="1"/>
    </xf>
    <xf numFmtId="0" fontId="74" fillId="14" borderId="40" applyNumberFormat="0" applyProtection="0">
      <alignment horizontal="left" vertical="center" indent="1"/>
    </xf>
    <xf numFmtId="0" fontId="74" fillId="14" borderId="40" applyNumberFormat="0" applyProtection="0">
      <alignment horizontal="left" vertical="center" indent="1"/>
    </xf>
    <xf numFmtId="0" fontId="74" fillId="14" borderId="40" applyNumberFormat="0" applyProtection="0">
      <alignment horizontal="left" vertical="center" indent="1"/>
    </xf>
    <xf numFmtId="0" fontId="74" fillId="14" borderId="40" applyNumberFormat="0" applyProtection="0">
      <alignment horizontal="left" vertical="center" indent="1"/>
    </xf>
    <xf numFmtId="0" fontId="74" fillId="14" borderId="40" applyNumberFormat="0" applyProtection="0">
      <alignment horizontal="left" vertical="center" indent="1"/>
    </xf>
    <xf numFmtId="0" fontId="37" fillId="85" borderId="41" applyNumberFormat="0" applyProtection="0">
      <alignment horizontal="left" vertical="center" indent="1"/>
    </xf>
    <xf numFmtId="0" fontId="38" fillId="14" borderId="42" applyNumberFormat="0" applyProtection="0">
      <alignment horizontal="left" vertical="top" indent="1"/>
    </xf>
    <xf numFmtId="0" fontId="38" fillId="14" borderId="42" applyNumberFormat="0" applyProtection="0">
      <alignment horizontal="left" vertical="top" indent="1"/>
    </xf>
    <xf numFmtId="0" fontId="38" fillId="14" borderId="42" applyNumberFormat="0" applyProtection="0">
      <alignment horizontal="left" vertical="top" indent="1"/>
    </xf>
    <xf numFmtId="0" fontId="38" fillId="14" borderId="42" applyNumberFormat="0" applyProtection="0">
      <alignment horizontal="left" vertical="top" indent="1"/>
    </xf>
    <xf numFmtId="0" fontId="38" fillId="14" borderId="42" applyNumberFormat="0" applyProtection="0">
      <alignment horizontal="left" vertical="top" indent="1"/>
    </xf>
    <xf numFmtId="0" fontId="38" fillId="14" borderId="42" applyNumberFormat="0" applyProtection="0">
      <alignment horizontal="left" vertical="top" indent="1"/>
    </xf>
    <xf numFmtId="0" fontId="38" fillId="14" borderId="42" applyNumberFormat="0" applyProtection="0">
      <alignment horizontal="left" vertical="top" indent="1"/>
    </xf>
    <xf numFmtId="0" fontId="38" fillId="14" borderId="42" applyNumberFormat="0" applyProtection="0">
      <alignment horizontal="left" vertical="top" indent="1"/>
    </xf>
    <xf numFmtId="0" fontId="74" fillId="78" borderId="40" applyNumberFormat="0" applyProtection="0">
      <alignment horizontal="left" vertical="center" indent="1"/>
    </xf>
    <xf numFmtId="0" fontId="74" fillId="78" borderId="40" applyNumberFormat="0" applyProtection="0">
      <alignment horizontal="left" vertical="center" indent="1"/>
    </xf>
    <xf numFmtId="0" fontId="74" fillId="78" borderId="40" applyNumberFormat="0" applyProtection="0">
      <alignment horizontal="left" vertical="center" indent="1"/>
    </xf>
    <xf numFmtId="0" fontId="74" fillId="78" borderId="40" applyNumberFormat="0" applyProtection="0">
      <alignment horizontal="left" vertical="center" indent="1"/>
    </xf>
    <xf numFmtId="0" fontId="74" fillId="78" borderId="40" applyNumberFormat="0" applyProtection="0">
      <alignment horizontal="left" vertical="center" indent="1"/>
    </xf>
    <xf numFmtId="0" fontId="37" fillId="6" borderId="41" applyNumberFormat="0" applyProtection="0">
      <alignment horizontal="left" vertical="center" indent="1"/>
    </xf>
    <xf numFmtId="0" fontId="38" fillId="78" borderId="42" applyNumberFormat="0" applyProtection="0">
      <alignment horizontal="left" vertical="top" indent="1"/>
    </xf>
    <xf numFmtId="0" fontId="38" fillId="78" borderId="42" applyNumberFormat="0" applyProtection="0">
      <alignment horizontal="left" vertical="top" indent="1"/>
    </xf>
    <xf numFmtId="0" fontId="38" fillId="78" borderId="42" applyNumberFormat="0" applyProtection="0">
      <alignment horizontal="left" vertical="top" indent="1"/>
    </xf>
    <xf numFmtId="0" fontId="38" fillId="78" borderId="42" applyNumberFormat="0" applyProtection="0">
      <alignment horizontal="left" vertical="top" indent="1"/>
    </xf>
    <xf numFmtId="0" fontId="38" fillId="78" borderId="42" applyNumberFormat="0" applyProtection="0">
      <alignment horizontal="left" vertical="top" indent="1"/>
    </xf>
    <xf numFmtId="0" fontId="38" fillId="78" borderId="42" applyNumberFormat="0" applyProtection="0">
      <alignment horizontal="left" vertical="top" indent="1"/>
    </xf>
    <xf numFmtId="0" fontId="38" fillId="78" borderId="42" applyNumberFormat="0" applyProtection="0">
      <alignment horizontal="left" vertical="top" indent="1"/>
    </xf>
    <xf numFmtId="0" fontId="38" fillId="78" borderId="42" applyNumberFormat="0" applyProtection="0">
      <alignment horizontal="left" vertical="top" indent="1"/>
    </xf>
    <xf numFmtId="0" fontId="81" fillId="75" borderId="43" applyBorder="0"/>
    <xf numFmtId="4" fontId="53" fillId="87" borderId="41" applyNumberFormat="0" applyProtection="0">
      <alignment vertical="center"/>
    </xf>
    <xf numFmtId="4" fontId="82" fillId="59" borderId="42" applyNumberFormat="0" applyProtection="0">
      <alignment vertical="center"/>
    </xf>
    <xf numFmtId="4" fontId="82" fillId="59" borderId="42" applyNumberFormat="0" applyProtection="0">
      <alignment vertical="center"/>
    </xf>
    <xf numFmtId="4" fontId="82" fillId="59" borderId="42" applyNumberFormat="0" applyProtection="0">
      <alignment vertical="center"/>
    </xf>
    <xf numFmtId="4" fontId="82" fillId="59" borderId="42" applyNumberFormat="0" applyProtection="0">
      <alignment vertical="center"/>
    </xf>
    <xf numFmtId="4" fontId="82" fillId="59" borderId="42" applyNumberFormat="0" applyProtection="0">
      <alignment vertical="center"/>
    </xf>
    <xf numFmtId="4" fontId="75" fillId="87" borderId="41" applyNumberFormat="0" applyProtection="0">
      <alignment vertical="center"/>
    </xf>
    <xf numFmtId="4" fontId="53" fillId="87" borderId="41" applyNumberFormat="0" applyProtection="0">
      <alignment horizontal="left" vertical="center" indent="1"/>
    </xf>
    <xf numFmtId="4" fontId="82" fillId="50" borderId="42" applyNumberFormat="0" applyProtection="0">
      <alignment horizontal="left" vertical="center" indent="1"/>
    </xf>
    <xf numFmtId="4" fontId="82" fillId="50" borderId="42" applyNumberFormat="0" applyProtection="0">
      <alignment horizontal="left" vertical="center" indent="1"/>
    </xf>
    <xf numFmtId="4" fontId="82" fillId="50" borderId="42" applyNumberFormat="0" applyProtection="0">
      <alignment horizontal="left" vertical="center" indent="1"/>
    </xf>
    <xf numFmtId="4" fontId="82" fillId="50" borderId="42" applyNumberFormat="0" applyProtection="0">
      <alignment horizontal="left" vertical="center" indent="1"/>
    </xf>
    <xf numFmtId="4" fontId="82" fillId="50" borderId="42" applyNumberFormat="0" applyProtection="0">
      <alignment horizontal="left" vertical="center" indent="1"/>
    </xf>
    <xf numFmtId="4" fontId="53" fillId="87" borderId="41" applyNumberFormat="0" applyProtection="0">
      <alignment horizontal="left" vertical="center" indent="1"/>
    </xf>
    <xf numFmtId="0" fontId="82" fillId="59" borderId="42" applyNumberFormat="0" applyProtection="0">
      <alignment horizontal="left" vertical="top" indent="1"/>
    </xf>
    <xf numFmtId="0" fontId="82" fillId="59" borderId="42" applyNumberFormat="0" applyProtection="0">
      <alignment horizontal="left" vertical="top" indent="1"/>
    </xf>
    <xf numFmtId="0" fontId="82" fillId="59" borderId="42" applyNumberFormat="0" applyProtection="0">
      <alignment horizontal="left" vertical="top" indent="1"/>
    </xf>
    <xf numFmtId="0" fontId="82" fillId="59" borderId="42" applyNumberFormat="0" applyProtection="0">
      <alignment horizontal="left" vertical="top" indent="1"/>
    </xf>
    <xf numFmtId="0" fontId="82" fillId="59" borderId="42" applyNumberFormat="0" applyProtection="0">
      <alignment horizontal="left" vertical="top" indent="1"/>
    </xf>
    <xf numFmtId="4" fontId="53" fillId="74" borderId="41" applyNumberFormat="0" applyProtection="0">
      <alignment horizontal="right" vertical="center"/>
    </xf>
    <xf numFmtId="4" fontId="74" fillId="0" borderId="40" applyNumberFormat="0" applyProtection="0">
      <alignment horizontal="right" vertical="center"/>
    </xf>
    <xf numFmtId="4" fontId="74" fillId="0" borderId="40" applyNumberFormat="0" applyProtection="0">
      <alignment horizontal="right" vertical="center"/>
    </xf>
    <xf numFmtId="4" fontId="74" fillId="0" borderId="40" applyNumberFormat="0" applyProtection="0">
      <alignment horizontal="right" vertical="center"/>
    </xf>
    <xf numFmtId="4" fontId="74" fillId="0" borderId="40" applyNumberFormat="0" applyProtection="0">
      <alignment horizontal="right" vertical="center"/>
    </xf>
    <xf numFmtId="4" fontId="74" fillId="0" borderId="40" applyNumberFormat="0" applyProtection="0">
      <alignment horizontal="right" vertical="center"/>
    </xf>
    <xf numFmtId="4" fontId="75" fillId="74" borderId="41" applyNumberFormat="0" applyProtection="0">
      <alignment horizontal="right" vertical="center"/>
    </xf>
    <xf numFmtId="4" fontId="45" fillId="88" borderId="40" applyNumberFormat="0" applyProtection="0">
      <alignment horizontal="right" vertical="center"/>
    </xf>
    <xf numFmtId="4" fontId="45" fillId="88" borderId="40" applyNumberFormat="0" applyProtection="0">
      <alignment horizontal="right" vertical="center"/>
    </xf>
    <xf numFmtId="4" fontId="45" fillId="88" borderId="40" applyNumberFormat="0" applyProtection="0">
      <alignment horizontal="right" vertical="center"/>
    </xf>
    <xf numFmtId="4" fontId="45" fillId="88" borderId="40" applyNumberFormat="0" applyProtection="0">
      <alignment horizontal="right" vertical="center"/>
    </xf>
    <xf numFmtId="4" fontId="45" fillId="88" borderId="40" applyNumberFormat="0" applyProtection="0">
      <alignment horizontal="right" vertical="center"/>
    </xf>
    <xf numFmtId="4" fontId="74" fillId="20" borderId="40" applyNumberFormat="0" applyProtection="0">
      <alignment horizontal="left" vertical="center" indent="1"/>
    </xf>
    <xf numFmtId="4" fontId="74" fillId="20" borderId="40" applyNumberFormat="0" applyProtection="0">
      <alignment horizontal="left" vertical="center" indent="1"/>
    </xf>
    <xf numFmtId="4" fontId="74" fillId="20" borderId="40" applyNumberFormat="0" applyProtection="0">
      <alignment horizontal="left" vertical="center" indent="1"/>
    </xf>
    <xf numFmtId="4" fontId="74" fillId="20" borderId="40" applyNumberFormat="0" applyProtection="0">
      <alignment horizontal="left" vertical="center" indent="1"/>
    </xf>
    <xf numFmtId="4" fontId="74" fillId="20" borderId="40" applyNumberFormat="0" applyProtection="0">
      <alignment horizontal="left" vertical="center" indent="1"/>
    </xf>
    <xf numFmtId="4" fontId="74" fillId="20" borderId="40" applyNumberFormat="0" applyProtection="0">
      <alignment horizontal="left" vertical="center" indent="1"/>
    </xf>
    <xf numFmtId="0" fontId="82" fillId="77" borderId="42" applyNumberFormat="0" applyProtection="0">
      <alignment horizontal="left" vertical="top" indent="1"/>
    </xf>
    <xf numFmtId="0" fontId="82" fillId="77" borderId="42" applyNumberFormat="0" applyProtection="0">
      <alignment horizontal="left" vertical="top" indent="1"/>
    </xf>
    <xf numFmtId="0" fontId="82" fillId="77" borderId="42" applyNumberFormat="0" applyProtection="0">
      <alignment horizontal="left" vertical="top" indent="1"/>
    </xf>
    <xf numFmtId="0" fontId="82" fillId="77" borderId="42" applyNumberFormat="0" applyProtection="0">
      <alignment horizontal="left" vertical="top" indent="1"/>
    </xf>
    <xf numFmtId="0" fontId="82" fillId="77" borderId="42" applyNumberFormat="0" applyProtection="0">
      <alignment horizontal="left" vertical="top" indent="1"/>
    </xf>
    <xf numFmtId="4" fontId="45" fillId="89" borderId="38" applyNumberFormat="0" applyProtection="0">
      <alignment horizontal="left" vertical="center" indent="1"/>
    </xf>
    <xf numFmtId="4" fontId="45" fillId="89" borderId="38" applyNumberFormat="0" applyProtection="0">
      <alignment horizontal="left" vertical="center" indent="1"/>
    </xf>
    <xf numFmtId="4" fontId="45" fillId="89" borderId="38" applyNumberFormat="0" applyProtection="0">
      <alignment horizontal="left" vertical="center" indent="1"/>
    </xf>
    <xf numFmtId="4" fontId="45" fillId="89" borderId="38" applyNumberFormat="0" applyProtection="0">
      <alignment horizontal="left" vertical="center" indent="1"/>
    </xf>
    <xf numFmtId="4" fontId="45" fillId="89" borderId="38" applyNumberFormat="0" applyProtection="0">
      <alignment horizontal="left" vertical="center" indent="1"/>
    </xf>
    <xf numFmtId="4" fontId="73" fillId="74" borderId="41" applyNumberFormat="0" applyProtection="0">
      <alignment horizontal="right" vertical="center"/>
    </xf>
    <xf numFmtId="4" fontId="45" fillId="86" borderId="40" applyNumberFormat="0" applyProtection="0">
      <alignment horizontal="right" vertical="center"/>
    </xf>
    <xf numFmtId="4" fontId="45" fillId="86" borderId="40" applyNumberFormat="0" applyProtection="0">
      <alignment horizontal="right" vertical="center"/>
    </xf>
    <xf numFmtId="4" fontId="45" fillId="86" borderId="40" applyNumberFormat="0" applyProtection="0">
      <alignment horizontal="right" vertical="center"/>
    </xf>
    <xf numFmtId="4" fontId="45" fillId="86" borderId="40" applyNumberFormat="0" applyProtection="0">
      <alignment horizontal="right" vertical="center"/>
    </xf>
    <xf numFmtId="4" fontId="45" fillId="86" borderId="40" applyNumberFormat="0" applyProtection="0">
      <alignment horizontal="right" vertical="center"/>
    </xf>
    <xf numFmtId="2" fontId="84" fillId="91" borderId="36" applyProtection="0"/>
    <xf numFmtId="2" fontId="84" fillId="91" borderId="36" applyProtection="0"/>
    <xf numFmtId="2" fontId="44" fillId="92" borderId="36" applyProtection="0"/>
    <xf numFmtId="2" fontId="44" fillId="93" borderId="36" applyProtection="0"/>
    <xf numFmtId="2" fontId="44" fillId="94" borderId="36" applyProtection="0"/>
    <xf numFmtId="2" fontId="44" fillId="94" borderId="36" applyProtection="0">
      <alignment horizontal="center"/>
    </xf>
    <xf numFmtId="2" fontId="44" fillId="93" borderId="36" applyProtection="0">
      <alignment horizontal="center"/>
    </xf>
    <xf numFmtId="0" fontId="45" fillId="0" borderId="38">
      <alignment horizontal="left" vertical="top" wrapText="1"/>
    </xf>
    <xf numFmtId="0" fontId="87" fillId="0" borderId="44" applyNumberFormat="0" applyFill="0" applyAlignment="0" applyProtection="0"/>
    <xf numFmtId="0" fontId="93" fillId="0" borderId="45"/>
    <xf numFmtId="49" fontId="36" fillId="0" borderId="14">
      <alignment horizontal="center" vertical="top" wrapText="1"/>
      <protection locked="0"/>
    </xf>
    <xf numFmtId="49" fontId="36" fillId="0" borderId="14">
      <alignment horizontal="center" vertical="top" wrapText="1"/>
      <protection locked="0"/>
    </xf>
    <xf numFmtId="49" fontId="45" fillId="10" borderId="14">
      <alignment horizontal="right" vertical="top"/>
      <protection locked="0"/>
    </xf>
    <xf numFmtId="49" fontId="45" fillId="10" borderId="14">
      <alignment horizontal="right" vertical="top"/>
      <protection locked="0"/>
    </xf>
    <xf numFmtId="0" fontId="45" fillId="10" borderId="14">
      <alignment horizontal="right" vertical="top"/>
      <protection locked="0"/>
    </xf>
    <xf numFmtId="0" fontId="45" fillId="10" borderId="14">
      <alignment horizontal="right" vertical="top"/>
      <protection locked="0"/>
    </xf>
    <xf numFmtId="49" fontId="45" fillId="0" borderId="14">
      <alignment horizontal="right" vertical="top"/>
      <protection locked="0"/>
    </xf>
    <xf numFmtId="49" fontId="45" fillId="0" borderId="14">
      <alignment horizontal="right" vertical="top"/>
      <protection locked="0"/>
    </xf>
    <xf numFmtId="0" fontId="45" fillId="0" borderId="14">
      <alignment horizontal="right" vertical="top"/>
      <protection locked="0"/>
    </xf>
    <xf numFmtId="0" fontId="45" fillId="0" borderId="14">
      <alignment horizontal="right" vertical="top"/>
      <protection locked="0"/>
    </xf>
    <xf numFmtId="49" fontId="45" fillId="49" borderId="14">
      <alignment horizontal="right" vertical="top"/>
      <protection locked="0"/>
    </xf>
    <xf numFmtId="49" fontId="45" fillId="49" borderId="14">
      <alignment horizontal="right" vertical="top"/>
      <protection locked="0"/>
    </xf>
    <xf numFmtId="0" fontId="45" fillId="49" borderId="14">
      <alignment horizontal="right" vertical="top"/>
      <protection locked="0"/>
    </xf>
    <xf numFmtId="0" fontId="45" fillId="49" borderId="14">
      <alignment horizontal="right" vertical="top"/>
      <protection locked="0"/>
    </xf>
    <xf numFmtId="0" fontId="44" fillId="6" borderId="48" applyNumberFormat="0">
      <alignment readingOrder="1"/>
      <protection locked="0"/>
    </xf>
    <xf numFmtId="0" fontId="50" fillId="0" borderId="49">
      <alignment horizontal="left" vertical="top" wrapText="1"/>
    </xf>
    <xf numFmtId="49" fontId="36" fillId="0" borderId="46">
      <alignment horizontal="center" vertical="top" wrapText="1"/>
      <protection locked="0"/>
    </xf>
    <xf numFmtId="49" fontId="36" fillId="0" borderId="46">
      <alignment horizontal="center" vertical="top" wrapText="1"/>
      <protection locked="0"/>
    </xf>
    <xf numFmtId="49" fontId="45" fillId="10" borderId="46">
      <alignment horizontal="right" vertical="top"/>
      <protection locked="0"/>
    </xf>
    <xf numFmtId="49" fontId="45" fillId="10" borderId="46">
      <alignment horizontal="right" vertical="top"/>
      <protection locked="0"/>
    </xf>
    <xf numFmtId="0" fontId="45" fillId="10" borderId="46">
      <alignment horizontal="right" vertical="top"/>
      <protection locked="0"/>
    </xf>
    <xf numFmtId="0" fontId="45" fillId="10" borderId="46">
      <alignment horizontal="right" vertical="top"/>
      <protection locked="0"/>
    </xf>
    <xf numFmtId="49" fontId="45" fillId="0" borderId="46">
      <alignment horizontal="right" vertical="top"/>
      <protection locked="0"/>
    </xf>
    <xf numFmtId="49" fontId="45" fillId="0" borderId="46">
      <alignment horizontal="right" vertical="top"/>
      <protection locked="0"/>
    </xf>
    <xf numFmtId="0" fontId="45" fillId="0" borderId="46">
      <alignment horizontal="right" vertical="top"/>
      <protection locked="0"/>
    </xf>
    <xf numFmtId="0" fontId="45" fillId="0" borderId="46">
      <alignment horizontal="right" vertical="top"/>
      <protection locked="0"/>
    </xf>
    <xf numFmtId="49" fontId="45" fillId="49" borderId="46">
      <alignment horizontal="right" vertical="top"/>
      <protection locked="0"/>
    </xf>
    <xf numFmtId="49" fontId="45" fillId="49" borderId="46">
      <alignment horizontal="right" vertical="top"/>
      <protection locked="0"/>
    </xf>
    <xf numFmtId="0" fontId="45" fillId="49" borderId="46">
      <alignment horizontal="right" vertical="top"/>
      <protection locked="0"/>
    </xf>
    <xf numFmtId="0" fontId="45" fillId="49" borderId="46">
      <alignment horizontal="right" vertical="top"/>
      <protection locked="0"/>
    </xf>
    <xf numFmtId="0" fontId="50" fillId="0" borderId="49">
      <alignment horizontal="center" vertical="top" wrapText="1"/>
    </xf>
    <xf numFmtId="0" fontId="54" fillId="50" borderId="48" applyNumberFormat="0" applyAlignment="0" applyProtection="0"/>
    <xf numFmtId="0" fontId="67" fillId="13" borderId="48" applyNumberFormat="0" applyAlignment="0" applyProtection="0"/>
    <xf numFmtId="0" fontId="36" fillId="59" borderId="50" applyNumberFormat="0" applyFont="0" applyAlignment="0" applyProtection="0"/>
    <xf numFmtId="0" fontId="38" fillId="45" borderId="51" applyNumberFormat="0" applyFont="0" applyAlignment="0" applyProtection="0"/>
    <xf numFmtId="0" fontId="38" fillId="45" borderId="51" applyNumberFormat="0" applyFont="0" applyAlignment="0" applyProtection="0"/>
    <xf numFmtId="0" fontId="38" fillId="45" borderId="51" applyNumberFormat="0" applyFont="0" applyAlignment="0" applyProtection="0"/>
    <xf numFmtId="0" fontId="72" fillId="50" borderId="52" applyNumberFormat="0" applyAlignment="0" applyProtection="0"/>
    <xf numFmtId="4" fontId="53" fillId="60" borderId="52" applyNumberFormat="0" applyProtection="0">
      <alignment vertical="center"/>
    </xf>
    <xf numFmtId="4" fontId="74" fillId="57" borderId="51" applyNumberFormat="0" applyProtection="0">
      <alignment vertical="center"/>
    </xf>
    <xf numFmtId="4" fontId="74" fillId="57" borderId="51" applyNumberFormat="0" applyProtection="0">
      <alignment vertical="center"/>
    </xf>
    <xf numFmtId="4" fontId="74" fillId="57" borderId="51" applyNumberFormat="0" applyProtection="0">
      <alignment vertical="center"/>
    </xf>
    <xf numFmtId="4" fontId="74" fillId="57" borderId="51" applyNumberFormat="0" applyProtection="0">
      <alignment vertical="center"/>
    </xf>
    <xf numFmtId="4" fontId="74" fillId="57" borderId="51" applyNumberFormat="0" applyProtection="0">
      <alignment vertical="center"/>
    </xf>
    <xf numFmtId="4" fontId="75" fillId="60" borderId="52" applyNumberFormat="0" applyProtection="0">
      <alignment vertical="center"/>
    </xf>
    <xf numFmtId="4" fontId="45" fillId="60" borderId="51" applyNumberFormat="0" applyProtection="0">
      <alignment vertical="center"/>
    </xf>
    <xf numFmtId="4" fontId="45" fillId="60" borderId="51" applyNumberFormat="0" applyProtection="0">
      <alignment vertical="center"/>
    </xf>
    <xf numFmtId="4" fontId="45" fillId="60" borderId="51" applyNumberFormat="0" applyProtection="0">
      <alignment vertical="center"/>
    </xf>
    <xf numFmtId="4" fontId="45" fillId="60" borderId="51" applyNumberFormat="0" applyProtection="0">
      <alignment vertical="center"/>
    </xf>
    <xf numFmtId="4" fontId="45" fillId="60" borderId="51" applyNumberFormat="0" applyProtection="0">
      <alignment vertical="center"/>
    </xf>
    <xf numFmtId="4" fontId="53" fillId="60" borderId="52" applyNumberFormat="0" applyProtection="0">
      <alignment horizontal="left" vertical="center" indent="1"/>
    </xf>
    <xf numFmtId="4" fontId="74" fillId="60" borderId="51" applyNumberFormat="0" applyProtection="0">
      <alignment horizontal="left" vertical="center" indent="1"/>
    </xf>
    <xf numFmtId="4" fontId="74" fillId="60" borderId="51" applyNumberFormat="0" applyProtection="0">
      <alignment horizontal="left" vertical="center" indent="1"/>
    </xf>
    <xf numFmtId="4" fontId="74" fillId="60" borderId="51" applyNumberFormat="0" applyProtection="0">
      <alignment horizontal="left" vertical="center" indent="1"/>
    </xf>
    <xf numFmtId="4" fontId="74" fillId="60" borderId="51" applyNumberFormat="0" applyProtection="0">
      <alignment horizontal="left" vertical="center" indent="1"/>
    </xf>
    <xf numFmtId="4" fontId="74" fillId="60" borderId="51" applyNumberFormat="0" applyProtection="0">
      <alignment horizontal="left" vertical="center" indent="1"/>
    </xf>
    <xf numFmtId="4" fontId="53" fillId="60" borderId="52" applyNumberFormat="0" applyProtection="0">
      <alignment horizontal="left" vertical="center" indent="1"/>
    </xf>
    <xf numFmtId="0" fontId="45" fillId="57" borderId="53" applyNumberFormat="0" applyProtection="0">
      <alignment horizontal="left" vertical="top" indent="1"/>
    </xf>
    <xf numFmtId="0" fontId="45" fillId="57" borderId="53" applyNumberFormat="0" applyProtection="0">
      <alignment horizontal="left" vertical="top" indent="1"/>
    </xf>
    <xf numFmtId="0" fontId="45" fillId="57" borderId="53" applyNumberFormat="0" applyProtection="0">
      <alignment horizontal="left" vertical="top" indent="1"/>
    </xf>
    <xf numFmtId="0" fontId="45" fillId="57" borderId="53" applyNumberFormat="0" applyProtection="0">
      <alignment horizontal="left" vertical="top" indent="1"/>
    </xf>
    <xf numFmtId="0" fontId="45" fillId="57" borderId="53" applyNumberFormat="0" applyProtection="0">
      <alignment horizontal="left" vertical="top" indent="1"/>
    </xf>
    <xf numFmtId="4" fontId="74" fillId="20" borderId="51" applyNumberFormat="0" applyProtection="0">
      <alignment horizontal="left" vertical="center" indent="1"/>
    </xf>
    <xf numFmtId="4" fontId="74" fillId="20" borderId="51" applyNumberFormat="0" applyProtection="0">
      <alignment horizontal="left" vertical="center" indent="1"/>
    </xf>
    <xf numFmtId="4" fontId="74" fillId="20" borderId="51" applyNumberFormat="0" applyProtection="0">
      <alignment horizontal="left" vertical="center" indent="1"/>
    </xf>
    <xf numFmtId="4" fontId="74" fillId="20" borderId="51" applyNumberFormat="0" applyProtection="0">
      <alignment horizontal="left" vertical="center" indent="1"/>
    </xf>
    <xf numFmtId="4" fontId="74" fillId="20" borderId="51" applyNumberFormat="0" applyProtection="0">
      <alignment horizontal="left" vertical="center" indent="1"/>
    </xf>
    <xf numFmtId="4" fontId="53" fillId="61" borderId="52" applyNumberFormat="0" applyProtection="0">
      <alignment horizontal="right" vertical="center"/>
    </xf>
    <xf numFmtId="4" fontId="74" fillId="9" borderId="51" applyNumberFormat="0" applyProtection="0">
      <alignment horizontal="right" vertical="center"/>
    </xf>
    <xf numFmtId="4" fontId="74" fillId="9" borderId="51" applyNumberFormat="0" applyProtection="0">
      <alignment horizontal="right" vertical="center"/>
    </xf>
    <xf numFmtId="4" fontId="74" fillId="9" borderId="51" applyNumberFormat="0" applyProtection="0">
      <alignment horizontal="right" vertical="center"/>
    </xf>
    <xf numFmtId="4" fontId="74" fillId="9" borderId="51" applyNumberFormat="0" applyProtection="0">
      <alignment horizontal="right" vertical="center"/>
    </xf>
    <xf numFmtId="4" fontId="74" fillId="9" borderId="51" applyNumberFormat="0" applyProtection="0">
      <alignment horizontal="right" vertical="center"/>
    </xf>
    <xf numFmtId="4" fontId="53" fillId="62" borderId="52" applyNumberFormat="0" applyProtection="0">
      <alignment horizontal="right" vertical="center"/>
    </xf>
    <xf numFmtId="4" fontId="74" fillId="63" borderId="51" applyNumberFormat="0" applyProtection="0">
      <alignment horizontal="right" vertical="center"/>
    </xf>
    <xf numFmtId="4" fontId="74" fillId="63" borderId="51" applyNumberFormat="0" applyProtection="0">
      <alignment horizontal="right" vertical="center"/>
    </xf>
    <xf numFmtId="4" fontId="74" fillId="63" borderId="51" applyNumberFormat="0" applyProtection="0">
      <alignment horizontal="right" vertical="center"/>
    </xf>
    <xf numFmtId="4" fontId="74" fillId="63" borderId="51" applyNumberFormat="0" applyProtection="0">
      <alignment horizontal="right" vertical="center"/>
    </xf>
    <xf numFmtId="4" fontId="74" fillId="63" borderId="51" applyNumberFormat="0" applyProtection="0">
      <alignment horizontal="right" vertical="center"/>
    </xf>
    <xf numFmtId="4" fontId="53" fillId="64" borderId="52" applyNumberFormat="0" applyProtection="0">
      <alignment horizontal="right" vertical="center"/>
    </xf>
    <xf numFmtId="4" fontId="74" fillId="30" borderId="49" applyNumberFormat="0" applyProtection="0">
      <alignment horizontal="right" vertical="center"/>
    </xf>
    <xf numFmtId="4" fontId="74" fillId="30" borderId="49" applyNumberFormat="0" applyProtection="0">
      <alignment horizontal="right" vertical="center"/>
    </xf>
    <xf numFmtId="4" fontId="74" fillId="30" borderId="49" applyNumberFormat="0" applyProtection="0">
      <alignment horizontal="right" vertical="center"/>
    </xf>
    <xf numFmtId="4" fontId="74" fillId="30" borderId="49" applyNumberFormat="0" applyProtection="0">
      <alignment horizontal="right" vertical="center"/>
    </xf>
    <xf numFmtId="4" fontId="74" fillId="30" borderId="49" applyNumberFormat="0" applyProtection="0">
      <alignment horizontal="right" vertical="center"/>
    </xf>
    <xf numFmtId="4" fontId="53" fillId="65" borderId="52" applyNumberFormat="0" applyProtection="0">
      <alignment horizontal="right" vertical="center"/>
    </xf>
    <xf numFmtId="4" fontId="74" fillId="17" borderId="51" applyNumberFormat="0" applyProtection="0">
      <alignment horizontal="right" vertical="center"/>
    </xf>
    <xf numFmtId="4" fontId="74" fillId="17" borderId="51" applyNumberFormat="0" applyProtection="0">
      <alignment horizontal="right" vertical="center"/>
    </xf>
    <xf numFmtId="4" fontId="74" fillId="17" borderId="51" applyNumberFormat="0" applyProtection="0">
      <alignment horizontal="right" vertical="center"/>
    </xf>
    <xf numFmtId="4" fontId="74" fillId="17" borderId="51" applyNumberFormat="0" applyProtection="0">
      <alignment horizontal="right" vertical="center"/>
    </xf>
    <xf numFmtId="4" fontId="74" fillId="17" borderId="51" applyNumberFormat="0" applyProtection="0">
      <alignment horizontal="right" vertical="center"/>
    </xf>
    <xf numFmtId="4" fontId="53" fillId="66" borderId="52" applyNumberFormat="0" applyProtection="0">
      <alignment horizontal="right" vertical="center"/>
    </xf>
    <xf numFmtId="4" fontId="74" fillId="21" borderId="51" applyNumberFormat="0" applyProtection="0">
      <alignment horizontal="right" vertical="center"/>
    </xf>
    <xf numFmtId="4" fontId="74" fillId="21" borderId="51" applyNumberFormat="0" applyProtection="0">
      <alignment horizontal="right" vertical="center"/>
    </xf>
    <xf numFmtId="4" fontId="74" fillId="21" borderId="51" applyNumberFormat="0" applyProtection="0">
      <alignment horizontal="right" vertical="center"/>
    </xf>
    <xf numFmtId="4" fontId="74" fillId="21" borderId="51" applyNumberFormat="0" applyProtection="0">
      <alignment horizontal="right" vertical="center"/>
    </xf>
    <xf numFmtId="4" fontId="74" fillId="21" borderId="51" applyNumberFormat="0" applyProtection="0">
      <alignment horizontal="right" vertical="center"/>
    </xf>
    <xf numFmtId="4" fontId="53" fillId="67" borderId="52" applyNumberFormat="0" applyProtection="0">
      <alignment horizontal="right" vertical="center"/>
    </xf>
    <xf numFmtId="4" fontId="74" fillId="44" borderId="51" applyNumberFormat="0" applyProtection="0">
      <alignment horizontal="right" vertical="center"/>
    </xf>
    <xf numFmtId="4" fontId="74" fillId="44" borderId="51" applyNumberFormat="0" applyProtection="0">
      <alignment horizontal="right" vertical="center"/>
    </xf>
    <xf numFmtId="4" fontId="74" fillId="44" borderId="51" applyNumberFormat="0" applyProtection="0">
      <alignment horizontal="right" vertical="center"/>
    </xf>
    <xf numFmtId="4" fontId="74" fillId="44" borderId="51" applyNumberFormat="0" applyProtection="0">
      <alignment horizontal="right" vertical="center"/>
    </xf>
    <xf numFmtId="4" fontId="74" fillId="44" borderId="51" applyNumberFormat="0" applyProtection="0">
      <alignment horizontal="right" vertical="center"/>
    </xf>
    <xf numFmtId="4" fontId="53" fillId="68" borderId="52" applyNumberFormat="0" applyProtection="0">
      <alignment horizontal="right" vertical="center"/>
    </xf>
    <xf numFmtId="4" fontId="74" fillId="37" borderId="51" applyNumberFormat="0" applyProtection="0">
      <alignment horizontal="right" vertical="center"/>
    </xf>
    <xf numFmtId="4" fontId="74" fillId="37" borderId="51" applyNumberFormat="0" applyProtection="0">
      <alignment horizontal="right" vertical="center"/>
    </xf>
    <xf numFmtId="4" fontId="74" fillId="37" borderId="51" applyNumberFormat="0" applyProtection="0">
      <alignment horizontal="right" vertical="center"/>
    </xf>
    <xf numFmtId="4" fontId="74" fillId="37" borderId="51" applyNumberFormat="0" applyProtection="0">
      <alignment horizontal="right" vertical="center"/>
    </xf>
    <xf numFmtId="4" fontId="74" fillId="37" borderId="51" applyNumberFormat="0" applyProtection="0">
      <alignment horizontal="right" vertical="center"/>
    </xf>
    <xf numFmtId="4" fontId="53" fillId="69" borderId="52" applyNumberFormat="0" applyProtection="0">
      <alignment horizontal="right" vertical="center"/>
    </xf>
    <xf numFmtId="4" fontId="74" fillId="70" borderId="51" applyNumberFormat="0" applyProtection="0">
      <alignment horizontal="right" vertical="center"/>
    </xf>
    <xf numFmtId="4" fontId="74" fillId="70" borderId="51" applyNumberFormat="0" applyProtection="0">
      <alignment horizontal="right" vertical="center"/>
    </xf>
    <xf numFmtId="4" fontId="74" fillId="70" borderId="51" applyNumberFormat="0" applyProtection="0">
      <alignment horizontal="right" vertical="center"/>
    </xf>
    <xf numFmtId="4" fontId="74" fillId="70" borderId="51" applyNumberFormat="0" applyProtection="0">
      <alignment horizontal="right" vertical="center"/>
    </xf>
    <xf numFmtId="4" fontId="74" fillId="70" borderId="51" applyNumberFormat="0" applyProtection="0">
      <alignment horizontal="right" vertical="center"/>
    </xf>
    <xf numFmtId="4" fontId="53" fillId="71" borderId="52" applyNumberFormat="0" applyProtection="0">
      <alignment horizontal="right" vertical="center"/>
    </xf>
    <xf numFmtId="4" fontId="74" fillId="16" borderId="51" applyNumberFormat="0" applyProtection="0">
      <alignment horizontal="right" vertical="center"/>
    </xf>
    <xf numFmtId="4" fontId="74" fillId="16" borderId="51" applyNumberFormat="0" applyProtection="0">
      <alignment horizontal="right" vertical="center"/>
    </xf>
    <xf numFmtId="4" fontId="74" fillId="16" borderId="51" applyNumberFormat="0" applyProtection="0">
      <alignment horizontal="right" vertical="center"/>
    </xf>
    <xf numFmtId="4" fontId="74" fillId="16" borderId="51" applyNumberFormat="0" applyProtection="0">
      <alignment horizontal="right" vertical="center"/>
    </xf>
    <xf numFmtId="4" fontId="74" fillId="16" borderId="51" applyNumberFormat="0" applyProtection="0">
      <alignment horizontal="right" vertical="center"/>
    </xf>
    <xf numFmtId="4" fontId="77" fillId="72" borderId="52" applyNumberFormat="0" applyProtection="0">
      <alignment horizontal="left" vertical="center" indent="1"/>
    </xf>
    <xf numFmtId="4" fontId="74" fillId="73" borderId="49" applyNumberFormat="0" applyProtection="0">
      <alignment horizontal="left" vertical="center" indent="1"/>
    </xf>
    <xf numFmtId="4" fontId="74" fillId="73" borderId="49" applyNumberFormat="0" applyProtection="0">
      <alignment horizontal="left" vertical="center" indent="1"/>
    </xf>
    <xf numFmtId="4" fontId="74" fillId="73" borderId="49" applyNumberFormat="0" applyProtection="0">
      <alignment horizontal="left" vertical="center" indent="1"/>
    </xf>
    <xf numFmtId="4" fontId="74" fillId="73" borderId="49" applyNumberFormat="0" applyProtection="0">
      <alignment horizontal="left" vertical="center" indent="1"/>
    </xf>
    <xf numFmtId="4" fontId="74" fillId="73" borderId="49" applyNumberFormat="0" applyProtection="0">
      <alignment horizontal="left" vertical="center" indent="1"/>
    </xf>
    <xf numFmtId="4" fontId="56" fillId="75" borderId="49" applyNumberFormat="0" applyProtection="0">
      <alignment horizontal="left" vertical="center" indent="1"/>
    </xf>
    <xf numFmtId="4" fontId="56" fillId="75" borderId="49" applyNumberFormat="0" applyProtection="0">
      <alignment horizontal="left" vertical="center" indent="1"/>
    </xf>
    <xf numFmtId="4" fontId="56" fillId="75" borderId="49" applyNumberFormat="0" applyProtection="0">
      <alignment horizontal="left" vertical="center" indent="1"/>
    </xf>
    <xf numFmtId="4" fontId="56" fillId="75" borderId="49" applyNumberFormat="0" applyProtection="0">
      <alignment horizontal="left" vertical="center" indent="1"/>
    </xf>
    <xf numFmtId="4" fontId="56" fillId="75" borderId="49" applyNumberFormat="0" applyProtection="0">
      <alignment horizontal="left" vertical="center" indent="1"/>
    </xf>
    <xf numFmtId="4" fontId="56" fillId="75" borderId="49" applyNumberFormat="0" applyProtection="0">
      <alignment horizontal="left" vertical="center" indent="1"/>
    </xf>
    <xf numFmtId="4" fontId="56" fillId="75" borderId="49" applyNumberFormat="0" applyProtection="0">
      <alignment horizontal="left" vertical="center" indent="1"/>
    </xf>
    <xf numFmtId="4" fontId="56" fillId="75" borderId="49" applyNumberFormat="0" applyProtection="0">
      <alignment horizontal="left" vertical="center" indent="1"/>
    </xf>
    <xf numFmtId="4" fontId="56" fillId="75" borderId="49" applyNumberFormat="0" applyProtection="0">
      <alignment horizontal="left" vertical="center" indent="1"/>
    </xf>
    <xf numFmtId="4" fontId="56" fillId="75" borderId="49" applyNumberFormat="0" applyProtection="0">
      <alignment horizontal="left" vertical="center" indent="1"/>
    </xf>
    <xf numFmtId="4" fontId="74" fillId="77" borderId="51" applyNumberFormat="0" applyProtection="0">
      <alignment horizontal="right" vertical="center"/>
    </xf>
    <xf numFmtId="4" fontId="74" fillId="77" borderId="51" applyNumberFormat="0" applyProtection="0">
      <alignment horizontal="right" vertical="center"/>
    </xf>
    <xf numFmtId="4" fontId="74" fillId="77" borderId="51" applyNumberFormat="0" applyProtection="0">
      <alignment horizontal="right" vertical="center"/>
    </xf>
    <xf numFmtId="4" fontId="74" fillId="77" borderId="51" applyNumberFormat="0" applyProtection="0">
      <alignment horizontal="right" vertical="center"/>
    </xf>
    <xf numFmtId="4" fontId="74" fillId="77" borderId="51" applyNumberFormat="0" applyProtection="0">
      <alignment horizontal="right" vertical="center"/>
    </xf>
    <xf numFmtId="4" fontId="74" fillId="78" borderId="49" applyNumberFormat="0" applyProtection="0">
      <alignment horizontal="left" vertical="center" indent="1"/>
    </xf>
    <xf numFmtId="4" fontId="74" fillId="78" borderId="49" applyNumberFormat="0" applyProtection="0">
      <alignment horizontal="left" vertical="center" indent="1"/>
    </xf>
    <xf numFmtId="4" fontId="74" fillId="78" borderId="49" applyNumberFormat="0" applyProtection="0">
      <alignment horizontal="left" vertical="center" indent="1"/>
    </xf>
    <xf numFmtId="4" fontId="74" fillId="78" borderId="49" applyNumberFormat="0" applyProtection="0">
      <alignment horizontal="left" vertical="center" indent="1"/>
    </xf>
    <xf numFmtId="4" fontId="74" fillId="78" borderId="49" applyNumberFormat="0" applyProtection="0">
      <alignment horizontal="left" vertical="center" indent="1"/>
    </xf>
    <xf numFmtId="4" fontId="74" fillId="77" borderId="49" applyNumberFormat="0" applyProtection="0">
      <alignment horizontal="left" vertical="center" indent="1"/>
    </xf>
    <xf numFmtId="4" fontId="74" fillId="77" borderId="49" applyNumberFormat="0" applyProtection="0">
      <alignment horizontal="left" vertical="center" indent="1"/>
    </xf>
    <xf numFmtId="4" fontId="74" fillId="77" borderId="49" applyNumberFormat="0" applyProtection="0">
      <alignment horizontal="left" vertical="center" indent="1"/>
    </xf>
    <xf numFmtId="4" fontId="74" fillId="77" borderId="49" applyNumberFormat="0" applyProtection="0">
      <alignment horizontal="left" vertical="center" indent="1"/>
    </xf>
    <xf numFmtId="4" fontId="74" fillId="77" borderId="49" applyNumberFormat="0" applyProtection="0">
      <alignment horizontal="left" vertical="center" indent="1"/>
    </xf>
    <xf numFmtId="0" fontId="74" fillId="50" borderId="51" applyNumberFormat="0" applyProtection="0">
      <alignment horizontal="left" vertical="center" indent="1"/>
    </xf>
    <xf numFmtId="0" fontId="74" fillId="50" borderId="51" applyNumberFormat="0" applyProtection="0">
      <alignment horizontal="left" vertical="center" indent="1"/>
    </xf>
    <xf numFmtId="0" fontId="74" fillId="50" borderId="51" applyNumberFormat="0" applyProtection="0">
      <alignment horizontal="left" vertical="center" indent="1"/>
    </xf>
    <xf numFmtId="0" fontId="74" fillId="50" borderId="51" applyNumberFormat="0" applyProtection="0">
      <alignment horizontal="left" vertical="center" indent="1"/>
    </xf>
    <xf numFmtId="0" fontId="74" fillId="50" borderId="51" applyNumberFormat="0" applyProtection="0">
      <alignment horizontal="left" vertical="center" indent="1"/>
    </xf>
    <xf numFmtId="0" fontId="74" fillId="50" borderId="51" applyNumberFormat="0" applyProtection="0">
      <alignment horizontal="left" vertical="center" indent="1"/>
    </xf>
    <xf numFmtId="0" fontId="38" fillId="75" borderId="53" applyNumberFormat="0" applyProtection="0">
      <alignment horizontal="left" vertical="top" indent="1"/>
    </xf>
    <xf numFmtId="0" fontId="38" fillId="75" borderId="53" applyNumberFormat="0" applyProtection="0">
      <alignment horizontal="left" vertical="top" indent="1"/>
    </xf>
    <xf numFmtId="0" fontId="38" fillId="75" borderId="53" applyNumberFormat="0" applyProtection="0">
      <alignment horizontal="left" vertical="top" indent="1"/>
    </xf>
    <xf numFmtId="0" fontId="38" fillId="75" borderId="53" applyNumberFormat="0" applyProtection="0">
      <alignment horizontal="left" vertical="top" indent="1"/>
    </xf>
    <xf numFmtId="0" fontId="38" fillId="75" borderId="53" applyNumberFormat="0" applyProtection="0">
      <alignment horizontal="left" vertical="top" indent="1"/>
    </xf>
    <xf numFmtId="0" fontId="38" fillId="75" borderId="53" applyNumberFormat="0" applyProtection="0">
      <alignment horizontal="left" vertical="top" indent="1"/>
    </xf>
    <xf numFmtId="0" fontId="38" fillId="75" borderId="53" applyNumberFormat="0" applyProtection="0">
      <alignment horizontal="left" vertical="top" indent="1"/>
    </xf>
    <xf numFmtId="0" fontId="38" fillId="75" borderId="53" applyNumberFormat="0" applyProtection="0">
      <alignment horizontal="left" vertical="top" indent="1"/>
    </xf>
    <xf numFmtId="0" fontId="74" fillId="82" borderId="51" applyNumberFormat="0" applyProtection="0">
      <alignment horizontal="left" vertical="center" indent="1"/>
    </xf>
    <xf numFmtId="0" fontId="74" fillId="82" borderId="51" applyNumberFormat="0" applyProtection="0">
      <alignment horizontal="left" vertical="center" indent="1"/>
    </xf>
    <xf numFmtId="0" fontId="74" fillId="82" borderId="51" applyNumberFormat="0" applyProtection="0">
      <alignment horizontal="left" vertical="center" indent="1"/>
    </xf>
    <xf numFmtId="0" fontId="74" fillId="82" borderId="51" applyNumberFormat="0" applyProtection="0">
      <alignment horizontal="left" vertical="center" indent="1"/>
    </xf>
    <xf numFmtId="0" fontId="74" fillId="82" borderId="51" applyNumberFormat="0" applyProtection="0">
      <alignment horizontal="left" vertical="center" indent="1"/>
    </xf>
    <xf numFmtId="0" fontId="74" fillId="82" borderId="51" applyNumberFormat="0" applyProtection="0">
      <alignment horizontal="left" vertical="center" indent="1"/>
    </xf>
    <xf numFmtId="0" fontId="38" fillId="77" borderId="53" applyNumberFormat="0" applyProtection="0">
      <alignment horizontal="left" vertical="top" indent="1"/>
    </xf>
    <xf numFmtId="0" fontId="38" fillId="77" borderId="53" applyNumberFormat="0" applyProtection="0">
      <alignment horizontal="left" vertical="top" indent="1"/>
    </xf>
    <xf numFmtId="0" fontId="38" fillId="77" borderId="53" applyNumberFormat="0" applyProtection="0">
      <alignment horizontal="left" vertical="top" indent="1"/>
    </xf>
    <xf numFmtId="0" fontId="38" fillId="77" borderId="53" applyNumberFormat="0" applyProtection="0">
      <alignment horizontal="left" vertical="top" indent="1"/>
    </xf>
    <xf numFmtId="0" fontId="38" fillId="77" borderId="53" applyNumberFormat="0" applyProtection="0">
      <alignment horizontal="left" vertical="top" indent="1"/>
    </xf>
    <xf numFmtId="0" fontId="38" fillId="77" borderId="53" applyNumberFormat="0" applyProtection="0">
      <alignment horizontal="left" vertical="top" indent="1"/>
    </xf>
    <xf numFmtId="0" fontId="38" fillId="77" borderId="53" applyNumberFormat="0" applyProtection="0">
      <alignment horizontal="left" vertical="top" indent="1"/>
    </xf>
    <xf numFmtId="0" fontId="38" fillId="77" borderId="53" applyNumberFormat="0" applyProtection="0">
      <alignment horizontal="left" vertical="top" indent="1"/>
    </xf>
    <xf numFmtId="0" fontId="74" fillId="14" borderId="51" applyNumberFormat="0" applyProtection="0">
      <alignment horizontal="left" vertical="center" indent="1"/>
    </xf>
    <xf numFmtId="0" fontId="74" fillId="14" borderId="51" applyNumberFormat="0" applyProtection="0">
      <alignment horizontal="left" vertical="center" indent="1"/>
    </xf>
    <xf numFmtId="0" fontId="74" fillId="14" borderId="51" applyNumberFormat="0" applyProtection="0">
      <alignment horizontal="left" vertical="center" indent="1"/>
    </xf>
    <xf numFmtId="0" fontId="74" fillId="14" borderId="51" applyNumberFormat="0" applyProtection="0">
      <alignment horizontal="left" vertical="center" indent="1"/>
    </xf>
    <xf numFmtId="0" fontId="74" fillId="14" borderId="51" applyNumberFormat="0" applyProtection="0">
      <alignment horizontal="left" vertical="center" indent="1"/>
    </xf>
    <xf numFmtId="0" fontId="37" fillId="85" borderId="52" applyNumberFormat="0" applyProtection="0">
      <alignment horizontal="left" vertical="center" indent="1"/>
    </xf>
    <xf numFmtId="0" fontId="38" fillId="14" borderId="53" applyNumberFormat="0" applyProtection="0">
      <alignment horizontal="left" vertical="top" indent="1"/>
    </xf>
    <xf numFmtId="0" fontId="38" fillId="14" borderId="53" applyNumberFormat="0" applyProtection="0">
      <alignment horizontal="left" vertical="top" indent="1"/>
    </xf>
    <xf numFmtId="0" fontId="38" fillId="14" borderId="53" applyNumberFormat="0" applyProtection="0">
      <alignment horizontal="left" vertical="top" indent="1"/>
    </xf>
    <xf numFmtId="0" fontId="38" fillId="14" borderId="53" applyNumberFormat="0" applyProtection="0">
      <alignment horizontal="left" vertical="top" indent="1"/>
    </xf>
    <xf numFmtId="0" fontId="38" fillId="14" borderId="53" applyNumberFormat="0" applyProtection="0">
      <alignment horizontal="left" vertical="top" indent="1"/>
    </xf>
    <xf numFmtId="0" fontId="38" fillId="14" borderId="53" applyNumberFormat="0" applyProtection="0">
      <alignment horizontal="left" vertical="top" indent="1"/>
    </xf>
    <xf numFmtId="0" fontId="38" fillId="14" borderId="53" applyNumberFormat="0" applyProtection="0">
      <alignment horizontal="left" vertical="top" indent="1"/>
    </xf>
    <xf numFmtId="0" fontId="38" fillId="14" borderId="53" applyNumberFormat="0" applyProtection="0">
      <alignment horizontal="left" vertical="top" indent="1"/>
    </xf>
    <xf numFmtId="0" fontId="74" fillId="78" borderId="51" applyNumberFormat="0" applyProtection="0">
      <alignment horizontal="left" vertical="center" indent="1"/>
    </xf>
    <xf numFmtId="0" fontId="74" fillId="78" borderId="51" applyNumberFormat="0" applyProtection="0">
      <alignment horizontal="left" vertical="center" indent="1"/>
    </xf>
    <xf numFmtId="0" fontId="74" fillId="78" borderId="51" applyNumberFormat="0" applyProtection="0">
      <alignment horizontal="left" vertical="center" indent="1"/>
    </xf>
    <xf numFmtId="0" fontId="74" fillId="78" borderId="51" applyNumberFormat="0" applyProtection="0">
      <alignment horizontal="left" vertical="center" indent="1"/>
    </xf>
    <xf numFmtId="0" fontId="74" fillId="78" borderId="51" applyNumberFormat="0" applyProtection="0">
      <alignment horizontal="left" vertical="center" indent="1"/>
    </xf>
    <xf numFmtId="0" fontId="37" fillId="6" borderId="52" applyNumberFormat="0" applyProtection="0">
      <alignment horizontal="left" vertical="center" indent="1"/>
    </xf>
    <xf numFmtId="0" fontId="38" fillId="78" borderId="53" applyNumberFormat="0" applyProtection="0">
      <alignment horizontal="left" vertical="top" indent="1"/>
    </xf>
    <xf numFmtId="0" fontId="38" fillId="78" borderId="53" applyNumberFormat="0" applyProtection="0">
      <alignment horizontal="left" vertical="top" indent="1"/>
    </xf>
    <xf numFmtId="0" fontId="38" fillId="78" borderId="53" applyNumberFormat="0" applyProtection="0">
      <alignment horizontal="left" vertical="top" indent="1"/>
    </xf>
    <xf numFmtId="0" fontId="38" fillId="78" borderId="53" applyNumberFormat="0" applyProtection="0">
      <alignment horizontal="left" vertical="top" indent="1"/>
    </xf>
    <xf numFmtId="0" fontId="38" fillId="78" borderId="53" applyNumberFormat="0" applyProtection="0">
      <alignment horizontal="left" vertical="top" indent="1"/>
    </xf>
    <xf numFmtId="0" fontId="38" fillId="78" borderId="53" applyNumberFormat="0" applyProtection="0">
      <alignment horizontal="left" vertical="top" indent="1"/>
    </xf>
    <xf numFmtId="0" fontId="38" fillId="78" borderId="53" applyNumberFormat="0" applyProtection="0">
      <alignment horizontal="left" vertical="top" indent="1"/>
    </xf>
    <xf numFmtId="0" fontId="38" fillId="78" borderId="53" applyNumberFormat="0" applyProtection="0">
      <alignment horizontal="left" vertical="top" indent="1"/>
    </xf>
    <xf numFmtId="0" fontId="81" fillId="75" borderId="54" applyBorder="0"/>
    <xf numFmtId="4" fontId="53" fillId="87" borderId="52" applyNumberFormat="0" applyProtection="0">
      <alignment vertical="center"/>
    </xf>
    <xf numFmtId="4" fontId="82" fillId="59" borderId="53" applyNumberFormat="0" applyProtection="0">
      <alignment vertical="center"/>
    </xf>
    <xf numFmtId="4" fontId="82" fillId="59" borderId="53" applyNumberFormat="0" applyProtection="0">
      <alignment vertical="center"/>
    </xf>
    <xf numFmtId="4" fontId="82" fillId="59" borderId="53" applyNumberFormat="0" applyProtection="0">
      <alignment vertical="center"/>
    </xf>
    <xf numFmtId="4" fontId="82" fillId="59" borderId="53" applyNumberFormat="0" applyProtection="0">
      <alignment vertical="center"/>
    </xf>
    <xf numFmtId="4" fontId="82" fillId="59" borderId="53" applyNumberFormat="0" applyProtection="0">
      <alignment vertical="center"/>
    </xf>
    <xf numFmtId="4" fontId="75" fillId="87" borderId="52" applyNumberFormat="0" applyProtection="0">
      <alignment vertical="center"/>
    </xf>
    <xf numFmtId="4" fontId="53" fillId="87" borderId="52" applyNumberFormat="0" applyProtection="0">
      <alignment horizontal="left" vertical="center" indent="1"/>
    </xf>
    <xf numFmtId="4" fontId="82" fillId="50" borderId="53" applyNumberFormat="0" applyProtection="0">
      <alignment horizontal="left" vertical="center" indent="1"/>
    </xf>
    <xf numFmtId="4" fontId="82" fillId="50" borderId="53" applyNumberFormat="0" applyProtection="0">
      <alignment horizontal="left" vertical="center" indent="1"/>
    </xf>
    <xf numFmtId="4" fontId="82" fillId="50" borderId="53" applyNumberFormat="0" applyProtection="0">
      <alignment horizontal="left" vertical="center" indent="1"/>
    </xf>
    <xf numFmtId="4" fontId="82" fillId="50" borderId="53" applyNumberFormat="0" applyProtection="0">
      <alignment horizontal="left" vertical="center" indent="1"/>
    </xf>
    <xf numFmtId="4" fontId="82" fillId="50" borderId="53" applyNumberFormat="0" applyProtection="0">
      <alignment horizontal="left" vertical="center" indent="1"/>
    </xf>
    <xf numFmtId="4" fontId="53" fillId="87" borderId="52" applyNumberFormat="0" applyProtection="0">
      <alignment horizontal="left" vertical="center" indent="1"/>
    </xf>
    <xf numFmtId="0" fontId="82" fillId="59" borderId="53" applyNumberFormat="0" applyProtection="0">
      <alignment horizontal="left" vertical="top" indent="1"/>
    </xf>
    <xf numFmtId="0" fontId="82" fillId="59" borderId="53" applyNumberFormat="0" applyProtection="0">
      <alignment horizontal="left" vertical="top" indent="1"/>
    </xf>
    <xf numFmtId="0" fontId="82" fillId="59" borderId="53" applyNumberFormat="0" applyProtection="0">
      <alignment horizontal="left" vertical="top" indent="1"/>
    </xf>
    <xf numFmtId="0" fontId="82" fillId="59" borderId="53" applyNumberFormat="0" applyProtection="0">
      <alignment horizontal="left" vertical="top" indent="1"/>
    </xf>
    <xf numFmtId="0" fontId="82" fillId="59" borderId="53" applyNumberFormat="0" applyProtection="0">
      <alignment horizontal="left" vertical="top" indent="1"/>
    </xf>
    <xf numFmtId="4" fontId="53" fillId="74" borderId="52" applyNumberFormat="0" applyProtection="0">
      <alignment horizontal="right" vertical="center"/>
    </xf>
    <xf numFmtId="4" fontId="74" fillId="0" borderId="51" applyNumberFormat="0" applyProtection="0">
      <alignment horizontal="right" vertical="center"/>
    </xf>
    <xf numFmtId="4" fontId="74" fillId="0" borderId="51" applyNumberFormat="0" applyProtection="0">
      <alignment horizontal="right" vertical="center"/>
    </xf>
    <xf numFmtId="4" fontId="74" fillId="0" borderId="51" applyNumberFormat="0" applyProtection="0">
      <alignment horizontal="right" vertical="center"/>
    </xf>
    <xf numFmtId="4" fontId="74" fillId="0" borderId="51" applyNumberFormat="0" applyProtection="0">
      <alignment horizontal="right" vertical="center"/>
    </xf>
    <xf numFmtId="4" fontId="74" fillId="0" borderId="51" applyNumberFormat="0" applyProtection="0">
      <alignment horizontal="right" vertical="center"/>
    </xf>
    <xf numFmtId="4" fontId="75" fillId="74" borderId="52" applyNumberFormat="0" applyProtection="0">
      <alignment horizontal="right" vertical="center"/>
    </xf>
    <xf numFmtId="4" fontId="45" fillId="88" borderId="51" applyNumberFormat="0" applyProtection="0">
      <alignment horizontal="right" vertical="center"/>
    </xf>
    <xf numFmtId="4" fontId="45" fillId="88" borderId="51" applyNumberFormat="0" applyProtection="0">
      <alignment horizontal="right" vertical="center"/>
    </xf>
    <xf numFmtId="4" fontId="45" fillId="88" borderId="51" applyNumberFormat="0" applyProtection="0">
      <alignment horizontal="right" vertical="center"/>
    </xf>
    <xf numFmtId="4" fontId="45" fillId="88" borderId="51" applyNumberFormat="0" applyProtection="0">
      <alignment horizontal="right" vertical="center"/>
    </xf>
    <xf numFmtId="4" fontId="45" fillId="88" borderId="51" applyNumberFormat="0" applyProtection="0">
      <alignment horizontal="right" vertical="center"/>
    </xf>
    <xf numFmtId="4" fontId="74" fillId="20" borderId="51" applyNumberFormat="0" applyProtection="0">
      <alignment horizontal="left" vertical="center" indent="1"/>
    </xf>
    <xf numFmtId="4" fontId="74" fillId="20" borderId="51" applyNumberFormat="0" applyProtection="0">
      <alignment horizontal="left" vertical="center" indent="1"/>
    </xf>
    <xf numFmtId="4" fontId="74" fillId="20" borderId="51" applyNumberFormat="0" applyProtection="0">
      <alignment horizontal="left" vertical="center" indent="1"/>
    </xf>
    <xf numFmtId="4" fontId="74" fillId="20" borderId="51" applyNumberFormat="0" applyProtection="0">
      <alignment horizontal="left" vertical="center" indent="1"/>
    </xf>
    <xf numFmtId="4" fontId="74" fillId="20" borderId="51" applyNumberFormat="0" applyProtection="0">
      <alignment horizontal="left" vertical="center" indent="1"/>
    </xf>
    <xf numFmtId="4" fontId="74" fillId="20" borderId="51" applyNumberFormat="0" applyProtection="0">
      <alignment horizontal="left" vertical="center" indent="1"/>
    </xf>
    <xf numFmtId="0" fontId="82" fillId="77" borderId="53" applyNumberFormat="0" applyProtection="0">
      <alignment horizontal="left" vertical="top" indent="1"/>
    </xf>
    <xf numFmtId="0" fontId="82" fillId="77" borderId="53" applyNumberFormat="0" applyProtection="0">
      <alignment horizontal="left" vertical="top" indent="1"/>
    </xf>
    <xf numFmtId="0" fontId="82" fillId="77" borderId="53" applyNumberFormat="0" applyProtection="0">
      <alignment horizontal="left" vertical="top" indent="1"/>
    </xf>
    <xf numFmtId="0" fontId="82" fillId="77" borderId="53" applyNumberFormat="0" applyProtection="0">
      <alignment horizontal="left" vertical="top" indent="1"/>
    </xf>
    <xf numFmtId="0" fontId="82" fillId="77" borderId="53" applyNumberFormat="0" applyProtection="0">
      <alignment horizontal="left" vertical="top" indent="1"/>
    </xf>
    <xf numFmtId="4" fontId="45" fillId="89" borderId="49" applyNumberFormat="0" applyProtection="0">
      <alignment horizontal="left" vertical="center" indent="1"/>
    </xf>
    <xf numFmtId="4" fontId="45" fillId="89" borderId="49" applyNumberFormat="0" applyProtection="0">
      <alignment horizontal="left" vertical="center" indent="1"/>
    </xf>
    <xf numFmtId="4" fontId="45" fillId="89" borderId="49" applyNumberFormat="0" applyProtection="0">
      <alignment horizontal="left" vertical="center" indent="1"/>
    </xf>
    <xf numFmtId="4" fontId="45" fillId="89" borderId="49" applyNumberFormat="0" applyProtection="0">
      <alignment horizontal="left" vertical="center" indent="1"/>
    </xf>
    <xf numFmtId="4" fontId="45" fillId="89" borderId="49" applyNumberFormat="0" applyProtection="0">
      <alignment horizontal="left" vertical="center" indent="1"/>
    </xf>
    <xf numFmtId="4" fontId="73" fillId="74" borderId="52" applyNumberFormat="0" applyProtection="0">
      <alignment horizontal="right" vertical="center"/>
    </xf>
    <xf numFmtId="4" fontId="45" fillId="86" borderId="51" applyNumberFormat="0" applyProtection="0">
      <alignment horizontal="right" vertical="center"/>
    </xf>
    <xf numFmtId="4" fontId="45" fillId="86" borderId="51" applyNumberFormat="0" applyProtection="0">
      <alignment horizontal="right" vertical="center"/>
    </xf>
    <xf numFmtId="4" fontId="45" fillId="86" borderId="51" applyNumberFormat="0" applyProtection="0">
      <alignment horizontal="right" vertical="center"/>
    </xf>
    <xf numFmtId="4" fontId="45" fillId="86" borderId="51" applyNumberFormat="0" applyProtection="0">
      <alignment horizontal="right" vertical="center"/>
    </xf>
    <xf numFmtId="4" fontId="45" fillId="86" borderId="51" applyNumberFormat="0" applyProtection="0">
      <alignment horizontal="right" vertical="center"/>
    </xf>
    <xf numFmtId="2" fontId="84" fillId="91" borderId="47" applyProtection="0"/>
    <xf numFmtId="2" fontId="84" fillId="91" borderId="47" applyProtection="0"/>
    <xf numFmtId="2" fontId="44" fillId="92" borderId="47" applyProtection="0"/>
    <xf numFmtId="2" fontId="44" fillId="93" borderId="47" applyProtection="0"/>
    <xf numFmtId="2" fontId="44" fillId="94" borderId="47" applyProtection="0"/>
    <xf numFmtId="2" fontId="44" fillId="94" borderId="47" applyProtection="0">
      <alignment horizontal="center"/>
    </xf>
    <xf numFmtId="2" fontId="44" fillId="93" borderId="47" applyProtection="0">
      <alignment horizontal="center"/>
    </xf>
    <xf numFmtId="0" fontId="45" fillId="0" borderId="49">
      <alignment horizontal="left" vertical="top" wrapText="1"/>
    </xf>
    <xf numFmtId="0" fontId="87" fillId="0" borderId="55" applyNumberFormat="0" applyFill="0" applyAlignment="0" applyProtection="0"/>
    <xf numFmtId="0" fontId="93" fillId="0" borderId="56"/>
    <xf numFmtId="0" fontId="97" fillId="0" borderId="0"/>
    <xf numFmtId="0" fontId="39" fillId="0" borderId="0"/>
    <xf numFmtId="0" fontId="98" fillId="0" borderId="0"/>
    <xf numFmtId="0" fontId="39" fillId="0" borderId="0"/>
    <xf numFmtId="0" fontId="97" fillId="0" borderId="0"/>
    <xf numFmtId="0" fontId="97" fillId="0" borderId="0"/>
    <xf numFmtId="0" fontId="4" fillId="0" borderId="0"/>
    <xf numFmtId="0" fontId="36" fillId="0" borderId="0"/>
    <xf numFmtId="164" fontId="37" fillId="0" borderId="0" applyFont="0" applyFill="0" applyBorder="0" applyAlignment="0" applyProtection="0"/>
    <xf numFmtId="0" fontId="37" fillId="0" borderId="0"/>
    <xf numFmtId="0" fontId="37" fillId="0" borderId="0"/>
    <xf numFmtId="0" fontId="36" fillId="0" borderId="0"/>
    <xf numFmtId="0" fontId="4" fillId="0" borderId="0"/>
    <xf numFmtId="0" fontId="44" fillId="6" borderId="59" applyNumberFormat="0">
      <alignment readingOrder="1"/>
      <protection locked="0"/>
    </xf>
    <xf numFmtId="0" fontId="50" fillId="0" borderId="60">
      <alignment horizontal="left" vertical="top" wrapText="1"/>
    </xf>
    <xf numFmtId="49" fontId="36" fillId="0" borderId="57">
      <alignment horizontal="center" vertical="top" wrapText="1"/>
      <protection locked="0"/>
    </xf>
    <xf numFmtId="49" fontId="36" fillId="0" borderId="57">
      <alignment horizontal="center" vertical="top" wrapText="1"/>
      <protection locked="0"/>
    </xf>
    <xf numFmtId="49" fontId="45" fillId="10" borderId="57">
      <alignment horizontal="right" vertical="top"/>
      <protection locked="0"/>
    </xf>
    <xf numFmtId="49" fontId="45" fillId="10" borderId="57">
      <alignment horizontal="right" vertical="top"/>
      <protection locked="0"/>
    </xf>
    <xf numFmtId="0" fontId="45" fillId="10" borderId="57">
      <alignment horizontal="right" vertical="top"/>
      <protection locked="0"/>
    </xf>
    <xf numFmtId="0" fontId="45" fillId="10" borderId="57">
      <alignment horizontal="right" vertical="top"/>
      <protection locked="0"/>
    </xf>
    <xf numFmtId="49" fontId="45" fillId="0" borderId="57">
      <alignment horizontal="right" vertical="top"/>
      <protection locked="0"/>
    </xf>
    <xf numFmtId="49" fontId="45" fillId="0" borderId="57">
      <alignment horizontal="right" vertical="top"/>
      <protection locked="0"/>
    </xf>
    <xf numFmtId="0" fontId="45" fillId="0" borderId="57">
      <alignment horizontal="right" vertical="top"/>
      <protection locked="0"/>
    </xf>
    <xf numFmtId="0" fontId="45" fillId="0" borderId="57">
      <alignment horizontal="right" vertical="top"/>
      <protection locked="0"/>
    </xf>
    <xf numFmtId="49" fontId="45" fillId="49" borderId="57">
      <alignment horizontal="right" vertical="top"/>
      <protection locked="0"/>
    </xf>
    <xf numFmtId="49" fontId="45" fillId="49" borderId="57">
      <alignment horizontal="right" vertical="top"/>
      <protection locked="0"/>
    </xf>
    <xf numFmtId="0" fontId="45" fillId="49" borderId="57">
      <alignment horizontal="right" vertical="top"/>
      <protection locked="0"/>
    </xf>
    <xf numFmtId="0" fontId="45" fillId="49" borderId="57">
      <alignment horizontal="right" vertical="top"/>
      <protection locked="0"/>
    </xf>
    <xf numFmtId="0" fontId="50" fillId="0" borderId="60">
      <alignment horizontal="center" vertical="top" wrapText="1"/>
    </xf>
    <xf numFmtId="0" fontId="54" fillId="50" borderId="59" applyNumberFormat="0" applyAlignment="0" applyProtection="0"/>
    <xf numFmtId="0" fontId="67" fillId="13" borderId="59" applyNumberFormat="0" applyAlignment="0" applyProtection="0"/>
    <xf numFmtId="0" fontId="36" fillId="59" borderId="61" applyNumberFormat="0" applyFont="0" applyAlignment="0" applyProtection="0"/>
    <xf numFmtId="0" fontId="38" fillId="45" borderId="62" applyNumberFormat="0" applyFont="0" applyAlignment="0" applyProtection="0"/>
    <xf numFmtId="0" fontId="38" fillId="45" borderId="62" applyNumberFormat="0" applyFont="0" applyAlignment="0" applyProtection="0"/>
    <xf numFmtId="0" fontId="38" fillId="45" borderId="62" applyNumberFormat="0" applyFont="0" applyAlignment="0" applyProtection="0"/>
    <xf numFmtId="0" fontId="72" fillId="50" borderId="63" applyNumberFormat="0" applyAlignment="0" applyProtection="0"/>
    <xf numFmtId="4" fontId="53" fillId="60" borderId="63" applyNumberFormat="0" applyProtection="0">
      <alignment vertical="center"/>
    </xf>
    <xf numFmtId="4" fontId="74" fillId="57" borderId="62" applyNumberFormat="0" applyProtection="0">
      <alignment vertical="center"/>
    </xf>
    <xf numFmtId="4" fontId="74" fillId="57" borderId="62" applyNumberFormat="0" applyProtection="0">
      <alignment vertical="center"/>
    </xf>
    <xf numFmtId="4" fontId="74" fillId="57" borderId="62" applyNumberFormat="0" applyProtection="0">
      <alignment vertical="center"/>
    </xf>
    <xf numFmtId="4" fontId="74" fillId="57" borderId="62" applyNumberFormat="0" applyProtection="0">
      <alignment vertical="center"/>
    </xf>
    <xf numFmtId="4" fontId="74" fillId="57" borderId="62" applyNumberFormat="0" applyProtection="0">
      <alignment vertical="center"/>
    </xf>
    <xf numFmtId="4" fontId="75" fillId="60" borderId="63" applyNumberFormat="0" applyProtection="0">
      <alignment vertical="center"/>
    </xf>
    <xf numFmtId="4" fontId="45" fillId="60" borderId="62" applyNumberFormat="0" applyProtection="0">
      <alignment vertical="center"/>
    </xf>
    <xf numFmtId="4" fontId="45" fillId="60" borderId="62" applyNumberFormat="0" applyProtection="0">
      <alignment vertical="center"/>
    </xf>
    <xf numFmtId="4" fontId="45" fillId="60" borderId="62" applyNumberFormat="0" applyProtection="0">
      <alignment vertical="center"/>
    </xf>
    <xf numFmtId="4" fontId="45" fillId="60" borderId="62" applyNumberFormat="0" applyProtection="0">
      <alignment vertical="center"/>
    </xf>
    <xf numFmtId="4" fontId="45" fillId="60" borderId="62" applyNumberFormat="0" applyProtection="0">
      <alignment vertical="center"/>
    </xf>
    <xf numFmtId="4" fontId="53" fillId="60" borderId="63" applyNumberFormat="0" applyProtection="0">
      <alignment horizontal="left" vertical="center" indent="1"/>
    </xf>
    <xf numFmtId="4" fontId="74" fillId="60" borderId="62" applyNumberFormat="0" applyProtection="0">
      <alignment horizontal="left" vertical="center" indent="1"/>
    </xf>
    <xf numFmtId="4" fontId="74" fillId="60" borderId="62" applyNumberFormat="0" applyProtection="0">
      <alignment horizontal="left" vertical="center" indent="1"/>
    </xf>
    <xf numFmtId="4" fontId="74" fillId="60" borderId="62" applyNumberFormat="0" applyProtection="0">
      <alignment horizontal="left" vertical="center" indent="1"/>
    </xf>
    <xf numFmtId="4" fontId="74" fillId="60" borderId="62" applyNumberFormat="0" applyProtection="0">
      <alignment horizontal="left" vertical="center" indent="1"/>
    </xf>
    <xf numFmtId="4" fontId="74" fillId="60" borderId="62" applyNumberFormat="0" applyProtection="0">
      <alignment horizontal="left" vertical="center" indent="1"/>
    </xf>
    <xf numFmtId="4" fontId="53" fillId="60" borderId="63" applyNumberFormat="0" applyProtection="0">
      <alignment horizontal="left" vertical="center" indent="1"/>
    </xf>
    <xf numFmtId="0" fontId="45" fillId="57" borderId="64" applyNumberFormat="0" applyProtection="0">
      <alignment horizontal="left" vertical="top" indent="1"/>
    </xf>
    <xf numFmtId="0" fontId="45" fillId="57" borderId="64" applyNumberFormat="0" applyProtection="0">
      <alignment horizontal="left" vertical="top" indent="1"/>
    </xf>
    <xf numFmtId="0" fontId="45" fillId="57" borderId="64" applyNumberFormat="0" applyProtection="0">
      <alignment horizontal="left" vertical="top" indent="1"/>
    </xf>
    <xf numFmtId="0" fontId="45" fillId="57" borderId="64" applyNumberFormat="0" applyProtection="0">
      <alignment horizontal="left" vertical="top" indent="1"/>
    </xf>
    <xf numFmtId="0" fontId="45" fillId="57" borderId="64" applyNumberFormat="0" applyProtection="0">
      <alignment horizontal="left" vertical="top" indent="1"/>
    </xf>
    <xf numFmtId="4" fontId="74" fillId="20" borderId="62" applyNumberFormat="0" applyProtection="0">
      <alignment horizontal="left" vertical="center" indent="1"/>
    </xf>
    <xf numFmtId="4" fontId="74" fillId="20" borderId="62" applyNumberFormat="0" applyProtection="0">
      <alignment horizontal="left" vertical="center" indent="1"/>
    </xf>
    <xf numFmtId="4" fontId="74" fillId="20" borderId="62" applyNumberFormat="0" applyProtection="0">
      <alignment horizontal="left" vertical="center" indent="1"/>
    </xf>
    <xf numFmtId="4" fontId="74" fillId="20" borderId="62" applyNumberFormat="0" applyProtection="0">
      <alignment horizontal="left" vertical="center" indent="1"/>
    </xf>
    <xf numFmtId="4" fontId="74" fillId="20" borderId="62" applyNumberFormat="0" applyProtection="0">
      <alignment horizontal="left" vertical="center" indent="1"/>
    </xf>
    <xf numFmtId="4" fontId="53" fillId="61" borderId="63" applyNumberFormat="0" applyProtection="0">
      <alignment horizontal="right" vertical="center"/>
    </xf>
    <xf numFmtId="4" fontId="74" fillId="9" borderId="62" applyNumberFormat="0" applyProtection="0">
      <alignment horizontal="right" vertical="center"/>
    </xf>
    <xf numFmtId="4" fontId="74" fillId="9" borderId="62" applyNumberFormat="0" applyProtection="0">
      <alignment horizontal="right" vertical="center"/>
    </xf>
    <xf numFmtId="4" fontId="74" fillId="9" borderId="62" applyNumberFormat="0" applyProtection="0">
      <alignment horizontal="right" vertical="center"/>
    </xf>
    <xf numFmtId="4" fontId="74" fillId="9" borderId="62" applyNumberFormat="0" applyProtection="0">
      <alignment horizontal="right" vertical="center"/>
    </xf>
    <xf numFmtId="4" fontId="74" fillId="9" borderId="62" applyNumberFormat="0" applyProtection="0">
      <alignment horizontal="right" vertical="center"/>
    </xf>
    <xf numFmtId="4" fontId="53" fillId="62" borderId="63" applyNumberFormat="0" applyProtection="0">
      <alignment horizontal="right" vertical="center"/>
    </xf>
    <xf numFmtId="4" fontId="74" fillId="63" borderId="62" applyNumberFormat="0" applyProtection="0">
      <alignment horizontal="right" vertical="center"/>
    </xf>
    <xf numFmtId="4" fontId="74" fillId="63" borderId="62" applyNumberFormat="0" applyProtection="0">
      <alignment horizontal="right" vertical="center"/>
    </xf>
    <xf numFmtId="4" fontId="74" fillId="63" borderId="62" applyNumberFormat="0" applyProtection="0">
      <alignment horizontal="right" vertical="center"/>
    </xf>
    <xf numFmtId="4" fontId="74" fillId="63" borderId="62" applyNumberFormat="0" applyProtection="0">
      <alignment horizontal="right" vertical="center"/>
    </xf>
    <xf numFmtId="4" fontId="74" fillId="63" borderId="62" applyNumberFormat="0" applyProtection="0">
      <alignment horizontal="right" vertical="center"/>
    </xf>
    <xf numFmtId="4" fontId="53" fillId="64" borderId="63" applyNumberFormat="0" applyProtection="0">
      <alignment horizontal="right" vertical="center"/>
    </xf>
    <xf numFmtId="4" fontId="74" fillId="30" borderId="60" applyNumberFormat="0" applyProtection="0">
      <alignment horizontal="right" vertical="center"/>
    </xf>
    <xf numFmtId="4" fontId="74" fillId="30" borderId="60" applyNumberFormat="0" applyProtection="0">
      <alignment horizontal="right" vertical="center"/>
    </xf>
    <xf numFmtId="4" fontId="74" fillId="30" borderId="60" applyNumberFormat="0" applyProtection="0">
      <alignment horizontal="right" vertical="center"/>
    </xf>
    <xf numFmtId="4" fontId="74" fillId="30" borderId="60" applyNumberFormat="0" applyProtection="0">
      <alignment horizontal="right" vertical="center"/>
    </xf>
    <xf numFmtId="4" fontId="74" fillId="30" borderId="60" applyNumberFormat="0" applyProtection="0">
      <alignment horizontal="right" vertical="center"/>
    </xf>
    <xf numFmtId="4" fontId="53" fillId="65" borderId="63" applyNumberFormat="0" applyProtection="0">
      <alignment horizontal="right" vertical="center"/>
    </xf>
    <xf numFmtId="4" fontId="74" fillId="17" borderId="62" applyNumberFormat="0" applyProtection="0">
      <alignment horizontal="right" vertical="center"/>
    </xf>
    <xf numFmtId="4" fontId="74" fillId="17" borderId="62" applyNumberFormat="0" applyProtection="0">
      <alignment horizontal="right" vertical="center"/>
    </xf>
    <xf numFmtId="4" fontId="74" fillId="17" borderId="62" applyNumberFormat="0" applyProtection="0">
      <alignment horizontal="right" vertical="center"/>
    </xf>
    <xf numFmtId="4" fontId="74" fillId="17" borderId="62" applyNumberFormat="0" applyProtection="0">
      <alignment horizontal="right" vertical="center"/>
    </xf>
    <xf numFmtId="4" fontId="74" fillId="17" borderId="62" applyNumberFormat="0" applyProtection="0">
      <alignment horizontal="right" vertical="center"/>
    </xf>
    <xf numFmtId="4" fontId="53" fillId="66" borderId="63" applyNumberFormat="0" applyProtection="0">
      <alignment horizontal="right" vertical="center"/>
    </xf>
    <xf numFmtId="4" fontId="74" fillId="21" borderId="62" applyNumberFormat="0" applyProtection="0">
      <alignment horizontal="right" vertical="center"/>
    </xf>
    <xf numFmtId="4" fontId="74" fillId="21" borderId="62" applyNumberFormat="0" applyProtection="0">
      <alignment horizontal="right" vertical="center"/>
    </xf>
    <xf numFmtId="4" fontId="74" fillId="21" borderId="62" applyNumberFormat="0" applyProtection="0">
      <alignment horizontal="right" vertical="center"/>
    </xf>
    <xf numFmtId="4" fontId="74" fillId="21" borderId="62" applyNumberFormat="0" applyProtection="0">
      <alignment horizontal="right" vertical="center"/>
    </xf>
    <xf numFmtId="4" fontId="74" fillId="21" borderId="62" applyNumberFormat="0" applyProtection="0">
      <alignment horizontal="right" vertical="center"/>
    </xf>
    <xf numFmtId="4" fontId="53" fillId="67" borderId="63" applyNumberFormat="0" applyProtection="0">
      <alignment horizontal="right" vertical="center"/>
    </xf>
    <xf numFmtId="4" fontId="74" fillId="44" borderId="62" applyNumberFormat="0" applyProtection="0">
      <alignment horizontal="right" vertical="center"/>
    </xf>
    <xf numFmtId="4" fontId="74" fillId="44" borderId="62" applyNumberFormat="0" applyProtection="0">
      <alignment horizontal="right" vertical="center"/>
    </xf>
    <xf numFmtId="4" fontId="74" fillId="44" borderId="62" applyNumberFormat="0" applyProtection="0">
      <alignment horizontal="right" vertical="center"/>
    </xf>
    <xf numFmtId="4" fontId="74" fillId="44" borderId="62" applyNumberFormat="0" applyProtection="0">
      <alignment horizontal="right" vertical="center"/>
    </xf>
    <xf numFmtId="4" fontId="74" fillId="44" borderId="62" applyNumberFormat="0" applyProtection="0">
      <alignment horizontal="right" vertical="center"/>
    </xf>
    <xf numFmtId="4" fontId="53" fillId="68" borderId="63" applyNumberFormat="0" applyProtection="0">
      <alignment horizontal="right" vertical="center"/>
    </xf>
    <xf numFmtId="4" fontId="74" fillId="37" borderId="62" applyNumberFormat="0" applyProtection="0">
      <alignment horizontal="right" vertical="center"/>
    </xf>
    <xf numFmtId="4" fontId="74" fillId="37" borderId="62" applyNumberFormat="0" applyProtection="0">
      <alignment horizontal="right" vertical="center"/>
    </xf>
    <xf numFmtId="4" fontId="74" fillId="37" borderId="62" applyNumberFormat="0" applyProtection="0">
      <alignment horizontal="right" vertical="center"/>
    </xf>
    <xf numFmtId="4" fontId="74" fillId="37" borderId="62" applyNumberFormat="0" applyProtection="0">
      <alignment horizontal="right" vertical="center"/>
    </xf>
    <xf numFmtId="4" fontId="74" fillId="37" borderId="62" applyNumberFormat="0" applyProtection="0">
      <alignment horizontal="right" vertical="center"/>
    </xf>
    <xf numFmtId="4" fontId="53" fillId="69" borderId="63" applyNumberFormat="0" applyProtection="0">
      <alignment horizontal="right" vertical="center"/>
    </xf>
    <xf numFmtId="4" fontId="74" fillId="70" borderId="62" applyNumberFormat="0" applyProtection="0">
      <alignment horizontal="right" vertical="center"/>
    </xf>
    <xf numFmtId="4" fontId="74" fillId="70" borderId="62" applyNumberFormat="0" applyProtection="0">
      <alignment horizontal="right" vertical="center"/>
    </xf>
    <xf numFmtId="4" fontId="74" fillId="70" borderId="62" applyNumberFormat="0" applyProtection="0">
      <alignment horizontal="right" vertical="center"/>
    </xf>
    <xf numFmtId="4" fontId="74" fillId="70" borderId="62" applyNumberFormat="0" applyProtection="0">
      <alignment horizontal="right" vertical="center"/>
    </xf>
    <xf numFmtId="4" fontId="74" fillId="70" borderId="62" applyNumberFormat="0" applyProtection="0">
      <alignment horizontal="right" vertical="center"/>
    </xf>
    <xf numFmtId="4" fontId="53" fillId="71" borderId="63" applyNumberFormat="0" applyProtection="0">
      <alignment horizontal="right" vertical="center"/>
    </xf>
    <xf numFmtId="4" fontId="74" fillId="16" borderId="62" applyNumberFormat="0" applyProtection="0">
      <alignment horizontal="right" vertical="center"/>
    </xf>
    <xf numFmtId="4" fontId="74" fillId="16" borderId="62" applyNumberFormat="0" applyProtection="0">
      <alignment horizontal="right" vertical="center"/>
    </xf>
    <xf numFmtId="4" fontId="74" fillId="16" borderId="62" applyNumberFormat="0" applyProtection="0">
      <alignment horizontal="right" vertical="center"/>
    </xf>
    <xf numFmtId="4" fontId="74" fillId="16" borderId="62" applyNumberFormat="0" applyProtection="0">
      <alignment horizontal="right" vertical="center"/>
    </xf>
    <xf numFmtId="4" fontId="74" fillId="16" borderId="62" applyNumberFormat="0" applyProtection="0">
      <alignment horizontal="right" vertical="center"/>
    </xf>
    <xf numFmtId="4" fontId="77" fillId="72" borderId="63" applyNumberFormat="0" applyProtection="0">
      <alignment horizontal="left" vertical="center" indent="1"/>
    </xf>
    <xf numFmtId="4" fontId="74" fillId="73" borderId="60" applyNumberFormat="0" applyProtection="0">
      <alignment horizontal="left" vertical="center" indent="1"/>
    </xf>
    <xf numFmtId="4" fontId="74" fillId="73" borderId="60" applyNumberFormat="0" applyProtection="0">
      <alignment horizontal="left" vertical="center" indent="1"/>
    </xf>
    <xf numFmtId="4" fontId="74" fillId="73" borderId="60" applyNumberFormat="0" applyProtection="0">
      <alignment horizontal="left" vertical="center" indent="1"/>
    </xf>
    <xf numFmtId="4" fontId="74" fillId="73" borderId="60" applyNumberFormat="0" applyProtection="0">
      <alignment horizontal="left" vertical="center" indent="1"/>
    </xf>
    <xf numFmtId="4" fontId="74" fillId="73" borderId="60" applyNumberFormat="0" applyProtection="0">
      <alignment horizontal="left" vertical="center" indent="1"/>
    </xf>
    <xf numFmtId="4" fontId="56" fillId="75" borderId="60" applyNumberFormat="0" applyProtection="0">
      <alignment horizontal="left" vertical="center" indent="1"/>
    </xf>
    <xf numFmtId="4" fontId="56" fillId="75" borderId="60" applyNumberFormat="0" applyProtection="0">
      <alignment horizontal="left" vertical="center" indent="1"/>
    </xf>
    <xf numFmtId="4" fontId="56" fillId="75" borderId="60" applyNumberFormat="0" applyProtection="0">
      <alignment horizontal="left" vertical="center" indent="1"/>
    </xf>
    <xf numFmtId="4" fontId="56" fillId="75" borderId="60" applyNumberFormat="0" applyProtection="0">
      <alignment horizontal="left" vertical="center" indent="1"/>
    </xf>
    <xf numFmtId="4" fontId="56" fillId="75" borderId="60" applyNumberFormat="0" applyProtection="0">
      <alignment horizontal="left" vertical="center" indent="1"/>
    </xf>
    <xf numFmtId="4" fontId="56" fillId="75" borderId="60" applyNumberFormat="0" applyProtection="0">
      <alignment horizontal="left" vertical="center" indent="1"/>
    </xf>
    <xf numFmtId="4" fontId="56" fillId="75" borderId="60" applyNumberFormat="0" applyProtection="0">
      <alignment horizontal="left" vertical="center" indent="1"/>
    </xf>
    <xf numFmtId="4" fontId="56" fillId="75" borderId="60" applyNumberFormat="0" applyProtection="0">
      <alignment horizontal="left" vertical="center" indent="1"/>
    </xf>
    <xf numFmtId="4" fontId="56" fillId="75" borderId="60" applyNumberFormat="0" applyProtection="0">
      <alignment horizontal="left" vertical="center" indent="1"/>
    </xf>
    <xf numFmtId="4" fontId="56" fillId="75" borderId="60" applyNumberFormat="0" applyProtection="0">
      <alignment horizontal="left" vertical="center" indent="1"/>
    </xf>
    <xf numFmtId="4" fontId="74" fillId="77" borderId="62" applyNumberFormat="0" applyProtection="0">
      <alignment horizontal="right" vertical="center"/>
    </xf>
    <xf numFmtId="4" fontId="74" fillId="77" borderId="62" applyNumberFormat="0" applyProtection="0">
      <alignment horizontal="right" vertical="center"/>
    </xf>
    <xf numFmtId="4" fontId="74" fillId="77" borderId="62" applyNumberFormat="0" applyProtection="0">
      <alignment horizontal="right" vertical="center"/>
    </xf>
    <xf numFmtId="4" fontId="74" fillId="77" borderId="62" applyNumberFormat="0" applyProtection="0">
      <alignment horizontal="right" vertical="center"/>
    </xf>
    <xf numFmtId="4" fontId="74" fillId="77" borderId="62" applyNumberFormat="0" applyProtection="0">
      <alignment horizontal="right" vertical="center"/>
    </xf>
    <xf numFmtId="4" fontId="74" fillId="78" borderId="60" applyNumberFormat="0" applyProtection="0">
      <alignment horizontal="left" vertical="center" indent="1"/>
    </xf>
    <xf numFmtId="4" fontId="74" fillId="78" borderId="60" applyNumberFormat="0" applyProtection="0">
      <alignment horizontal="left" vertical="center" indent="1"/>
    </xf>
    <xf numFmtId="4" fontId="74" fillId="78" borderId="60" applyNumberFormat="0" applyProtection="0">
      <alignment horizontal="left" vertical="center" indent="1"/>
    </xf>
    <xf numFmtId="4" fontId="74" fillId="78" borderId="60" applyNumberFormat="0" applyProtection="0">
      <alignment horizontal="left" vertical="center" indent="1"/>
    </xf>
    <xf numFmtId="4" fontId="74" fillId="78" borderId="60" applyNumberFormat="0" applyProtection="0">
      <alignment horizontal="left" vertical="center" indent="1"/>
    </xf>
    <xf numFmtId="4" fontId="74" fillId="77" borderId="60" applyNumberFormat="0" applyProtection="0">
      <alignment horizontal="left" vertical="center" indent="1"/>
    </xf>
    <xf numFmtId="4" fontId="74" fillId="77" borderId="60" applyNumberFormat="0" applyProtection="0">
      <alignment horizontal="left" vertical="center" indent="1"/>
    </xf>
    <xf numFmtId="4" fontId="74" fillId="77" borderId="60" applyNumberFormat="0" applyProtection="0">
      <alignment horizontal="left" vertical="center" indent="1"/>
    </xf>
    <xf numFmtId="4" fontId="74" fillId="77" borderId="60" applyNumberFormat="0" applyProtection="0">
      <alignment horizontal="left" vertical="center" indent="1"/>
    </xf>
    <xf numFmtId="4" fontId="74" fillId="77" borderId="60" applyNumberFormat="0" applyProtection="0">
      <alignment horizontal="left" vertical="center" indent="1"/>
    </xf>
    <xf numFmtId="0" fontId="74" fillId="50" borderId="62" applyNumberFormat="0" applyProtection="0">
      <alignment horizontal="left" vertical="center" indent="1"/>
    </xf>
    <xf numFmtId="0" fontId="74" fillId="50" borderId="62" applyNumberFormat="0" applyProtection="0">
      <alignment horizontal="left" vertical="center" indent="1"/>
    </xf>
    <xf numFmtId="0" fontId="74" fillId="50" borderId="62" applyNumberFormat="0" applyProtection="0">
      <alignment horizontal="left" vertical="center" indent="1"/>
    </xf>
    <xf numFmtId="0" fontId="74" fillId="50" borderId="62" applyNumberFormat="0" applyProtection="0">
      <alignment horizontal="left" vertical="center" indent="1"/>
    </xf>
    <xf numFmtId="0" fontId="74" fillId="50" borderId="62" applyNumberFormat="0" applyProtection="0">
      <alignment horizontal="left" vertical="center" indent="1"/>
    </xf>
    <xf numFmtId="0" fontId="74" fillId="50" borderId="62" applyNumberFormat="0" applyProtection="0">
      <alignment horizontal="left" vertical="center" indent="1"/>
    </xf>
    <xf numFmtId="0" fontId="38" fillId="75" borderId="64" applyNumberFormat="0" applyProtection="0">
      <alignment horizontal="left" vertical="top" indent="1"/>
    </xf>
    <xf numFmtId="0" fontId="38" fillId="75" borderId="64" applyNumberFormat="0" applyProtection="0">
      <alignment horizontal="left" vertical="top" indent="1"/>
    </xf>
    <xf numFmtId="0" fontId="38" fillId="75" borderId="64" applyNumberFormat="0" applyProtection="0">
      <alignment horizontal="left" vertical="top" indent="1"/>
    </xf>
    <xf numFmtId="0" fontId="38" fillId="75" borderId="64" applyNumberFormat="0" applyProtection="0">
      <alignment horizontal="left" vertical="top" indent="1"/>
    </xf>
    <xf numFmtId="0" fontId="38" fillId="75" borderId="64" applyNumberFormat="0" applyProtection="0">
      <alignment horizontal="left" vertical="top" indent="1"/>
    </xf>
    <xf numFmtId="0" fontId="38" fillId="75" borderId="64" applyNumberFormat="0" applyProtection="0">
      <alignment horizontal="left" vertical="top" indent="1"/>
    </xf>
    <xf numFmtId="0" fontId="38" fillId="75" borderId="64" applyNumberFormat="0" applyProtection="0">
      <alignment horizontal="left" vertical="top" indent="1"/>
    </xf>
    <xf numFmtId="0" fontId="38" fillId="75" borderId="64" applyNumberFormat="0" applyProtection="0">
      <alignment horizontal="left" vertical="top" indent="1"/>
    </xf>
    <xf numFmtId="0" fontId="74" fillId="82" borderId="62" applyNumberFormat="0" applyProtection="0">
      <alignment horizontal="left" vertical="center" indent="1"/>
    </xf>
    <xf numFmtId="0" fontId="74" fillId="82" borderId="62" applyNumberFormat="0" applyProtection="0">
      <alignment horizontal="left" vertical="center" indent="1"/>
    </xf>
    <xf numFmtId="0" fontId="74" fillId="82" borderId="62" applyNumberFormat="0" applyProtection="0">
      <alignment horizontal="left" vertical="center" indent="1"/>
    </xf>
    <xf numFmtId="0" fontId="74" fillId="82" borderId="62" applyNumberFormat="0" applyProtection="0">
      <alignment horizontal="left" vertical="center" indent="1"/>
    </xf>
    <xf numFmtId="0" fontId="74" fillId="82" borderId="62" applyNumberFormat="0" applyProtection="0">
      <alignment horizontal="left" vertical="center" indent="1"/>
    </xf>
    <xf numFmtId="0" fontId="74" fillId="82" borderId="62" applyNumberFormat="0" applyProtection="0">
      <alignment horizontal="left" vertical="center" indent="1"/>
    </xf>
    <xf numFmtId="0" fontId="38" fillId="77" borderId="64" applyNumberFormat="0" applyProtection="0">
      <alignment horizontal="left" vertical="top" indent="1"/>
    </xf>
    <xf numFmtId="0" fontId="38" fillId="77" borderId="64" applyNumberFormat="0" applyProtection="0">
      <alignment horizontal="left" vertical="top" indent="1"/>
    </xf>
    <xf numFmtId="0" fontId="38" fillId="77" borderId="64" applyNumberFormat="0" applyProtection="0">
      <alignment horizontal="left" vertical="top" indent="1"/>
    </xf>
    <xf numFmtId="0" fontId="38" fillId="77" borderId="64" applyNumberFormat="0" applyProtection="0">
      <alignment horizontal="left" vertical="top" indent="1"/>
    </xf>
    <xf numFmtId="0" fontId="38" fillId="77" borderId="64" applyNumberFormat="0" applyProtection="0">
      <alignment horizontal="left" vertical="top" indent="1"/>
    </xf>
    <xf numFmtId="0" fontId="38" fillId="77" borderId="64" applyNumberFormat="0" applyProtection="0">
      <alignment horizontal="left" vertical="top" indent="1"/>
    </xf>
    <xf numFmtId="0" fontId="38" fillId="77" borderId="64" applyNumberFormat="0" applyProtection="0">
      <alignment horizontal="left" vertical="top" indent="1"/>
    </xf>
    <xf numFmtId="0" fontId="38" fillId="77" borderId="64" applyNumberFormat="0" applyProtection="0">
      <alignment horizontal="left" vertical="top" indent="1"/>
    </xf>
    <xf numFmtId="0" fontId="74" fillId="14" borderId="62" applyNumberFormat="0" applyProtection="0">
      <alignment horizontal="left" vertical="center" indent="1"/>
    </xf>
    <xf numFmtId="0" fontId="74" fillId="14" borderId="62" applyNumberFormat="0" applyProtection="0">
      <alignment horizontal="left" vertical="center" indent="1"/>
    </xf>
    <xf numFmtId="0" fontId="74" fillId="14" borderId="62" applyNumberFormat="0" applyProtection="0">
      <alignment horizontal="left" vertical="center" indent="1"/>
    </xf>
    <xf numFmtId="0" fontId="74" fillId="14" borderId="62" applyNumberFormat="0" applyProtection="0">
      <alignment horizontal="left" vertical="center" indent="1"/>
    </xf>
    <xf numFmtId="0" fontId="74" fillId="14" borderId="62" applyNumberFormat="0" applyProtection="0">
      <alignment horizontal="left" vertical="center" indent="1"/>
    </xf>
    <xf numFmtId="0" fontId="37" fillId="85" borderId="63" applyNumberFormat="0" applyProtection="0">
      <alignment horizontal="left" vertical="center" indent="1"/>
    </xf>
    <xf numFmtId="0" fontId="38" fillId="14" borderId="64" applyNumberFormat="0" applyProtection="0">
      <alignment horizontal="left" vertical="top" indent="1"/>
    </xf>
    <xf numFmtId="0" fontId="38" fillId="14" borderId="64" applyNumberFormat="0" applyProtection="0">
      <alignment horizontal="left" vertical="top" indent="1"/>
    </xf>
    <xf numFmtId="0" fontId="38" fillId="14" borderId="64" applyNumberFormat="0" applyProtection="0">
      <alignment horizontal="left" vertical="top" indent="1"/>
    </xf>
    <xf numFmtId="0" fontId="38" fillId="14" borderId="64" applyNumberFormat="0" applyProtection="0">
      <alignment horizontal="left" vertical="top" indent="1"/>
    </xf>
    <xf numFmtId="0" fontId="38" fillId="14" borderId="64" applyNumberFormat="0" applyProtection="0">
      <alignment horizontal="left" vertical="top" indent="1"/>
    </xf>
    <xf numFmtId="0" fontId="38" fillId="14" borderId="64" applyNumberFormat="0" applyProtection="0">
      <alignment horizontal="left" vertical="top" indent="1"/>
    </xf>
    <xf numFmtId="0" fontId="38" fillId="14" borderId="64" applyNumberFormat="0" applyProtection="0">
      <alignment horizontal="left" vertical="top" indent="1"/>
    </xf>
    <xf numFmtId="0" fontId="38" fillId="14" borderId="64" applyNumberFormat="0" applyProtection="0">
      <alignment horizontal="left" vertical="top" indent="1"/>
    </xf>
    <xf numFmtId="0" fontId="74" fillId="78" borderId="62" applyNumberFormat="0" applyProtection="0">
      <alignment horizontal="left" vertical="center" indent="1"/>
    </xf>
    <xf numFmtId="0" fontId="74" fillId="78" borderId="62" applyNumberFormat="0" applyProtection="0">
      <alignment horizontal="left" vertical="center" indent="1"/>
    </xf>
    <xf numFmtId="0" fontId="74" fillId="78" borderId="62" applyNumberFormat="0" applyProtection="0">
      <alignment horizontal="left" vertical="center" indent="1"/>
    </xf>
    <xf numFmtId="0" fontId="74" fillId="78" borderId="62" applyNumberFormat="0" applyProtection="0">
      <alignment horizontal="left" vertical="center" indent="1"/>
    </xf>
    <xf numFmtId="0" fontId="74" fillId="78" borderId="62" applyNumberFormat="0" applyProtection="0">
      <alignment horizontal="left" vertical="center" indent="1"/>
    </xf>
    <xf numFmtId="0" fontId="37" fillId="6" borderId="63" applyNumberFormat="0" applyProtection="0">
      <alignment horizontal="left" vertical="center" indent="1"/>
    </xf>
    <xf numFmtId="0" fontId="38" fillId="78" borderId="64" applyNumberFormat="0" applyProtection="0">
      <alignment horizontal="left" vertical="top" indent="1"/>
    </xf>
    <xf numFmtId="0" fontId="38" fillId="78" borderId="64" applyNumberFormat="0" applyProtection="0">
      <alignment horizontal="left" vertical="top" indent="1"/>
    </xf>
    <xf numFmtId="0" fontId="38" fillId="78" borderId="64" applyNumberFormat="0" applyProtection="0">
      <alignment horizontal="left" vertical="top" indent="1"/>
    </xf>
    <xf numFmtId="0" fontId="38" fillId="78" borderId="64" applyNumberFormat="0" applyProtection="0">
      <alignment horizontal="left" vertical="top" indent="1"/>
    </xf>
    <xf numFmtId="0" fontId="38" fillId="78" borderId="64" applyNumberFormat="0" applyProtection="0">
      <alignment horizontal="left" vertical="top" indent="1"/>
    </xf>
    <xf numFmtId="0" fontId="38" fillId="78" borderId="64" applyNumberFormat="0" applyProtection="0">
      <alignment horizontal="left" vertical="top" indent="1"/>
    </xf>
    <xf numFmtId="0" fontId="38" fillId="78" borderId="64" applyNumberFormat="0" applyProtection="0">
      <alignment horizontal="left" vertical="top" indent="1"/>
    </xf>
    <xf numFmtId="0" fontId="38" fillId="78" borderId="64" applyNumberFormat="0" applyProtection="0">
      <alignment horizontal="left" vertical="top" indent="1"/>
    </xf>
    <xf numFmtId="0" fontId="81" fillId="75" borderId="65" applyBorder="0"/>
    <xf numFmtId="4" fontId="53" fillId="87" borderId="63" applyNumberFormat="0" applyProtection="0">
      <alignment vertical="center"/>
    </xf>
    <xf numFmtId="4" fontId="82" fillId="59" borderId="64" applyNumberFormat="0" applyProtection="0">
      <alignment vertical="center"/>
    </xf>
    <xf numFmtId="4" fontId="82" fillId="59" borderId="64" applyNumberFormat="0" applyProtection="0">
      <alignment vertical="center"/>
    </xf>
    <xf numFmtId="4" fontId="82" fillId="59" borderId="64" applyNumberFormat="0" applyProtection="0">
      <alignment vertical="center"/>
    </xf>
    <xf numFmtId="4" fontId="82" fillId="59" borderId="64" applyNumberFormat="0" applyProtection="0">
      <alignment vertical="center"/>
    </xf>
    <xf numFmtId="4" fontId="82" fillId="59" borderId="64" applyNumberFormat="0" applyProtection="0">
      <alignment vertical="center"/>
    </xf>
    <xf numFmtId="4" fontId="75" fillId="87" borderId="63" applyNumberFormat="0" applyProtection="0">
      <alignment vertical="center"/>
    </xf>
    <xf numFmtId="4" fontId="53" fillId="87" borderId="63" applyNumberFormat="0" applyProtection="0">
      <alignment horizontal="left" vertical="center" indent="1"/>
    </xf>
    <xf numFmtId="4" fontId="82" fillId="50" borderId="64" applyNumberFormat="0" applyProtection="0">
      <alignment horizontal="left" vertical="center" indent="1"/>
    </xf>
    <xf numFmtId="4" fontId="82" fillId="50" borderId="64" applyNumberFormat="0" applyProtection="0">
      <alignment horizontal="left" vertical="center" indent="1"/>
    </xf>
    <xf numFmtId="4" fontId="82" fillId="50" borderId="64" applyNumberFormat="0" applyProtection="0">
      <alignment horizontal="left" vertical="center" indent="1"/>
    </xf>
    <xf numFmtId="4" fontId="82" fillId="50" borderId="64" applyNumberFormat="0" applyProtection="0">
      <alignment horizontal="left" vertical="center" indent="1"/>
    </xf>
    <xf numFmtId="4" fontId="82" fillId="50" borderId="64" applyNumberFormat="0" applyProtection="0">
      <alignment horizontal="left" vertical="center" indent="1"/>
    </xf>
    <xf numFmtId="4" fontId="53" fillId="87" borderId="63" applyNumberFormat="0" applyProtection="0">
      <alignment horizontal="left" vertical="center" indent="1"/>
    </xf>
    <xf numFmtId="0" fontId="82" fillId="59" borderId="64" applyNumberFormat="0" applyProtection="0">
      <alignment horizontal="left" vertical="top" indent="1"/>
    </xf>
    <xf numFmtId="0" fontId="82" fillId="59" borderId="64" applyNumberFormat="0" applyProtection="0">
      <alignment horizontal="left" vertical="top" indent="1"/>
    </xf>
    <xf numFmtId="0" fontId="82" fillId="59" borderId="64" applyNumberFormat="0" applyProtection="0">
      <alignment horizontal="left" vertical="top" indent="1"/>
    </xf>
    <xf numFmtId="0" fontId="82" fillId="59" borderId="64" applyNumberFormat="0" applyProtection="0">
      <alignment horizontal="left" vertical="top" indent="1"/>
    </xf>
    <xf numFmtId="0" fontId="82" fillId="59" borderId="64" applyNumberFormat="0" applyProtection="0">
      <alignment horizontal="left" vertical="top" indent="1"/>
    </xf>
    <xf numFmtId="4" fontId="53" fillId="74" borderId="63" applyNumberFormat="0" applyProtection="0">
      <alignment horizontal="right" vertical="center"/>
    </xf>
    <xf numFmtId="4" fontId="74" fillId="0" borderId="62" applyNumberFormat="0" applyProtection="0">
      <alignment horizontal="right" vertical="center"/>
    </xf>
    <xf numFmtId="4" fontId="74" fillId="0" borderId="62" applyNumberFormat="0" applyProtection="0">
      <alignment horizontal="right" vertical="center"/>
    </xf>
    <xf numFmtId="4" fontId="74" fillId="0" borderId="62" applyNumberFormat="0" applyProtection="0">
      <alignment horizontal="right" vertical="center"/>
    </xf>
    <xf numFmtId="4" fontId="74" fillId="0" borderId="62" applyNumberFormat="0" applyProtection="0">
      <alignment horizontal="right" vertical="center"/>
    </xf>
    <xf numFmtId="4" fontId="74" fillId="0" borderId="62" applyNumberFormat="0" applyProtection="0">
      <alignment horizontal="right" vertical="center"/>
    </xf>
    <xf numFmtId="4" fontId="75" fillId="74" borderId="63" applyNumberFormat="0" applyProtection="0">
      <alignment horizontal="right" vertical="center"/>
    </xf>
    <xf numFmtId="4" fontId="45" fillId="88" borderId="62" applyNumberFormat="0" applyProtection="0">
      <alignment horizontal="right" vertical="center"/>
    </xf>
    <xf numFmtId="4" fontId="45" fillId="88" borderId="62" applyNumberFormat="0" applyProtection="0">
      <alignment horizontal="right" vertical="center"/>
    </xf>
    <xf numFmtId="4" fontId="45" fillId="88" borderId="62" applyNumberFormat="0" applyProtection="0">
      <alignment horizontal="right" vertical="center"/>
    </xf>
    <xf numFmtId="4" fontId="45" fillId="88" borderId="62" applyNumberFormat="0" applyProtection="0">
      <alignment horizontal="right" vertical="center"/>
    </xf>
    <xf numFmtId="4" fontId="45" fillId="88" borderId="62" applyNumberFormat="0" applyProtection="0">
      <alignment horizontal="right" vertical="center"/>
    </xf>
    <xf numFmtId="4" fontId="74" fillId="20" borderId="62" applyNumberFormat="0" applyProtection="0">
      <alignment horizontal="left" vertical="center" indent="1"/>
    </xf>
    <xf numFmtId="4" fontId="74" fillId="20" borderId="62" applyNumberFormat="0" applyProtection="0">
      <alignment horizontal="left" vertical="center" indent="1"/>
    </xf>
    <xf numFmtId="4" fontId="74" fillId="20" borderId="62" applyNumberFormat="0" applyProtection="0">
      <alignment horizontal="left" vertical="center" indent="1"/>
    </xf>
    <xf numFmtId="4" fontId="74" fillId="20" borderId="62" applyNumberFormat="0" applyProtection="0">
      <alignment horizontal="left" vertical="center" indent="1"/>
    </xf>
    <xf numFmtId="4" fontId="74" fillId="20" borderId="62" applyNumberFormat="0" applyProtection="0">
      <alignment horizontal="left" vertical="center" indent="1"/>
    </xf>
    <xf numFmtId="4" fontId="74" fillId="20" borderId="62" applyNumberFormat="0" applyProtection="0">
      <alignment horizontal="left" vertical="center" indent="1"/>
    </xf>
    <xf numFmtId="0" fontId="82" fillId="77" borderId="64" applyNumberFormat="0" applyProtection="0">
      <alignment horizontal="left" vertical="top" indent="1"/>
    </xf>
    <xf numFmtId="0" fontId="82" fillId="77" borderId="64" applyNumberFormat="0" applyProtection="0">
      <alignment horizontal="left" vertical="top" indent="1"/>
    </xf>
    <xf numFmtId="0" fontId="82" fillId="77" borderId="64" applyNumberFormat="0" applyProtection="0">
      <alignment horizontal="left" vertical="top" indent="1"/>
    </xf>
    <xf numFmtId="0" fontId="82" fillId="77" borderId="64" applyNumberFormat="0" applyProtection="0">
      <alignment horizontal="left" vertical="top" indent="1"/>
    </xf>
    <xf numFmtId="0" fontId="82" fillId="77" borderId="64" applyNumberFormat="0" applyProtection="0">
      <alignment horizontal="left" vertical="top" indent="1"/>
    </xf>
    <xf numFmtId="4" fontId="45" fillId="89" borderId="60" applyNumberFormat="0" applyProtection="0">
      <alignment horizontal="left" vertical="center" indent="1"/>
    </xf>
    <xf numFmtId="4" fontId="45" fillId="89" borderId="60" applyNumberFormat="0" applyProtection="0">
      <alignment horizontal="left" vertical="center" indent="1"/>
    </xf>
    <xf numFmtId="4" fontId="45" fillId="89" borderId="60" applyNumberFormat="0" applyProtection="0">
      <alignment horizontal="left" vertical="center" indent="1"/>
    </xf>
    <xf numFmtId="4" fontId="45" fillId="89" borderId="60" applyNumberFormat="0" applyProtection="0">
      <alignment horizontal="left" vertical="center" indent="1"/>
    </xf>
    <xf numFmtId="4" fontId="45" fillId="89" borderId="60" applyNumberFormat="0" applyProtection="0">
      <alignment horizontal="left" vertical="center" indent="1"/>
    </xf>
    <xf numFmtId="4" fontId="73" fillId="74" borderId="63" applyNumberFormat="0" applyProtection="0">
      <alignment horizontal="right" vertical="center"/>
    </xf>
    <xf numFmtId="4" fontId="45" fillId="86" borderId="62" applyNumberFormat="0" applyProtection="0">
      <alignment horizontal="right" vertical="center"/>
    </xf>
    <xf numFmtId="4" fontId="45" fillId="86" borderId="62" applyNumberFormat="0" applyProtection="0">
      <alignment horizontal="right" vertical="center"/>
    </xf>
    <xf numFmtId="4" fontId="45" fillId="86" borderId="62" applyNumberFormat="0" applyProtection="0">
      <alignment horizontal="right" vertical="center"/>
    </xf>
    <xf numFmtId="4" fontId="45" fillId="86" borderId="62" applyNumberFormat="0" applyProtection="0">
      <alignment horizontal="right" vertical="center"/>
    </xf>
    <xf numFmtId="4" fontId="45" fillId="86" borderId="62" applyNumberFormat="0" applyProtection="0">
      <alignment horizontal="right" vertical="center"/>
    </xf>
    <xf numFmtId="2" fontId="84" fillId="91" borderId="58" applyProtection="0"/>
    <xf numFmtId="2" fontId="84" fillId="91" borderId="58" applyProtection="0"/>
    <xf numFmtId="2" fontId="44" fillId="92" borderId="58" applyProtection="0"/>
    <xf numFmtId="2" fontId="44" fillId="93" borderId="58" applyProtection="0"/>
    <xf numFmtId="2" fontId="44" fillId="94" borderId="58" applyProtection="0"/>
    <xf numFmtId="2" fontId="44" fillId="94" borderId="58" applyProtection="0">
      <alignment horizontal="center"/>
    </xf>
    <xf numFmtId="2" fontId="44" fillId="93" borderId="58" applyProtection="0">
      <alignment horizontal="center"/>
    </xf>
    <xf numFmtId="0" fontId="45" fillId="0" borderId="60">
      <alignment horizontal="left" vertical="top" wrapText="1"/>
    </xf>
    <xf numFmtId="0" fontId="87" fillId="0" borderId="66" applyNumberFormat="0" applyFill="0" applyAlignment="0" applyProtection="0"/>
    <xf numFmtId="0" fontId="93" fillId="0" borderId="67"/>
    <xf numFmtId="0" fontId="39" fillId="0" borderId="0"/>
    <xf numFmtId="0" fontId="97" fillId="0" borderId="0"/>
    <xf numFmtId="0" fontId="97" fillId="0" borderId="0"/>
    <xf numFmtId="0" fontId="97" fillId="0" borderId="0"/>
    <xf numFmtId="0" fontId="3" fillId="0" borderId="0"/>
    <xf numFmtId="164" fontId="37" fillId="0" borderId="0" applyFont="0" applyFill="0" applyBorder="0" applyAlignment="0" applyProtection="0"/>
    <xf numFmtId="0" fontId="3" fillId="0" borderId="0"/>
    <xf numFmtId="0" fontId="44" fillId="6" borderId="70" applyNumberFormat="0">
      <alignment readingOrder="1"/>
      <protection locked="0"/>
    </xf>
    <xf numFmtId="0" fontId="50" fillId="0" borderId="71">
      <alignment horizontal="left" vertical="top" wrapText="1"/>
    </xf>
    <xf numFmtId="49" fontId="36" fillId="0" borderId="68">
      <alignment horizontal="center" vertical="top" wrapText="1"/>
      <protection locked="0"/>
    </xf>
    <xf numFmtId="49" fontId="36" fillId="0" borderId="68">
      <alignment horizontal="center" vertical="top" wrapText="1"/>
      <protection locked="0"/>
    </xf>
    <xf numFmtId="49" fontId="45" fillId="10" borderId="68">
      <alignment horizontal="right" vertical="top"/>
      <protection locked="0"/>
    </xf>
    <xf numFmtId="49" fontId="45" fillId="10" borderId="68">
      <alignment horizontal="right" vertical="top"/>
      <protection locked="0"/>
    </xf>
    <xf numFmtId="0" fontId="45" fillId="10" borderId="68">
      <alignment horizontal="right" vertical="top"/>
      <protection locked="0"/>
    </xf>
    <xf numFmtId="0" fontId="45" fillId="10" borderId="68">
      <alignment horizontal="right" vertical="top"/>
      <protection locked="0"/>
    </xf>
    <xf numFmtId="49" fontId="45" fillId="0" borderId="68">
      <alignment horizontal="right" vertical="top"/>
      <protection locked="0"/>
    </xf>
    <xf numFmtId="49" fontId="45" fillId="0" borderId="68">
      <alignment horizontal="right" vertical="top"/>
      <protection locked="0"/>
    </xf>
    <xf numFmtId="0" fontId="45" fillId="0" borderId="68">
      <alignment horizontal="right" vertical="top"/>
      <protection locked="0"/>
    </xf>
    <xf numFmtId="0" fontId="45" fillId="0" borderId="68">
      <alignment horizontal="right" vertical="top"/>
      <protection locked="0"/>
    </xf>
    <xf numFmtId="49" fontId="45" fillId="49" borderId="68">
      <alignment horizontal="right" vertical="top"/>
      <protection locked="0"/>
    </xf>
    <xf numFmtId="49" fontId="45" fillId="49" borderId="68">
      <alignment horizontal="right" vertical="top"/>
      <protection locked="0"/>
    </xf>
    <xf numFmtId="0" fontId="45" fillId="49" borderId="68">
      <alignment horizontal="right" vertical="top"/>
      <protection locked="0"/>
    </xf>
    <xf numFmtId="0" fontId="45" fillId="49" borderId="68">
      <alignment horizontal="right" vertical="top"/>
      <protection locked="0"/>
    </xf>
    <xf numFmtId="0" fontId="50" fillId="0" borderId="71">
      <alignment horizontal="center" vertical="top" wrapText="1"/>
    </xf>
    <xf numFmtId="0" fontId="54" fillId="50" borderId="70" applyNumberFormat="0" applyAlignment="0" applyProtection="0"/>
    <xf numFmtId="0" fontId="67" fillId="13" borderId="70" applyNumberFormat="0" applyAlignment="0" applyProtection="0"/>
    <xf numFmtId="0" fontId="36" fillId="59" borderId="72" applyNumberFormat="0" applyFont="0" applyAlignment="0" applyProtection="0"/>
    <xf numFmtId="0" fontId="38" fillId="45" borderId="73" applyNumberFormat="0" applyFont="0" applyAlignment="0" applyProtection="0"/>
    <xf numFmtId="0" fontId="38" fillId="45" borderId="73" applyNumberFormat="0" applyFont="0" applyAlignment="0" applyProtection="0"/>
    <xf numFmtId="0" fontId="38" fillId="45" borderId="73" applyNumberFormat="0" applyFont="0" applyAlignment="0" applyProtection="0"/>
    <xf numFmtId="0" fontId="72" fillId="50" borderId="74" applyNumberFormat="0" applyAlignment="0" applyProtection="0"/>
    <xf numFmtId="4" fontId="53" fillId="60" borderId="74" applyNumberFormat="0" applyProtection="0">
      <alignment vertical="center"/>
    </xf>
    <xf numFmtId="4" fontId="74" fillId="57" borderId="73" applyNumberFormat="0" applyProtection="0">
      <alignment vertical="center"/>
    </xf>
    <xf numFmtId="4" fontId="74" fillId="57" borderId="73" applyNumberFormat="0" applyProtection="0">
      <alignment vertical="center"/>
    </xf>
    <xf numFmtId="4" fontId="74" fillId="57" borderId="73" applyNumberFormat="0" applyProtection="0">
      <alignment vertical="center"/>
    </xf>
    <xf numFmtId="4" fontId="74" fillId="57" borderId="73" applyNumberFormat="0" applyProtection="0">
      <alignment vertical="center"/>
    </xf>
    <xf numFmtId="4" fontId="74" fillId="57" borderId="73" applyNumberFormat="0" applyProtection="0">
      <alignment vertical="center"/>
    </xf>
    <xf numFmtId="4" fontId="75" fillId="60" borderId="74" applyNumberFormat="0" applyProtection="0">
      <alignment vertical="center"/>
    </xf>
    <xf numFmtId="4" fontId="45" fillId="60" borderId="73" applyNumberFormat="0" applyProtection="0">
      <alignment vertical="center"/>
    </xf>
    <xf numFmtId="4" fontId="45" fillId="60" borderId="73" applyNumberFormat="0" applyProtection="0">
      <alignment vertical="center"/>
    </xf>
    <xf numFmtId="4" fontId="45" fillId="60" borderId="73" applyNumberFormat="0" applyProtection="0">
      <alignment vertical="center"/>
    </xf>
    <xf numFmtId="4" fontId="45" fillId="60" borderId="73" applyNumberFormat="0" applyProtection="0">
      <alignment vertical="center"/>
    </xf>
    <xf numFmtId="4" fontId="45" fillId="60" borderId="73" applyNumberFormat="0" applyProtection="0">
      <alignment vertical="center"/>
    </xf>
    <xf numFmtId="4" fontId="53" fillId="60" borderId="74" applyNumberFormat="0" applyProtection="0">
      <alignment horizontal="left" vertical="center" indent="1"/>
    </xf>
    <xf numFmtId="4" fontId="74" fillId="60" borderId="73" applyNumberFormat="0" applyProtection="0">
      <alignment horizontal="left" vertical="center" indent="1"/>
    </xf>
    <xf numFmtId="4" fontId="74" fillId="60" borderId="73" applyNumberFormat="0" applyProtection="0">
      <alignment horizontal="left" vertical="center" indent="1"/>
    </xf>
    <xf numFmtId="4" fontId="74" fillId="60" borderId="73" applyNumberFormat="0" applyProtection="0">
      <alignment horizontal="left" vertical="center" indent="1"/>
    </xf>
    <xf numFmtId="4" fontId="74" fillId="60" borderId="73" applyNumberFormat="0" applyProtection="0">
      <alignment horizontal="left" vertical="center" indent="1"/>
    </xf>
    <xf numFmtId="4" fontId="74" fillId="60" borderId="73" applyNumberFormat="0" applyProtection="0">
      <alignment horizontal="left" vertical="center" indent="1"/>
    </xf>
    <xf numFmtId="4" fontId="53" fillId="60" borderId="74" applyNumberFormat="0" applyProtection="0">
      <alignment horizontal="left" vertical="center" indent="1"/>
    </xf>
    <xf numFmtId="0" fontId="45" fillId="57" borderId="75" applyNumberFormat="0" applyProtection="0">
      <alignment horizontal="left" vertical="top" indent="1"/>
    </xf>
    <xf numFmtId="0" fontId="45" fillId="57" borderId="75" applyNumberFormat="0" applyProtection="0">
      <alignment horizontal="left" vertical="top" indent="1"/>
    </xf>
    <xf numFmtId="0" fontId="45" fillId="57" borderId="75" applyNumberFormat="0" applyProtection="0">
      <alignment horizontal="left" vertical="top" indent="1"/>
    </xf>
    <xf numFmtId="0" fontId="45" fillId="57" borderId="75" applyNumberFormat="0" applyProtection="0">
      <alignment horizontal="left" vertical="top" indent="1"/>
    </xf>
    <xf numFmtId="0" fontId="45" fillId="57" borderId="75" applyNumberFormat="0" applyProtection="0">
      <alignment horizontal="left" vertical="top" indent="1"/>
    </xf>
    <xf numFmtId="4" fontId="74" fillId="20" borderId="73" applyNumberFormat="0" applyProtection="0">
      <alignment horizontal="left" vertical="center" indent="1"/>
    </xf>
    <xf numFmtId="4" fontId="74" fillId="20" borderId="73" applyNumberFormat="0" applyProtection="0">
      <alignment horizontal="left" vertical="center" indent="1"/>
    </xf>
    <xf numFmtId="4" fontId="74" fillId="20" borderId="73" applyNumberFormat="0" applyProtection="0">
      <alignment horizontal="left" vertical="center" indent="1"/>
    </xf>
    <xf numFmtId="4" fontId="74" fillId="20" borderId="73" applyNumberFormat="0" applyProtection="0">
      <alignment horizontal="left" vertical="center" indent="1"/>
    </xf>
    <xf numFmtId="4" fontId="74" fillId="20" borderId="73" applyNumberFormat="0" applyProtection="0">
      <alignment horizontal="left" vertical="center" indent="1"/>
    </xf>
    <xf numFmtId="4" fontId="53" fillId="61" borderId="74" applyNumberFormat="0" applyProtection="0">
      <alignment horizontal="right" vertical="center"/>
    </xf>
    <xf numFmtId="4" fontId="74" fillId="9" borderId="73" applyNumberFormat="0" applyProtection="0">
      <alignment horizontal="right" vertical="center"/>
    </xf>
    <xf numFmtId="4" fontId="74" fillId="9" borderId="73" applyNumberFormat="0" applyProtection="0">
      <alignment horizontal="right" vertical="center"/>
    </xf>
    <xf numFmtId="4" fontId="74" fillId="9" borderId="73" applyNumberFormat="0" applyProtection="0">
      <alignment horizontal="right" vertical="center"/>
    </xf>
    <xf numFmtId="4" fontId="74" fillId="9" borderId="73" applyNumberFormat="0" applyProtection="0">
      <alignment horizontal="right" vertical="center"/>
    </xf>
    <xf numFmtId="4" fontId="74" fillId="9" borderId="73" applyNumberFormat="0" applyProtection="0">
      <alignment horizontal="right" vertical="center"/>
    </xf>
    <xf numFmtId="4" fontId="53" fillId="62" borderId="74" applyNumberFormat="0" applyProtection="0">
      <alignment horizontal="right" vertical="center"/>
    </xf>
    <xf numFmtId="4" fontId="74" fillId="63" borderId="73" applyNumberFormat="0" applyProtection="0">
      <alignment horizontal="right" vertical="center"/>
    </xf>
    <xf numFmtId="4" fontId="74" fillId="63" borderId="73" applyNumberFormat="0" applyProtection="0">
      <alignment horizontal="right" vertical="center"/>
    </xf>
    <xf numFmtId="4" fontId="74" fillId="63" borderId="73" applyNumberFormat="0" applyProtection="0">
      <alignment horizontal="right" vertical="center"/>
    </xf>
    <xf numFmtId="4" fontId="74" fillId="63" borderId="73" applyNumberFormat="0" applyProtection="0">
      <alignment horizontal="right" vertical="center"/>
    </xf>
    <xf numFmtId="4" fontId="74" fillId="63" borderId="73" applyNumberFormat="0" applyProtection="0">
      <alignment horizontal="right" vertical="center"/>
    </xf>
    <xf numFmtId="4" fontId="53" fillId="64" borderId="74" applyNumberFormat="0" applyProtection="0">
      <alignment horizontal="right" vertical="center"/>
    </xf>
    <xf numFmtId="4" fontId="74" fillId="30" borderId="71" applyNumberFormat="0" applyProtection="0">
      <alignment horizontal="right" vertical="center"/>
    </xf>
    <xf numFmtId="4" fontId="74" fillId="30" borderId="71" applyNumberFormat="0" applyProtection="0">
      <alignment horizontal="right" vertical="center"/>
    </xf>
    <xf numFmtId="4" fontId="74" fillId="30" borderId="71" applyNumberFormat="0" applyProtection="0">
      <alignment horizontal="right" vertical="center"/>
    </xf>
    <xf numFmtId="4" fontId="74" fillId="30" borderId="71" applyNumberFormat="0" applyProtection="0">
      <alignment horizontal="right" vertical="center"/>
    </xf>
    <xf numFmtId="4" fontId="74" fillId="30" borderId="71" applyNumberFormat="0" applyProtection="0">
      <alignment horizontal="right" vertical="center"/>
    </xf>
    <xf numFmtId="4" fontId="53" fillId="65" borderId="74" applyNumberFormat="0" applyProtection="0">
      <alignment horizontal="right" vertical="center"/>
    </xf>
    <xf numFmtId="4" fontId="74" fillId="17" borderId="73" applyNumberFormat="0" applyProtection="0">
      <alignment horizontal="right" vertical="center"/>
    </xf>
    <xf numFmtId="4" fontId="74" fillId="17" borderId="73" applyNumberFormat="0" applyProtection="0">
      <alignment horizontal="right" vertical="center"/>
    </xf>
    <xf numFmtId="4" fontId="74" fillId="17" borderId="73" applyNumberFormat="0" applyProtection="0">
      <alignment horizontal="right" vertical="center"/>
    </xf>
    <xf numFmtId="4" fontId="74" fillId="17" borderId="73" applyNumberFormat="0" applyProtection="0">
      <alignment horizontal="right" vertical="center"/>
    </xf>
    <xf numFmtId="4" fontId="74" fillId="17" borderId="73" applyNumberFormat="0" applyProtection="0">
      <alignment horizontal="right" vertical="center"/>
    </xf>
    <xf numFmtId="4" fontId="53" fillId="66" borderId="74" applyNumberFormat="0" applyProtection="0">
      <alignment horizontal="right" vertical="center"/>
    </xf>
    <xf numFmtId="4" fontId="74" fillId="21" borderId="73" applyNumberFormat="0" applyProtection="0">
      <alignment horizontal="right" vertical="center"/>
    </xf>
    <xf numFmtId="4" fontId="74" fillId="21" borderId="73" applyNumberFormat="0" applyProtection="0">
      <alignment horizontal="right" vertical="center"/>
    </xf>
    <xf numFmtId="4" fontId="74" fillId="21" borderId="73" applyNumberFormat="0" applyProtection="0">
      <alignment horizontal="right" vertical="center"/>
    </xf>
    <xf numFmtId="4" fontId="74" fillId="21" borderId="73" applyNumberFormat="0" applyProtection="0">
      <alignment horizontal="right" vertical="center"/>
    </xf>
    <xf numFmtId="4" fontId="74" fillId="21" borderId="73" applyNumberFormat="0" applyProtection="0">
      <alignment horizontal="right" vertical="center"/>
    </xf>
    <xf numFmtId="4" fontId="53" fillId="67" borderId="74" applyNumberFormat="0" applyProtection="0">
      <alignment horizontal="right" vertical="center"/>
    </xf>
    <xf numFmtId="4" fontId="74" fillId="44" borderId="73" applyNumberFormat="0" applyProtection="0">
      <alignment horizontal="right" vertical="center"/>
    </xf>
    <xf numFmtId="4" fontId="74" fillId="44" borderId="73" applyNumberFormat="0" applyProtection="0">
      <alignment horizontal="right" vertical="center"/>
    </xf>
    <xf numFmtId="4" fontId="74" fillId="44" borderId="73" applyNumberFormat="0" applyProtection="0">
      <alignment horizontal="right" vertical="center"/>
    </xf>
    <xf numFmtId="4" fontId="74" fillId="44" borderId="73" applyNumberFormat="0" applyProtection="0">
      <alignment horizontal="right" vertical="center"/>
    </xf>
    <xf numFmtId="4" fontId="74" fillId="44" borderId="73" applyNumberFormat="0" applyProtection="0">
      <alignment horizontal="right" vertical="center"/>
    </xf>
    <xf numFmtId="4" fontId="53" fillId="68" borderId="74" applyNumberFormat="0" applyProtection="0">
      <alignment horizontal="right" vertical="center"/>
    </xf>
    <xf numFmtId="4" fontId="74" fillId="37" borderId="73" applyNumberFormat="0" applyProtection="0">
      <alignment horizontal="right" vertical="center"/>
    </xf>
    <xf numFmtId="4" fontId="74" fillId="37" borderId="73" applyNumberFormat="0" applyProtection="0">
      <alignment horizontal="right" vertical="center"/>
    </xf>
    <xf numFmtId="4" fontId="74" fillId="37" borderId="73" applyNumberFormat="0" applyProtection="0">
      <alignment horizontal="right" vertical="center"/>
    </xf>
    <xf numFmtId="4" fontId="74" fillId="37" borderId="73" applyNumberFormat="0" applyProtection="0">
      <alignment horizontal="right" vertical="center"/>
    </xf>
    <xf numFmtId="4" fontId="74" fillId="37" borderId="73" applyNumberFormat="0" applyProtection="0">
      <alignment horizontal="right" vertical="center"/>
    </xf>
    <xf numFmtId="4" fontId="53" fillId="69" borderId="74" applyNumberFormat="0" applyProtection="0">
      <alignment horizontal="right" vertical="center"/>
    </xf>
    <xf numFmtId="4" fontId="74" fillId="70" borderId="73" applyNumberFormat="0" applyProtection="0">
      <alignment horizontal="right" vertical="center"/>
    </xf>
    <xf numFmtId="4" fontId="74" fillId="70" borderId="73" applyNumberFormat="0" applyProtection="0">
      <alignment horizontal="right" vertical="center"/>
    </xf>
    <xf numFmtId="4" fontId="74" fillId="70" borderId="73" applyNumberFormat="0" applyProtection="0">
      <alignment horizontal="right" vertical="center"/>
    </xf>
    <xf numFmtId="4" fontId="74" fillId="70" borderId="73" applyNumberFormat="0" applyProtection="0">
      <alignment horizontal="right" vertical="center"/>
    </xf>
    <xf numFmtId="4" fontId="74" fillId="70" borderId="73" applyNumberFormat="0" applyProtection="0">
      <alignment horizontal="right" vertical="center"/>
    </xf>
    <xf numFmtId="4" fontId="53" fillId="71" borderId="74" applyNumberFormat="0" applyProtection="0">
      <alignment horizontal="right" vertical="center"/>
    </xf>
    <xf numFmtId="4" fontId="74" fillId="16" borderId="73" applyNumberFormat="0" applyProtection="0">
      <alignment horizontal="right" vertical="center"/>
    </xf>
    <xf numFmtId="4" fontId="74" fillId="16" borderId="73" applyNumberFormat="0" applyProtection="0">
      <alignment horizontal="right" vertical="center"/>
    </xf>
    <xf numFmtId="4" fontId="74" fillId="16" borderId="73" applyNumberFormat="0" applyProtection="0">
      <alignment horizontal="right" vertical="center"/>
    </xf>
    <xf numFmtId="4" fontId="74" fillId="16" borderId="73" applyNumberFormat="0" applyProtection="0">
      <alignment horizontal="right" vertical="center"/>
    </xf>
    <xf numFmtId="4" fontId="74" fillId="16" borderId="73" applyNumberFormat="0" applyProtection="0">
      <alignment horizontal="right" vertical="center"/>
    </xf>
    <xf numFmtId="4" fontId="77" fillId="72" borderId="74" applyNumberFormat="0" applyProtection="0">
      <alignment horizontal="left" vertical="center" indent="1"/>
    </xf>
    <xf numFmtId="4" fontId="74" fillId="73" borderId="71" applyNumberFormat="0" applyProtection="0">
      <alignment horizontal="left" vertical="center" indent="1"/>
    </xf>
    <xf numFmtId="4" fontId="74" fillId="73" borderId="71" applyNumberFormat="0" applyProtection="0">
      <alignment horizontal="left" vertical="center" indent="1"/>
    </xf>
    <xf numFmtId="4" fontId="74" fillId="73" borderId="71" applyNumberFormat="0" applyProtection="0">
      <alignment horizontal="left" vertical="center" indent="1"/>
    </xf>
    <xf numFmtId="4" fontId="74" fillId="73" borderId="71" applyNumberFormat="0" applyProtection="0">
      <alignment horizontal="left" vertical="center" indent="1"/>
    </xf>
    <xf numFmtId="4" fontId="74" fillId="73" borderId="71" applyNumberFormat="0" applyProtection="0">
      <alignment horizontal="left" vertical="center" indent="1"/>
    </xf>
    <xf numFmtId="4" fontId="56" fillId="75" borderId="71" applyNumberFormat="0" applyProtection="0">
      <alignment horizontal="left" vertical="center" indent="1"/>
    </xf>
    <xf numFmtId="4" fontId="56" fillId="75" borderId="71" applyNumberFormat="0" applyProtection="0">
      <alignment horizontal="left" vertical="center" indent="1"/>
    </xf>
    <xf numFmtId="4" fontId="56" fillId="75" borderId="71" applyNumberFormat="0" applyProtection="0">
      <alignment horizontal="left" vertical="center" indent="1"/>
    </xf>
    <xf numFmtId="4" fontId="56" fillId="75" borderId="71" applyNumberFormat="0" applyProtection="0">
      <alignment horizontal="left" vertical="center" indent="1"/>
    </xf>
    <xf numFmtId="4" fontId="56" fillId="75" borderId="71" applyNumberFormat="0" applyProtection="0">
      <alignment horizontal="left" vertical="center" indent="1"/>
    </xf>
    <xf numFmtId="4" fontId="56" fillId="75" borderId="71" applyNumberFormat="0" applyProtection="0">
      <alignment horizontal="left" vertical="center" indent="1"/>
    </xf>
    <xf numFmtId="4" fontId="56" fillId="75" borderId="71" applyNumberFormat="0" applyProtection="0">
      <alignment horizontal="left" vertical="center" indent="1"/>
    </xf>
    <xf numFmtId="4" fontId="56" fillId="75" borderId="71" applyNumberFormat="0" applyProtection="0">
      <alignment horizontal="left" vertical="center" indent="1"/>
    </xf>
    <xf numFmtId="4" fontId="56" fillId="75" borderId="71" applyNumberFormat="0" applyProtection="0">
      <alignment horizontal="left" vertical="center" indent="1"/>
    </xf>
    <xf numFmtId="4" fontId="56" fillId="75" borderId="71" applyNumberFormat="0" applyProtection="0">
      <alignment horizontal="left" vertical="center" indent="1"/>
    </xf>
    <xf numFmtId="4" fontId="74" fillId="77" borderId="73" applyNumberFormat="0" applyProtection="0">
      <alignment horizontal="right" vertical="center"/>
    </xf>
    <xf numFmtId="4" fontId="74" fillId="77" borderId="73" applyNumberFormat="0" applyProtection="0">
      <alignment horizontal="right" vertical="center"/>
    </xf>
    <xf numFmtId="4" fontId="74" fillId="77" borderId="73" applyNumberFormat="0" applyProtection="0">
      <alignment horizontal="right" vertical="center"/>
    </xf>
    <xf numFmtId="4" fontId="74" fillId="77" borderId="73" applyNumberFormat="0" applyProtection="0">
      <alignment horizontal="right" vertical="center"/>
    </xf>
    <xf numFmtId="4" fontId="74" fillId="77" borderId="73" applyNumberFormat="0" applyProtection="0">
      <alignment horizontal="right" vertical="center"/>
    </xf>
    <xf numFmtId="4" fontId="74" fillId="78" borderId="71" applyNumberFormat="0" applyProtection="0">
      <alignment horizontal="left" vertical="center" indent="1"/>
    </xf>
    <xf numFmtId="4" fontId="74" fillId="78" borderId="71" applyNumberFormat="0" applyProtection="0">
      <alignment horizontal="left" vertical="center" indent="1"/>
    </xf>
    <xf numFmtId="4" fontId="74" fillId="78" borderId="71" applyNumberFormat="0" applyProtection="0">
      <alignment horizontal="left" vertical="center" indent="1"/>
    </xf>
    <xf numFmtId="4" fontId="74" fillId="78" borderId="71" applyNumberFormat="0" applyProtection="0">
      <alignment horizontal="left" vertical="center" indent="1"/>
    </xf>
    <xf numFmtId="4" fontId="74" fillId="78" borderId="71" applyNumberFormat="0" applyProtection="0">
      <alignment horizontal="left" vertical="center" indent="1"/>
    </xf>
    <xf numFmtId="4" fontId="74" fillId="77" borderId="71" applyNumberFormat="0" applyProtection="0">
      <alignment horizontal="left" vertical="center" indent="1"/>
    </xf>
    <xf numFmtId="4" fontId="74" fillId="77" borderId="71" applyNumberFormat="0" applyProtection="0">
      <alignment horizontal="left" vertical="center" indent="1"/>
    </xf>
    <xf numFmtId="4" fontId="74" fillId="77" borderId="71" applyNumberFormat="0" applyProtection="0">
      <alignment horizontal="left" vertical="center" indent="1"/>
    </xf>
    <xf numFmtId="4" fontId="74" fillId="77" borderId="71" applyNumberFormat="0" applyProtection="0">
      <alignment horizontal="left" vertical="center" indent="1"/>
    </xf>
    <xf numFmtId="4" fontId="74" fillId="77" borderId="71" applyNumberFormat="0" applyProtection="0">
      <alignment horizontal="left" vertical="center" indent="1"/>
    </xf>
    <xf numFmtId="0" fontId="74" fillId="50" borderId="73" applyNumberFormat="0" applyProtection="0">
      <alignment horizontal="left" vertical="center" indent="1"/>
    </xf>
    <xf numFmtId="0" fontId="74" fillId="50" borderId="73" applyNumberFormat="0" applyProtection="0">
      <alignment horizontal="left" vertical="center" indent="1"/>
    </xf>
    <xf numFmtId="0" fontId="74" fillId="50" borderId="73" applyNumberFormat="0" applyProtection="0">
      <alignment horizontal="left" vertical="center" indent="1"/>
    </xf>
    <xf numFmtId="0" fontId="74" fillId="50" borderId="73" applyNumberFormat="0" applyProtection="0">
      <alignment horizontal="left" vertical="center" indent="1"/>
    </xf>
    <xf numFmtId="0" fontId="74" fillId="50" borderId="73" applyNumberFormat="0" applyProtection="0">
      <alignment horizontal="left" vertical="center" indent="1"/>
    </xf>
    <xf numFmtId="0" fontId="74" fillId="50" borderId="73" applyNumberFormat="0" applyProtection="0">
      <alignment horizontal="left" vertical="center" indent="1"/>
    </xf>
    <xf numFmtId="0" fontId="38" fillId="75" borderId="75" applyNumberFormat="0" applyProtection="0">
      <alignment horizontal="left" vertical="top" indent="1"/>
    </xf>
    <xf numFmtId="0" fontId="38" fillId="75" borderId="75" applyNumberFormat="0" applyProtection="0">
      <alignment horizontal="left" vertical="top" indent="1"/>
    </xf>
    <xf numFmtId="0" fontId="38" fillId="75" borderId="75" applyNumberFormat="0" applyProtection="0">
      <alignment horizontal="left" vertical="top" indent="1"/>
    </xf>
    <xf numFmtId="0" fontId="38" fillId="75" borderId="75" applyNumberFormat="0" applyProtection="0">
      <alignment horizontal="left" vertical="top" indent="1"/>
    </xf>
    <xf numFmtId="0" fontId="38" fillId="75" borderId="75" applyNumberFormat="0" applyProtection="0">
      <alignment horizontal="left" vertical="top" indent="1"/>
    </xf>
    <xf numFmtId="0" fontId="38" fillId="75" borderId="75" applyNumberFormat="0" applyProtection="0">
      <alignment horizontal="left" vertical="top" indent="1"/>
    </xf>
    <xf numFmtId="0" fontId="38" fillId="75" borderId="75" applyNumberFormat="0" applyProtection="0">
      <alignment horizontal="left" vertical="top" indent="1"/>
    </xf>
    <xf numFmtId="0" fontId="38" fillId="75" borderId="75" applyNumberFormat="0" applyProtection="0">
      <alignment horizontal="left" vertical="top" indent="1"/>
    </xf>
    <xf numFmtId="0" fontId="74" fillId="82" borderId="73" applyNumberFormat="0" applyProtection="0">
      <alignment horizontal="left" vertical="center" indent="1"/>
    </xf>
    <xf numFmtId="0" fontId="74" fillId="82" borderId="73" applyNumberFormat="0" applyProtection="0">
      <alignment horizontal="left" vertical="center" indent="1"/>
    </xf>
    <xf numFmtId="0" fontId="74" fillId="82" borderId="73" applyNumberFormat="0" applyProtection="0">
      <alignment horizontal="left" vertical="center" indent="1"/>
    </xf>
    <xf numFmtId="0" fontId="74" fillId="82" borderId="73" applyNumberFormat="0" applyProtection="0">
      <alignment horizontal="left" vertical="center" indent="1"/>
    </xf>
    <xf numFmtId="0" fontId="74" fillId="82" borderId="73" applyNumberFormat="0" applyProtection="0">
      <alignment horizontal="left" vertical="center" indent="1"/>
    </xf>
    <xf numFmtId="0" fontId="74" fillId="82" borderId="73" applyNumberFormat="0" applyProtection="0">
      <alignment horizontal="left" vertical="center" indent="1"/>
    </xf>
    <xf numFmtId="0" fontId="38" fillId="77" borderId="75" applyNumberFormat="0" applyProtection="0">
      <alignment horizontal="left" vertical="top" indent="1"/>
    </xf>
    <xf numFmtId="0" fontId="38" fillId="77" borderId="75" applyNumberFormat="0" applyProtection="0">
      <alignment horizontal="left" vertical="top" indent="1"/>
    </xf>
    <xf numFmtId="0" fontId="38" fillId="77" borderId="75" applyNumberFormat="0" applyProtection="0">
      <alignment horizontal="left" vertical="top" indent="1"/>
    </xf>
    <xf numFmtId="0" fontId="38" fillId="77" borderId="75" applyNumberFormat="0" applyProtection="0">
      <alignment horizontal="left" vertical="top" indent="1"/>
    </xf>
    <xf numFmtId="0" fontId="38" fillId="77" borderId="75" applyNumberFormat="0" applyProtection="0">
      <alignment horizontal="left" vertical="top" indent="1"/>
    </xf>
    <xf numFmtId="0" fontId="38" fillId="77" borderId="75" applyNumberFormat="0" applyProtection="0">
      <alignment horizontal="left" vertical="top" indent="1"/>
    </xf>
    <xf numFmtId="0" fontId="38" fillId="77" borderId="75" applyNumberFormat="0" applyProtection="0">
      <alignment horizontal="left" vertical="top" indent="1"/>
    </xf>
    <xf numFmtId="0" fontId="38" fillId="77" borderId="75" applyNumberFormat="0" applyProtection="0">
      <alignment horizontal="left" vertical="top" indent="1"/>
    </xf>
    <xf numFmtId="0" fontId="74" fillId="14" borderId="73" applyNumberFormat="0" applyProtection="0">
      <alignment horizontal="left" vertical="center" indent="1"/>
    </xf>
    <xf numFmtId="0" fontId="74" fillId="14" borderId="73" applyNumberFormat="0" applyProtection="0">
      <alignment horizontal="left" vertical="center" indent="1"/>
    </xf>
    <xf numFmtId="0" fontId="74" fillId="14" borderId="73" applyNumberFormat="0" applyProtection="0">
      <alignment horizontal="left" vertical="center" indent="1"/>
    </xf>
    <xf numFmtId="0" fontId="74" fillId="14" borderId="73" applyNumberFormat="0" applyProtection="0">
      <alignment horizontal="left" vertical="center" indent="1"/>
    </xf>
    <xf numFmtId="0" fontId="74" fillId="14" borderId="73" applyNumberFormat="0" applyProtection="0">
      <alignment horizontal="left" vertical="center" indent="1"/>
    </xf>
    <xf numFmtId="0" fontId="37" fillId="85" borderId="74" applyNumberFormat="0" applyProtection="0">
      <alignment horizontal="left" vertical="center" indent="1"/>
    </xf>
    <xf numFmtId="0" fontId="38" fillId="14" borderId="75" applyNumberFormat="0" applyProtection="0">
      <alignment horizontal="left" vertical="top" indent="1"/>
    </xf>
    <xf numFmtId="0" fontId="38" fillId="14" borderId="75" applyNumberFormat="0" applyProtection="0">
      <alignment horizontal="left" vertical="top" indent="1"/>
    </xf>
    <xf numFmtId="0" fontId="38" fillId="14" borderId="75" applyNumberFormat="0" applyProtection="0">
      <alignment horizontal="left" vertical="top" indent="1"/>
    </xf>
    <xf numFmtId="0" fontId="38" fillId="14" borderId="75" applyNumberFormat="0" applyProtection="0">
      <alignment horizontal="left" vertical="top" indent="1"/>
    </xf>
    <xf numFmtId="0" fontId="38" fillId="14" borderId="75" applyNumberFormat="0" applyProtection="0">
      <alignment horizontal="left" vertical="top" indent="1"/>
    </xf>
    <xf numFmtId="0" fontId="38" fillId="14" borderId="75" applyNumberFormat="0" applyProtection="0">
      <alignment horizontal="left" vertical="top" indent="1"/>
    </xf>
    <xf numFmtId="0" fontId="38" fillId="14" borderId="75" applyNumberFormat="0" applyProtection="0">
      <alignment horizontal="left" vertical="top" indent="1"/>
    </xf>
    <xf numFmtId="0" fontId="38" fillId="14" borderId="75" applyNumberFormat="0" applyProtection="0">
      <alignment horizontal="left" vertical="top" indent="1"/>
    </xf>
    <xf numFmtId="0" fontId="74" fillId="78" borderId="73" applyNumberFormat="0" applyProtection="0">
      <alignment horizontal="left" vertical="center" indent="1"/>
    </xf>
    <xf numFmtId="0" fontId="74" fillId="78" borderId="73" applyNumberFormat="0" applyProtection="0">
      <alignment horizontal="left" vertical="center" indent="1"/>
    </xf>
    <xf numFmtId="0" fontId="74" fillId="78" borderId="73" applyNumberFormat="0" applyProtection="0">
      <alignment horizontal="left" vertical="center" indent="1"/>
    </xf>
    <xf numFmtId="0" fontId="74" fillId="78" borderId="73" applyNumberFormat="0" applyProtection="0">
      <alignment horizontal="left" vertical="center" indent="1"/>
    </xf>
    <xf numFmtId="0" fontId="74" fillId="78" borderId="73" applyNumberFormat="0" applyProtection="0">
      <alignment horizontal="left" vertical="center" indent="1"/>
    </xf>
    <xf numFmtId="0" fontId="37" fillId="6" borderId="74" applyNumberFormat="0" applyProtection="0">
      <alignment horizontal="left" vertical="center" indent="1"/>
    </xf>
    <xf numFmtId="0" fontId="38" fillId="78" borderId="75" applyNumberFormat="0" applyProtection="0">
      <alignment horizontal="left" vertical="top" indent="1"/>
    </xf>
    <xf numFmtId="0" fontId="38" fillId="78" borderId="75" applyNumberFormat="0" applyProtection="0">
      <alignment horizontal="left" vertical="top" indent="1"/>
    </xf>
    <xf numFmtId="0" fontId="38" fillId="78" borderId="75" applyNumberFormat="0" applyProtection="0">
      <alignment horizontal="left" vertical="top" indent="1"/>
    </xf>
    <xf numFmtId="0" fontId="38" fillId="78" borderId="75" applyNumberFormat="0" applyProtection="0">
      <alignment horizontal="left" vertical="top" indent="1"/>
    </xf>
    <xf numFmtId="0" fontId="38" fillId="78" borderId="75" applyNumberFormat="0" applyProtection="0">
      <alignment horizontal="left" vertical="top" indent="1"/>
    </xf>
    <xf numFmtId="0" fontId="38" fillId="78" borderId="75" applyNumberFormat="0" applyProtection="0">
      <alignment horizontal="left" vertical="top" indent="1"/>
    </xf>
    <xf numFmtId="0" fontId="38" fillId="78" borderId="75" applyNumberFormat="0" applyProtection="0">
      <alignment horizontal="left" vertical="top" indent="1"/>
    </xf>
    <xf numFmtId="0" fontId="38" fillId="78" borderId="75" applyNumberFormat="0" applyProtection="0">
      <alignment horizontal="left" vertical="top" indent="1"/>
    </xf>
    <xf numFmtId="0" fontId="81" fillId="75" borderId="76" applyBorder="0"/>
    <xf numFmtId="4" fontId="53" fillId="87" borderId="74" applyNumberFormat="0" applyProtection="0">
      <alignment vertical="center"/>
    </xf>
    <xf numFmtId="4" fontId="82" fillId="59" borderId="75" applyNumberFormat="0" applyProtection="0">
      <alignment vertical="center"/>
    </xf>
    <xf numFmtId="4" fontId="82" fillId="59" borderId="75" applyNumberFormat="0" applyProtection="0">
      <alignment vertical="center"/>
    </xf>
    <xf numFmtId="4" fontId="82" fillId="59" borderId="75" applyNumberFormat="0" applyProtection="0">
      <alignment vertical="center"/>
    </xf>
    <xf numFmtId="4" fontId="82" fillId="59" borderId="75" applyNumberFormat="0" applyProtection="0">
      <alignment vertical="center"/>
    </xf>
    <xf numFmtId="4" fontId="82" fillId="59" borderId="75" applyNumberFormat="0" applyProtection="0">
      <alignment vertical="center"/>
    </xf>
    <xf numFmtId="4" fontId="75" fillId="87" borderId="74" applyNumberFormat="0" applyProtection="0">
      <alignment vertical="center"/>
    </xf>
    <xf numFmtId="4" fontId="53" fillId="87" borderId="74" applyNumberFormat="0" applyProtection="0">
      <alignment horizontal="left" vertical="center" indent="1"/>
    </xf>
    <xf numFmtId="4" fontId="82" fillId="50" borderId="75" applyNumberFormat="0" applyProtection="0">
      <alignment horizontal="left" vertical="center" indent="1"/>
    </xf>
    <xf numFmtId="4" fontId="82" fillId="50" borderId="75" applyNumberFormat="0" applyProtection="0">
      <alignment horizontal="left" vertical="center" indent="1"/>
    </xf>
    <xf numFmtId="4" fontId="82" fillId="50" borderId="75" applyNumberFormat="0" applyProtection="0">
      <alignment horizontal="left" vertical="center" indent="1"/>
    </xf>
    <xf numFmtId="4" fontId="82" fillId="50" borderId="75" applyNumberFormat="0" applyProtection="0">
      <alignment horizontal="left" vertical="center" indent="1"/>
    </xf>
    <xf numFmtId="4" fontId="82" fillId="50" borderId="75" applyNumberFormat="0" applyProtection="0">
      <alignment horizontal="left" vertical="center" indent="1"/>
    </xf>
    <xf numFmtId="4" fontId="53" fillId="87" borderId="74" applyNumberFormat="0" applyProtection="0">
      <alignment horizontal="left" vertical="center" indent="1"/>
    </xf>
    <xf numFmtId="0" fontId="82" fillId="59" borderId="75" applyNumberFormat="0" applyProtection="0">
      <alignment horizontal="left" vertical="top" indent="1"/>
    </xf>
    <xf numFmtId="0" fontId="82" fillId="59" borderId="75" applyNumberFormat="0" applyProtection="0">
      <alignment horizontal="left" vertical="top" indent="1"/>
    </xf>
    <xf numFmtId="0" fontId="82" fillId="59" borderId="75" applyNumberFormat="0" applyProtection="0">
      <alignment horizontal="left" vertical="top" indent="1"/>
    </xf>
    <xf numFmtId="0" fontId="82" fillId="59" borderId="75" applyNumberFormat="0" applyProtection="0">
      <alignment horizontal="left" vertical="top" indent="1"/>
    </xf>
    <xf numFmtId="0" fontId="82" fillId="59" borderId="75" applyNumberFormat="0" applyProtection="0">
      <alignment horizontal="left" vertical="top" indent="1"/>
    </xf>
    <xf numFmtId="4" fontId="53" fillId="74" borderId="74" applyNumberFormat="0" applyProtection="0">
      <alignment horizontal="right" vertical="center"/>
    </xf>
    <xf numFmtId="4" fontId="74" fillId="0" borderId="73" applyNumberFormat="0" applyProtection="0">
      <alignment horizontal="right" vertical="center"/>
    </xf>
    <xf numFmtId="4" fontId="74" fillId="0" borderId="73" applyNumberFormat="0" applyProtection="0">
      <alignment horizontal="right" vertical="center"/>
    </xf>
    <xf numFmtId="4" fontId="74" fillId="0" borderId="73" applyNumberFormat="0" applyProtection="0">
      <alignment horizontal="right" vertical="center"/>
    </xf>
    <xf numFmtId="4" fontId="74" fillId="0" borderId="73" applyNumberFormat="0" applyProtection="0">
      <alignment horizontal="right" vertical="center"/>
    </xf>
    <xf numFmtId="4" fontId="74" fillId="0" borderId="73" applyNumberFormat="0" applyProtection="0">
      <alignment horizontal="right" vertical="center"/>
    </xf>
    <xf numFmtId="4" fontId="75" fillId="74" borderId="74" applyNumberFormat="0" applyProtection="0">
      <alignment horizontal="right" vertical="center"/>
    </xf>
    <xf numFmtId="4" fontId="45" fillId="88" borderId="73" applyNumberFormat="0" applyProtection="0">
      <alignment horizontal="right" vertical="center"/>
    </xf>
    <xf numFmtId="4" fontId="45" fillId="88" borderId="73" applyNumberFormat="0" applyProtection="0">
      <alignment horizontal="right" vertical="center"/>
    </xf>
    <xf numFmtId="4" fontId="45" fillId="88" borderId="73" applyNumberFormat="0" applyProtection="0">
      <alignment horizontal="right" vertical="center"/>
    </xf>
    <xf numFmtId="4" fontId="45" fillId="88" borderId="73" applyNumberFormat="0" applyProtection="0">
      <alignment horizontal="right" vertical="center"/>
    </xf>
    <xf numFmtId="4" fontId="45" fillId="88" borderId="73" applyNumberFormat="0" applyProtection="0">
      <alignment horizontal="right" vertical="center"/>
    </xf>
    <xf numFmtId="4" fontId="74" fillId="20" borderId="73" applyNumberFormat="0" applyProtection="0">
      <alignment horizontal="left" vertical="center" indent="1"/>
    </xf>
    <xf numFmtId="4" fontId="74" fillId="20" borderId="73" applyNumberFormat="0" applyProtection="0">
      <alignment horizontal="left" vertical="center" indent="1"/>
    </xf>
    <xf numFmtId="4" fontId="74" fillId="20" borderId="73" applyNumberFormat="0" applyProtection="0">
      <alignment horizontal="left" vertical="center" indent="1"/>
    </xf>
    <xf numFmtId="4" fontId="74" fillId="20" borderId="73" applyNumberFormat="0" applyProtection="0">
      <alignment horizontal="left" vertical="center" indent="1"/>
    </xf>
    <xf numFmtId="4" fontId="74" fillId="20" borderId="73" applyNumberFormat="0" applyProtection="0">
      <alignment horizontal="left" vertical="center" indent="1"/>
    </xf>
    <xf numFmtId="4" fontId="74" fillId="20" borderId="73" applyNumberFormat="0" applyProtection="0">
      <alignment horizontal="left" vertical="center" indent="1"/>
    </xf>
    <xf numFmtId="0" fontId="82" fillId="77" borderId="75" applyNumberFormat="0" applyProtection="0">
      <alignment horizontal="left" vertical="top" indent="1"/>
    </xf>
    <xf numFmtId="0" fontId="82" fillId="77" borderId="75" applyNumberFormat="0" applyProtection="0">
      <alignment horizontal="left" vertical="top" indent="1"/>
    </xf>
    <xf numFmtId="0" fontId="82" fillId="77" borderId="75" applyNumberFormat="0" applyProtection="0">
      <alignment horizontal="left" vertical="top" indent="1"/>
    </xf>
    <xf numFmtId="0" fontId="82" fillId="77" borderId="75" applyNumberFormat="0" applyProtection="0">
      <alignment horizontal="left" vertical="top" indent="1"/>
    </xf>
    <xf numFmtId="0" fontId="82" fillId="77" borderId="75" applyNumberFormat="0" applyProtection="0">
      <alignment horizontal="left" vertical="top" indent="1"/>
    </xf>
    <xf numFmtId="4" fontId="45" fillId="89" borderId="71" applyNumberFormat="0" applyProtection="0">
      <alignment horizontal="left" vertical="center" indent="1"/>
    </xf>
    <xf numFmtId="4" fontId="45" fillId="89" borderId="71" applyNumberFormat="0" applyProtection="0">
      <alignment horizontal="left" vertical="center" indent="1"/>
    </xf>
    <xf numFmtId="4" fontId="45" fillId="89" borderId="71" applyNumberFormat="0" applyProtection="0">
      <alignment horizontal="left" vertical="center" indent="1"/>
    </xf>
    <xf numFmtId="4" fontId="45" fillId="89" borderId="71" applyNumberFormat="0" applyProtection="0">
      <alignment horizontal="left" vertical="center" indent="1"/>
    </xf>
    <xf numFmtId="4" fontId="45" fillId="89" borderId="71" applyNumberFormat="0" applyProtection="0">
      <alignment horizontal="left" vertical="center" indent="1"/>
    </xf>
    <xf numFmtId="4" fontId="73" fillId="74" borderId="74" applyNumberFormat="0" applyProtection="0">
      <alignment horizontal="right" vertical="center"/>
    </xf>
    <xf numFmtId="4" fontId="45" fillId="86" borderId="73" applyNumberFormat="0" applyProtection="0">
      <alignment horizontal="right" vertical="center"/>
    </xf>
    <xf numFmtId="4" fontId="45" fillId="86" borderId="73" applyNumberFormat="0" applyProtection="0">
      <alignment horizontal="right" vertical="center"/>
    </xf>
    <xf numFmtId="4" fontId="45" fillId="86" borderId="73" applyNumberFormat="0" applyProtection="0">
      <alignment horizontal="right" vertical="center"/>
    </xf>
    <xf numFmtId="4" fontId="45" fillId="86" borderId="73" applyNumberFormat="0" applyProtection="0">
      <alignment horizontal="right" vertical="center"/>
    </xf>
    <xf numFmtId="4" fontId="45" fillId="86" borderId="73" applyNumberFormat="0" applyProtection="0">
      <alignment horizontal="right" vertical="center"/>
    </xf>
    <xf numFmtId="2" fontId="84" fillId="91" borderId="69" applyProtection="0"/>
    <xf numFmtId="2" fontId="84" fillId="91" borderId="69" applyProtection="0"/>
    <xf numFmtId="2" fontId="44" fillId="92" borderId="69" applyProtection="0"/>
    <xf numFmtId="2" fontId="44" fillId="93" borderId="69" applyProtection="0"/>
    <xf numFmtId="2" fontId="44" fillId="94" borderId="69" applyProtection="0"/>
    <xf numFmtId="2" fontId="44" fillId="94" borderId="69" applyProtection="0">
      <alignment horizontal="center"/>
    </xf>
    <xf numFmtId="2" fontId="44" fillId="93" borderId="69" applyProtection="0">
      <alignment horizontal="center"/>
    </xf>
    <xf numFmtId="0" fontId="45" fillId="0" borderId="71">
      <alignment horizontal="left" vertical="top" wrapText="1"/>
    </xf>
    <xf numFmtId="0" fontId="87" fillId="0" borderId="77" applyNumberFormat="0" applyFill="0" applyAlignment="0" applyProtection="0"/>
    <xf numFmtId="0" fontId="93" fillId="0" borderId="78"/>
    <xf numFmtId="0" fontId="44" fillId="6" borderId="81" applyNumberFormat="0">
      <alignment readingOrder="1"/>
      <protection locked="0"/>
    </xf>
    <xf numFmtId="0" fontId="50" fillId="0" borderId="82">
      <alignment horizontal="left" vertical="top" wrapText="1"/>
    </xf>
    <xf numFmtId="49" fontId="36" fillId="0" borderId="79">
      <alignment horizontal="center" vertical="top" wrapText="1"/>
      <protection locked="0"/>
    </xf>
    <xf numFmtId="49" fontId="36" fillId="0" borderId="79">
      <alignment horizontal="center" vertical="top" wrapText="1"/>
      <protection locked="0"/>
    </xf>
    <xf numFmtId="49" fontId="45" fillId="10" borderId="79">
      <alignment horizontal="right" vertical="top"/>
      <protection locked="0"/>
    </xf>
    <xf numFmtId="49" fontId="45" fillId="10" borderId="79">
      <alignment horizontal="right" vertical="top"/>
      <protection locked="0"/>
    </xf>
    <xf numFmtId="0" fontId="45" fillId="10" borderId="79">
      <alignment horizontal="right" vertical="top"/>
      <protection locked="0"/>
    </xf>
    <xf numFmtId="0" fontId="45" fillId="10" borderId="79">
      <alignment horizontal="right" vertical="top"/>
      <protection locked="0"/>
    </xf>
    <xf numFmtId="49" fontId="45" fillId="0" borderId="79">
      <alignment horizontal="right" vertical="top"/>
      <protection locked="0"/>
    </xf>
    <xf numFmtId="49" fontId="45" fillId="0" borderId="79">
      <alignment horizontal="right" vertical="top"/>
      <protection locked="0"/>
    </xf>
    <xf numFmtId="0" fontId="45" fillId="0" borderId="79">
      <alignment horizontal="right" vertical="top"/>
      <protection locked="0"/>
    </xf>
    <xf numFmtId="0" fontId="45" fillId="0" borderId="79">
      <alignment horizontal="right" vertical="top"/>
      <protection locked="0"/>
    </xf>
    <xf numFmtId="49" fontId="45" fillId="49" borderId="79">
      <alignment horizontal="right" vertical="top"/>
      <protection locked="0"/>
    </xf>
    <xf numFmtId="49" fontId="45" fillId="49" borderId="79">
      <alignment horizontal="right" vertical="top"/>
      <protection locked="0"/>
    </xf>
    <xf numFmtId="0" fontId="45" fillId="49" borderId="79">
      <alignment horizontal="right" vertical="top"/>
      <protection locked="0"/>
    </xf>
    <xf numFmtId="0" fontId="45" fillId="49" borderId="79">
      <alignment horizontal="right" vertical="top"/>
      <protection locked="0"/>
    </xf>
    <xf numFmtId="0" fontId="50" fillId="0" borderId="82">
      <alignment horizontal="center" vertical="top" wrapText="1"/>
    </xf>
    <xf numFmtId="0" fontId="54" fillId="50" borderId="81" applyNumberFormat="0" applyAlignment="0" applyProtection="0"/>
    <xf numFmtId="0" fontId="67" fillId="13" borderId="81" applyNumberFormat="0" applyAlignment="0" applyProtection="0"/>
    <xf numFmtId="0" fontId="36" fillId="59" borderId="83" applyNumberFormat="0" applyFont="0" applyAlignment="0" applyProtection="0"/>
    <xf numFmtId="0" fontId="38" fillId="45" borderId="84" applyNumberFormat="0" applyFont="0" applyAlignment="0" applyProtection="0"/>
    <xf numFmtId="0" fontId="38" fillId="45" borderId="84" applyNumberFormat="0" applyFont="0" applyAlignment="0" applyProtection="0"/>
    <xf numFmtId="0" fontId="38" fillId="45" borderId="84" applyNumberFormat="0" applyFont="0" applyAlignment="0" applyProtection="0"/>
    <xf numFmtId="0" fontId="72" fillId="50" borderId="85" applyNumberFormat="0" applyAlignment="0" applyProtection="0"/>
    <xf numFmtId="4" fontId="53" fillId="60" borderId="85" applyNumberFormat="0" applyProtection="0">
      <alignment vertical="center"/>
    </xf>
    <xf numFmtId="4" fontId="74" fillId="57" borderId="84" applyNumberFormat="0" applyProtection="0">
      <alignment vertical="center"/>
    </xf>
    <xf numFmtId="4" fontId="74" fillId="57" borderId="84" applyNumberFormat="0" applyProtection="0">
      <alignment vertical="center"/>
    </xf>
    <xf numFmtId="4" fontId="74" fillId="57" borderId="84" applyNumberFormat="0" applyProtection="0">
      <alignment vertical="center"/>
    </xf>
    <xf numFmtId="4" fontId="74" fillId="57" borderId="84" applyNumberFormat="0" applyProtection="0">
      <alignment vertical="center"/>
    </xf>
    <xf numFmtId="4" fontId="74" fillId="57" borderId="84" applyNumberFormat="0" applyProtection="0">
      <alignment vertical="center"/>
    </xf>
    <xf numFmtId="4" fontId="75" fillId="60" borderId="85" applyNumberFormat="0" applyProtection="0">
      <alignment vertical="center"/>
    </xf>
    <xf numFmtId="4" fontId="45" fillId="60" borderId="84" applyNumberFormat="0" applyProtection="0">
      <alignment vertical="center"/>
    </xf>
    <xf numFmtId="4" fontId="45" fillId="60" borderId="84" applyNumberFormat="0" applyProtection="0">
      <alignment vertical="center"/>
    </xf>
    <xf numFmtId="4" fontId="45" fillId="60" borderId="84" applyNumberFormat="0" applyProtection="0">
      <alignment vertical="center"/>
    </xf>
    <xf numFmtId="4" fontId="45" fillId="60" borderId="84" applyNumberFormat="0" applyProtection="0">
      <alignment vertical="center"/>
    </xf>
    <xf numFmtId="4" fontId="45" fillId="60" borderId="84" applyNumberFormat="0" applyProtection="0">
      <alignment vertical="center"/>
    </xf>
    <xf numFmtId="4" fontId="53" fillId="60" borderId="85" applyNumberFormat="0" applyProtection="0">
      <alignment horizontal="left" vertical="center" indent="1"/>
    </xf>
    <xf numFmtId="4" fontId="74" fillId="60" borderId="84" applyNumberFormat="0" applyProtection="0">
      <alignment horizontal="left" vertical="center" indent="1"/>
    </xf>
    <xf numFmtId="4" fontId="74" fillId="60" borderId="84" applyNumberFormat="0" applyProtection="0">
      <alignment horizontal="left" vertical="center" indent="1"/>
    </xf>
    <xf numFmtId="4" fontId="74" fillId="60" borderId="84" applyNumberFormat="0" applyProtection="0">
      <alignment horizontal="left" vertical="center" indent="1"/>
    </xf>
    <xf numFmtId="4" fontId="74" fillId="60" borderId="84" applyNumberFormat="0" applyProtection="0">
      <alignment horizontal="left" vertical="center" indent="1"/>
    </xf>
    <xf numFmtId="4" fontId="74" fillId="60" borderId="84" applyNumberFormat="0" applyProtection="0">
      <alignment horizontal="left" vertical="center" indent="1"/>
    </xf>
    <xf numFmtId="4" fontId="53" fillId="60" borderId="85" applyNumberFormat="0" applyProtection="0">
      <alignment horizontal="left" vertical="center" indent="1"/>
    </xf>
    <xf numFmtId="0" fontId="45" fillId="57" borderId="86" applyNumberFormat="0" applyProtection="0">
      <alignment horizontal="left" vertical="top" indent="1"/>
    </xf>
    <xf numFmtId="0" fontId="45" fillId="57" borderId="86" applyNumberFormat="0" applyProtection="0">
      <alignment horizontal="left" vertical="top" indent="1"/>
    </xf>
    <xf numFmtId="0" fontId="45" fillId="57" borderId="86" applyNumberFormat="0" applyProtection="0">
      <alignment horizontal="left" vertical="top" indent="1"/>
    </xf>
    <xf numFmtId="0" fontId="45" fillId="57" borderId="86" applyNumberFormat="0" applyProtection="0">
      <alignment horizontal="left" vertical="top" indent="1"/>
    </xf>
    <xf numFmtId="0" fontId="45" fillId="57" borderId="86" applyNumberFormat="0" applyProtection="0">
      <alignment horizontal="left" vertical="top" indent="1"/>
    </xf>
    <xf numFmtId="4" fontId="74" fillId="20" borderId="84" applyNumberFormat="0" applyProtection="0">
      <alignment horizontal="left" vertical="center" indent="1"/>
    </xf>
    <xf numFmtId="4" fontId="74" fillId="20" borderId="84" applyNumberFormat="0" applyProtection="0">
      <alignment horizontal="left" vertical="center" indent="1"/>
    </xf>
    <xf numFmtId="4" fontId="74" fillId="20" borderId="84" applyNumberFormat="0" applyProtection="0">
      <alignment horizontal="left" vertical="center" indent="1"/>
    </xf>
    <xf numFmtId="4" fontId="74" fillId="20" borderId="84" applyNumberFormat="0" applyProtection="0">
      <alignment horizontal="left" vertical="center" indent="1"/>
    </xf>
    <xf numFmtId="4" fontId="74" fillId="20" borderId="84" applyNumberFormat="0" applyProtection="0">
      <alignment horizontal="left" vertical="center" indent="1"/>
    </xf>
    <xf numFmtId="4" fontId="53" fillId="61" borderId="85" applyNumberFormat="0" applyProtection="0">
      <alignment horizontal="right" vertical="center"/>
    </xf>
    <xf numFmtId="4" fontId="74" fillId="9" borderId="84" applyNumberFormat="0" applyProtection="0">
      <alignment horizontal="right" vertical="center"/>
    </xf>
    <xf numFmtId="4" fontId="74" fillId="9" borderId="84" applyNumberFormat="0" applyProtection="0">
      <alignment horizontal="right" vertical="center"/>
    </xf>
    <xf numFmtId="4" fontId="74" fillId="9" borderId="84" applyNumberFormat="0" applyProtection="0">
      <alignment horizontal="right" vertical="center"/>
    </xf>
    <xf numFmtId="4" fontId="74" fillId="9" borderId="84" applyNumberFormat="0" applyProtection="0">
      <alignment horizontal="right" vertical="center"/>
    </xf>
    <xf numFmtId="4" fontId="74" fillId="9" borderId="84" applyNumberFormat="0" applyProtection="0">
      <alignment horizontal="right" vertical="center"/>
    </xf>
    <xf numFmtId="4" fontId="53" fillId="62" borderId="85" applyNumberFormat="0" applyProtection="0">
      <alignment horizontal="right" vertical="center"/>
    </xf>
    <xf numFmtId="4" fontId="74" fillId="63" borderId="84" applyNumberFormat="0" applyProtection="0">
      <alignment horizontal="right" vertical="center"/>
    </xf>
    <xf numFmtId="4" fontId="74" fillId="63" borderId="84" applyNumberFormat="0" applyProtection="0">
      <alignment horizontal="right" vertical="center"/>
    </xf>
    <xf numFmtId="4" fontId="74" fillId="63" borderId="84" applyNumberFormat="0" applyProtection="0">
      <alignment horizontal="right" vertical="center"/>
    </xf>
    <xf numFmtId="4" fontId="74" fillId="63" borderId="84" applyNumberFormat="0" applyProtection="0">
      <alignment horizontal="right" vertical="center"/>
    </xf>
    <xf numFmtId="4" fontId="74" fillId="63" borderId="84" applyNumberFormat="0" applyProtection="0">
      <alignment horizontal="right" vertical="center"/>
    </xf>
    <xf numFmtId="4" fontId="53" fillId="64" borderId="85" applyNumberFormat="0" applyProtection="0">
      <alignment horizontal="right" vertical="center"/>
    </xf>
    <xf numFmtId="4" fontId="74" fillId="30" borderId="82" applyNumberFormat="0" applyProtection="0">
      <alignment horizontal="right" vertical="center"/>
    </xf>
    <xf numFmtId="4" fontId="74" fillId="30" borderId="82" applyNumberFormat="0" applyProtection="0">
      <alignment horizontal="right" vertical="center"/>
    </xf>
    <xf numFmtId="4" fontId="74" fillId="30" borderId="82" applyNumberFormat="0" applyProtection="0">
      <alignment horizontal="right" vertical="center"/>
    </xf>
    <xf numFmtId="4" fontId="74" fillId="30" borderId="82" applyNumberFormat="0" applyProtection="0">
      <alignment horizontal="right" vertical="center"/>
    </xf>
    <xf numFmtId="4" fontId="74" fillId="30" borderId="82" applyNumberFormat="0" applyProtection="0">
      <alignment horizontal="right" vertical="center"/>
    </xf>
    <xf numFmtId="4" fontId="53" fillId="65" borderId="85" applyNumberFormat="0" applyProtection="0">
      <alignment horizontal="right" vertical="center"/>
    </xf>
    <xf numFmtId="4" fontId="74" fillId="17" borderId="84" applyNumberFormat="0" applyProtection="0">
      <alignment horizontal="right" vertical="center"/>
    </xf>
    <xf numFmtId="4" fontId="74" fillId="17" borderId="84" applyNumberFormat="0" applyProtection="0">
      <alignment horizontal="right" vertical="center"/>
    </xf>
    <xf numFmtId="4" fontId="74" fillId="17" borderId="84" applyNumberFormat="0" applyProtection="0">
      <alignment horizontal="right" vertical="center"/>
    </xf>
    <xf numFmtId="4" fontId="74" fillId="17" borderId="84" applyNumberFormat="0" applyProtection="0">
      <alignment horizontal="right" vertical="center"/>
    </xf>
    <xf numFmtId="4" fontId="74" fillId="17" borderId="84" applyNumberFormat="0" applyProtection="0">
      <alignment horizontal="right" vertical="center"/>
    </xf>
    <xf numFmtId="4" fontId="53" fillId="66" borderId="85" applyNumberFormat="0" applyProtection="0">
      <alignment horizontal="right" vertical="center"/>
    </xf>
    <xf numFmtId="4" fontId="74" fillId="21" borderId="84" applyNumberFormat="0" applyProtection="0">
      <alignment horizontal="right" vertical="center"/>
    </xf>
    <xf numFmtId="4" fontId="74" fillId="21" borderId="84" applyNumberFormat="0" applyProtection="0">
      <alignment horizontal="right" vertical="center"/>
    </xf>
    <xf numFmtId="4" fontId="74" fillId="21" borderId="84" applyNumberFormat="0" applyProtection="0">
      <alignment horizontal="right" vertical="center"/>
    </xf>
    <xf numFmtId="4" fontId="74" fillId="21" borderId="84" applyNumberFormat="0" applyProtection="0">
      <alignment horizontal="right" vertical="center"/>
    </xf>
    <xf numFmtId="4" fontId="74" fillId="21" borderId="84" applyNumberFormat="0" applyProtection="0">
      <alignment horizontal="right" vertical="center"/>
    </xf>
    <xf numFmtId="4" fontId="53" fillId="67" borderId="85" applyNumberFormat="0" applyProtection="0">
      <alignment horizontal="right" vertical="center"/>
    </xf>
    <xf numFmtId="4" fontId="74" fillId="44" borderId="84" applyNumberFormat="0" applyProtection="0">
      <alignment horizontal="right" vertical="center"/>
    </xf>
    <xf numFmtId="4" fontId="74" fillId="44" borderId="84" applyNumberFormat="0" applyProtection="0">
      <alignment horizontal="right" vertical="center"/>
    </xf>
    <xf numFmtId="4" fontId="74" fillId="44" borderId="84" applyNumberFormat="0" applyProtection="0">
      <alignment horizontal="right" vertical="center"/>
    </xf>
    <xf numFmtId="4" fontId="74" fillId="44" borderId="84" applyNumberFormat="0" applyProtection="0">
      <alignment horizontal="right" vertical="center"/>
    </xf>
    <xf numFmtId="4" fontId="74" fillId="44" borderId="84" applyNumberFormat="0" applyProtection="0">
      <alignment horizontal="right" vertical="center"/>
    </xf>
    <xf numFmtId="4" fontId="53" fillId="68" borderId="85" applyNumberFormat="0" applyProtection="0">
      <alignment horizontal="right" vertical="center"/>
    </xf>
    <xf numFmtId="4" fontId="74" fillId="37" borderId="84" applyNumberFormat="0" applyProtection="0">
      <alignment horizontal="right" vertical="center"/>
    </xf>
    <xf numFmtId="4" fontId="74" fillId="37" borderId="84" applyNumberFormat="0" applyProtection="0">
      <alignment horizontal="right" vertical="center"/>
    </xf>
    <xf numFmtId="4" fontId="74" fillId="37" borderId="84" applyNumberFormat="0" applyProtection="0">
      <alignment horizontal="right" vertical="center"/>
    </xf>
    <xf numFmtId="4" fontId="74" fillId="37" borderId="84" applyNumberFormat="0" applyProtection="0">
      <alignment horizontal="right" vertical="center"/>
    </xf>
    <xf numFmtId="4" fontId="74" fillId="37" borderId="84" applyNumberFormat="0" applyProtection="0">
      <alignment horizontal="right" vertical="center"/>
    </xf>
    <xf numFmtId="4" fontId="53" fillId="69" borderId="85" applyNumberFormat="0" applyProtection="0">
      <alignment horizontal="right" vertical="center"/>
    </xf>
    <xf numFmtId="4" fontId="74" fillId="70" borderId="84" applyNumberFormat="0" applyProtection="0">
      <alignment horizontal="right" vertical="center"/>
    </xf>
    <xf numFmtId="4" fontId="74" fillId="70" borderId="84" applyNumberFormat="0" applyProtection="0">
      <alignment horizontal="right" vertical="center"/>
    </xf>
    <xf numFmtId="4" fontId="74" fillId="70" borderId="84" applyNumberFormat="0" applyProtection="0">
      <alignment horizontal="right" vertical="center"/>
    </xf>
    <xf numFmtId="4" fontId="74" fillId="70" borderId="84" applyNumberFormat="0" applyProtection="0">
      <alignment horizontal="right" vertical="center"/>
    </xf>
    <xf numFmtId="4" fontId="74" fillId="70" borderId="84" applyNumberFormat="0" applyProtection="0">
      <alignment horizontal="right" vertical="center"/>
    </xf>
    <xf numFmtId="4" fontId="53" fillId="71" borderId="85" applyNumberFormat="0" applyProtection="0">
      <alignment horizontal="right" vertical="center"/>
    </xf>
    <xf numFmtId="4" fontId="74" fillId="16" borderId="84" applyNumberFormat="0" applyProtection="0">
      <alignment horizontal="right" vertical="center"/>
    </xf>
    <xf numFmtId="4" fontId="74" fillId="16" borderId="84" applyNumberFormat="0" applyProtection="0">
      <alignment horizontal="right" vertical="center"/>
    </xf>
    <xf numFmtId="4" fontId="74" fillId="16" borderId="84" applyNumberFormat="0" applyProtection="0">
      <alignment horizontal="right" vertical="center"/>
    </xf>
    <xf numFmtId="4" fontId="74" fillId="16" borderId="84" applyNumberFormat="0" applyProtection="0">
      <alignment horizontal="right" vertical="center"/>
    </xf>
    <xf numFmtId="4" fontId="74" fillId="16" borderId="84" applyNumberFormat="0" applyProtection="0">
      <alignment horizontal="right" vertical="center"/>
    </xf>
    <xf numFmtId="4" fontId="77" fillId="72" borderId="85" applyNumberFormat="0" applyProtection="0">
      <alignment horizontal="left" vertical="center" indent="1"/>
    </xf>
    <xf numFmtId="4" fontId="74" fillId="73" borderId="82" applyNumberFormat="0" applyProtection="0">
      <alignment horizontal="left" vertical="center" indent="1"/>
    </xf>
    <xf numFmtId="4" fontId="74" fillId="73" borderId="82" applyNumberFormat="0" applyProtection="0">
      <alignment horizontal="left" vertical="center" indent="1"/>
    </xf>
    <xf numFmtId="4" fontId="74" fillId="73" borderId="82" applyNumberFormat="0" applyProtection="0">
      <alignment horizontal="left" vertical="center" indent="1"/>
    </xf>
    <xf numFmtId="4" fontId="74" fillId="73" borderId="82" applyNumberFormat="0" applyProtection="0">
      <alignment horizontal="left" vertical="center" indent="1"/>
    </xf>
    <xf numFmtId="4" fontId="74" fillId="73" borderId="82" applyNumberFormat="0" applyProtection="0">
      <alignment horizontal="left" vertical="center" indent="1"/>
    </xf>
    <xf numFmtId="4" fontId="56" fillId="75" borderId="82" applyNumberFormat="0" applyProtection="0">
      <alignment horizontal="left" vertical="center" indent="1"/>
    </xf>
    <xf numFmtId="4" fontId="56" fillId="75" borderId="82" applyNumberFormat="0" applyProtection="0">
      <alignment horizontal="left" vertical="center" indent="1"/>
    </xf>
    <xf numFmtId="4" fontId="56" fillId="75" borderId="82" applyNumberFormat="0" applyProtection="0">
      <alignment horizontal="left" vertical="center" indent="1"/>
    </xf>
    <xf numFmtId="4" fontId="56" fillId="75" borderId="82" applyNumberFormat="0" applyProtection="0">
      <alignment horizontal="left" vertical="center" indent="1"/>
    </xf>
    <xf numFmtId="4" fontId="56" fillId="75" borderId="82" applyNumberFormat="0" applyProtection="0">
      <alignment horizontal="left" vertical="center" indent="1"/>
    </xf>
    <xf numFmtId="4" fontId="56" fillId="75" borderId="82" applyNumberFormat="0" applyProtection="0">
      <alignment horizontal="left" vertical="center" indent="1"/>
    </xf>
    <xf numFmtId="4" fontId="56" fillId="75" borderId="82" applyNumberFormat="0" applyProtection="0">
      <alignment horizontal="left" vertical="center" indent="1"/>
    </xf>
    <xf numFmtId="4" fontId="56" fillId="75" borderId="82" applyNumberFormat="0" applyProtection="0">
      <alignment horizontal="left" vertical="center" indent="1"/>
    </xf>
    <xf numFmtId="4" fontId="56" fillId="75" borderId="82" applyNumberFormat="0" applyProtection="0">
      <alignment horizontal="left" vertical="center" indent="1"/>
    </xf>
    <xf numFmtId="4" fontId="56" fillId="75" borderId="82" applyNumberFormat="0" applyProtection="0">
      <alignment horizontal="left" vertical="center" indent="1"/>
    </xf>
    <xf numFmtId="4" fontId="74" fillId="77" borderId="84" applyNumberFormat="0" applyProtection="0">
      <alignment horizontal="right" vertical="center"/>
    </xf>
    <xf numFmtId="4" fontId="74" fillId="77" borderId="84" applyNumberFormat="0" applyProtection="0">
      <alignment horizontal="right" vertical="center"/>
    </xf>
    <xf numFmtId="4" fontId="74" fillId="77" borderId="84" applyNumberFormat="0" applyProtection="0">
      <alignment horizontal="right" vertical="center"/>
    </xf>
    <xf numFmtId="4" fontId="74" fillId="77" borderId="84" applyNumberFormat="0" applyProtection="0">
      <alignment horizontal="right" vertical="center"/>
    </xf>
    <xf numFmtId="4" fontId="74" fillId="77" borderId="84" applyNumberFormat="0" applyProtection="0">
      <alignment horizontal="right" vertical="center"/>
    </xf>
    <xf numFmtId="4" fontId="74" fillId="78" borderId="82" applyNumberFormat="0" applyProtection="0">
      <alignment horizontal="left" vertical="center" indent="1"/>
    </xf>
    <xf numFmtId="4" fontId="74" fillId="78" borderId="82" applyNumberFormat="0" applyProtection="0">
      <alignment horizontal="left" vertical="center" indent="1"/>
    </xf>
    <xf numFmtId="4" fontId="74" fillId="78" borderId="82" applyNumberFormat="0" applyProtection="0">
      <alignment horizontal="left" vertical="center" indent="1"/>
    </xf>
    <xf numFmtId="4" fontId="74" fillId="78" borderId="82" applyNumberFormat="0" applyProtection="0">
      <alignment horizontal="left" vertical="center" indent="1"/>
    </xf>
    <xf numFmtId="4" fontId="74" fillId="78" borderId="82" applyNumberFormat="0" applyProtection="0">
      <alignment horizontal="left" vertical="center" indent="1"/>
    </xf>
    <xf numFmtId="4" fontId="74" fillId="77" borderId="82" applyNumberFormat="0" applyProtection="0">
      <alignment horizontal="left" vertical="center" indent="1"/>
    </xf>
    <xf numFmtId="4" fontId="74" fillId="77" borderId="82" applyNumberFormat="0" applyProtection="0">
      <alignment horizontal="left" vertical="center" indent="1"/>
    </xf>
    <xf numFmtId="4" fontId="74" fillId="77" borderId="82" applyNumberFormat="0" applyProtection="0">
      <alignment horizontal="left" vertical="center" indent="1"/>
    </xf>
    <xf numFmtId="4" fontId="74" fillId="77" borderId="82" applyNumberFormat="0" applyProtection="0">
      <alignment horizontal="left" vertical="center" indent="1"/>
    </xf>
    <xf numFmtId="4" fontId="74" fillId="77" borderId="82" applyNumberFormat="0" applyProtection="0">
      <alignment horizontal="left" vertical="center" indent="1"/>
    </xf>
    <xf numFmtId="0" fontId="74" fillId="50" borderId="84" applyNumberFormat="0" applyProtection="0">
      <alignment horizontal="left" vertical="center" indent="1"/>
    </xf>
    <xf numFmtId="0" fontId="74" fillId="50" borderId="84" applyNumberFormat="0" applyProtection="0">
      <alignment horizontal="left" vertical="center" indent="1"/>
    </xf>
    <xf numFmtId="0" fontId="74" fillId="50" borderId="84" applyNumberFormat="0" applyProtection="0">
      <alignment horizontal="left" vertical="center" indent="1"/>
    </xf>
    <xf numFmtId="0" fontId="74" fillId="50" borderId="84" applyNumberFormat="0" applyProtection="0">
      <alignment horizontal="left" vertical="center" indent="1"/>
    </xf>
    <xf numFmtId="0" fontId="74" fillId="50" borderId="84" applyNumberFormat="0" applyProtection="0">
      <alignment horizontal="left" vertical="center" indent="1"/>
    </xf>
    <xf numFmtId="0" fontId="74" fillId="50" borderId="84" applyNumberFormat="0" applyProtection="0">
      <alignment horizontal="left" vertical="center" indent="1"/>
    </xf>
    <xf numFmtId="0" fontId="38" fillId="75" borderId="86" applyNumberFormat="0" applyProtection="0">
      <alignment horizontal="left" vertical="top" indent="1"/>
    </xf>
    <xf numFmtId="0" fontId="38" fillId="75" borderId="86" applyNumberFormat="0" applyProtection="0">
      <alignment horizontal="left" vertical="top" indent="1"/>
    </xf>
    <xf numFmtId="0" fontId="38" fillId="75" borderId="86" applyNumberFormat="0" applyProtection="0">
      <alignment horizontal="left" vertical="top" indent="1"/>
    </xf>
    <xf numFmtId="0" fontId="38" fillId="75" borderId="86" applyNumberFormat="0" applyProtection="0">
      <alignment horizontal="left" vertical="top" indent="1"/>
    </xf>
    <xf numFmtId="0" fontId="38" fillId="75" borderId="86" applyNumberFormat="0" applyProtection="0">
      <alignment horizontal="left" vertical="top" indent="1"/>
    </xf>
    <xf numFmtId="0" fontId="38" fillId="75" borderId="86" applyNumberFormat="0" applyProtection="0">
      <alignment horizontal="left" vertical="top" indent="1"/>
    </xf>
    <xf numFmtId="0" fontId="38" fillId="75" borderId="86" applyNumberFormat="0" applyProtection="0">
      <alignment horizontal="left" vertical="top" indent="1"/>
    </xf>
    <xf numFmtId="0" fontId="38" fillId="75" borderId="86" applyNumberFormat="0" applyProtection="0">
      <alignment horizontal="left" vertical="top" indent="1"/>
    </xf>
    <xf numFmtId="0" fontId="74" fillId="82" borderId="84" applyNumberFormat="0" applyProtection="0">
      <alignment horizontal="left" vertical="center" indent="1"/>
    </xf>
    <xf numFmtId="0" fontId="74" fillId="82" borderId="84" applyNumberFormat="0" applyProtection="0">
      <alignment horizontal="left" vertical="center" indent="1"/>
    </xf>
    <xf numFmtId="0" fontId="74" fillId="82" borderId="84" applyNumberFormat="0" applyProtection="0">
      <alignment horizontal="left" vertical="center" indent="1"/>
    </xf>
    <xf numFmtId="0" fontId="74" fillId="82" borderId="84" applyNumberFormat="0" applyProtection="0">
      <alignment horizontal="left" vertical="center" indent="1"/>
    </xf>
    <xf numFmtId="0" fontId="74" fillId="82" borderId="84" applyNumberFormat="0" applyProtection="0">
      <alignment horizontal="left" vertical="center" indent="1"/>
    </xf>
    <xf numFmtId="0" fontId="74" fillId="82" borderId="84" applyNumberFormat="0" applyProtection="0">
      <alignment horizontal="left" vertical="center" indent="1"/>
    </xf>
    <xf numFmtId="0" fontId="38" fillId="77" borderId="86" applyNumberFormat="0" applyProtection="0">
      <alignment horizontal="left" vertical="top" indent="1"/>
    </xf>
    <xf numFmtId="0" fontId="38" fillId="77" borderId="86" applyNumberFormat="0" applyProtection="0">
      <alignment horizontal="left" vertical="top" indent="1"/>
    </xf>
    <xf numFmtId="0" fontId="38" fillId="77" borderId="86" applyNumberFormat="0" applyProtection="0">
      <alignment horizontal="left" vertical="top" indent="1"/>
    </xf>
    <xf numFmtId="0" fontId="38" fillId="77" borderId="86" applyNumberFormat="0" applyProtection="0">
      <alignment horizontal="left" vertical="top" indent="1"/>
    </xf>
    <xf numFmtId="0" fontId="38" fillId="77" borderId="86" applyNumberFormat="0" applyProtection="0">
      <alignment horizontal="left" vertical="top" indent="1"/>
    </xf>
    <xf numFmtId="0" fontId="38" fillId="77" borderId="86" applyNumberFormat="0" applyProtection="0">
      <alignment horizontal="left" vertical="top" indent="1"/>
    </xf>
    <xf numFmtId="0" fontId="38" fillId="77" borderId="86" applyNumberFormat="0" applyProtection="0">
      <alignment horizontal="left" vertical="top" indent="1"/>
    </xf>
    <xf numFmtId="0" fontId="38" fillId="77" borderId="86" applyNumberFormat="0" applyProtection="0">
      <alignment horizontal="left" vertical="top" indent="1"/>
    </xf>
    <xf numFmtId="0" fontId="74" fillId="14" borderId="84" applyNumberFormat="0" applyProtection="0">
      <alignment horizontal="left" vertical="center" indent="1"/>
    </xf>
    <xf numFmtId="0" fontId="74" fillId="14" borderId="84" applyNumberFormat="0" applyProtection="0">
      <alignment horizontal="left" vertical="center" indent="1"/>
    </xf>
    <xf numFmtId="0" fontId="74" fillId="14" borderId="84" applyNumberFormat="0" applyProtection="0">
      <alignment horizontal="left" vertical="center" indent="1"/>
    </xf>
    <xf numFmtId="0" fontId="74" fillId="14" borderId="84" applyNumberFormat="0" applyProtection="0">
      <alignment horizontal="left" vertical="center" indent="1"/>
    </xf>
    <xf numFmtId="0" fontId="74" fillId="14" borderId="84" applyNumberFormat="0" applyProtection="0">
      <alignment horizontal="left" vertical="center" indent="1"/>
    </xf>
    <xf numFmtId="0" fontId="37" fillId="85" borderId="85" applyNumberFormat="0" applyProtection="0">
      <alignment horizontal="left" vertical="center" indent="1"/>
    </xf>
    <xf numFmtId="0" fontId="38" fillId="14" borderId="86" applyNumberFormat="0" applyProtection="0">
      <alignment horizontal="left" vertical="top" indent="1"/>
    </xf>
    <xf numFmtId="0" fontId="38" fillId="14" borderId="86" applyNumberFormat="0" applyProtection="0">
      <alignment horizontal="left" vertical="top" indent="1"/>
    </xf>
    <xf numFmtId="0" fontId="38" fillId="14" borderId="86" applyNumberFormat="0" applyProtection="0">
      <alignment horizontal="left" vertical="top" indent="1"/>
    </xf>
    <xf numFmtId="0" fontId="38" fillId="14" borderId="86" applyNumberFormat="0" applyProtection="0">
      <alignment horizontal="left" vertical="top" indent="1"/>
    </xf>
    <xf numFmtId="0" fontId="38" fillId="14" borderId="86" applyNumberFormat="0" applyProtection="0">
      <alignment horizontal="left" vertical="top" indent="1"/>
    </xf>
    <xf numFmtId="0" fontId="38" fillId="14" borderId="86" applyNumberFormat="0" applyProtection="0">
      <alignment horizontal="left" vertical="top" indent="1"/>
    </xf>
    <xf numFmtId="0" fontId="38" fillId="14" borderId="86" applyNumberFormat="0" applyProtection="0">
      <alignment horizontal="left" vertical="top" indent="1"/>
    </xf>
    <xf numFmtId="0" fontId="38" fillId="14" borderId="86" applyNumberFormat="0" applyProtection="0">
      <alignment horizontal="left" vertical="top" indent="1"/>
    </xf>
    <xf numFmtId="0" fontId="74" fillId="78" borderId="84" applyNumberFormat="0" applyProtection="0">
      <alignment horizontal="left" vertical="center" indent="1"/>
    </xf>
    <xf numFmtId="0" fontId="74" fillId="78" borderId="84" applyNumberFormat="0" applyProtection="0">
      <alignment horizontal="left" vertical="center" indent="1"/>
    </xf>
    <xf numFmtId="0" fontId="74" fillId="78" borderId="84" applyNumberFormat="0" applyProtection="0">
      <alignment horizontal="left" vertical="center" indent="1"/>
    </xf>
    <xf numFmtId="0" fontId="74" fillId="78" borderId="84" applyNumberFormat="0" applyProtection="0">
      <alignment horizontal="left" vertical="center" indent="1"/>
    </xf>
    <xf numFmtId="0" fontId="74" fillId="78" borderId="84" applyNumberFormat="0" applyProtection="0">
      <alignment horizontal="left" vertical="center" indent="1"/>
    </xf>
    <xf numFmtId="0" fontId="37" fillId="6" borderId="85" applyNumberFormat="0" applyProtection="0">
      <alignment horizontal="left" vertical="center" indent="1"/>
    </xf>
    <xf numFmtId="0" fontId="38" fillId="78" borderId="86" applyNumberFormat="0" applyProtection="0">
      <alignment horizontal="left" vertical="top" indent="1"/>
    </xf>
    <xf numFmtId="0" fontId="38" fillId="78" borderId="86" applyNumberFormat="0" applyProtection="0">
      <alignment horizontal="left" vertical="top" indent="1"/>
    </xf>
    <xf numFmtId="0" fontId="38" fillId="78" borderId="86" applyNumberFormat="0" applyProtection="0">
      <alignment horizontal="left" vertical="top" indent="1"/>
    </xf>
    <xf numFmtId="0" fontId="38" fillId="78" borderId="86" applyNumberFormat="0" applyProtection="0">
      <alignment horizontal="left" vertical="top" indent="1"/>
    </xf>
    <xf numFmtId="0" fontId="38" fillId="78" borderId="86" applyNumberFormat="0" applyProtection="0">
      <alignment horizontal="left" vertical="top" indent="1"/>
    </xf>
    <xf numFmtId="0" fontId="38" fillId="78" borderId="86" applyNumberFormat="0" applyProtection="0">
      <alignment horizontal="left" vertical="top" indent="1"/>
    </xf>
    <xf numFmtId="0" fontId="38" fillId="78" borderId="86" applyNumberFormat="0" applyProtection="0">
      <alignment horizontal="left" vertical="top" indent="1"/>
    </xf>
    <xf numFmtId="0" fontId="38" fillId="78" borderId="86" applyNumberFormat="0" applyProtection="0">
      <alignment horizontal="left" vertical="top" indent="1"/>
    </xf>
    <xf numFmtId="0" fontId="81" fillId="75" borderId="87" applyBorder="0"/>
    <xf numFmtId="4" fontId="53" fillId="87" borderId="85" applyNumberFormat="0" applyProtection="0">
      <alignment vertical="center"/>
    </xf>
    <xf numFmtId="4" fontId="82" fillId="59" borderId="86" applyNumberFormat="0" applyProtection="0">
      <alignment vertical="center"/>
    </xf>
    <xf numFmtId="4" fontId="82" fillId="59" borderId="86" applyNumberFormat="0" applyProtection="0">
      <alignment vertical="center"/>
    </xf>
    <xf numFmtId="4" fontId="82" fillId="59" borderId="86" applyNumberFormat="0" applyProtection="0">
      <alignment vertical="center"/>
    </xf>
    <xf numFmtId="4" fontId="82" fillId="59" borderId="86" applyNumberFormat="0" applyProtection="0">
      <alignment vertical="center"/>
    </xf>
    <xf numFmtId="4" fontId="82" fillId="59" borderId="86" applyNumberFormat="0" applyProtection="0">
      <alignment vertical="center"/>
    </xf>
    <xf numFmtId="4" fontId="75" fillId="87" borderId="85" applyNumberFormat="0" applyProtection="0">
      <alignment vertical="center"/>
    </xf>
    <xf numFmtId="4" fontId="53" fillId="87" borderId="85" applyNumberFormat="0" applyProtection="0">
      <alignment horizontal="left" vertical="center" indent="1"/>
    </xf>
    <xf numFmtId="4" fontId="82" fillId="50" borderId="86" applyNumberFormat="0" applyProtection="0">
      <alignment horizontal="left" vertical="center" indent="1"/>
    </xf>
    <xf numFmtId="4" fontId="82" fillId="50" borderId="86" applyNumberFormat="0" applyProtection="0">
      <alignment horizontal="left" vertical="center" indent="1"/>
    </xf>
    <xf numFmtId="4" fontId="82" fillId="50" borderId="86" applyNumberFormat="0" applyProtection="0">
      <alignment horizontal="left" vertical="center" indent="1"/>
    </xf>
    <xf numFmtId="4" fontId="82" fillId="50" borderId="86" applyNumberFormat="0" applyProtection="0">
      <alignment horizontal="left" vertical="center" indent="1"/>
    </xf>
    <xf numFmtId="4" fontId="82" fillId="50" borderId="86" applyNumberFormat="0" applyProtection="0">
      <alignment horizontal="left" vertical="center" indent="1"/>
    </xf>
    <xf numFmtId="4" fontId="53" fillId="87" borderId="85" applyNumberFormat="0" applyProtection="0">
      <alignment horizontal="left" vertical="center" indent="1"/>
    </xf>
    <xf numFmtId="0" fontId="82" fillId="59" borderId="86" applyNumberFormat="0" applyProtection="0">
      <alignment horizontal="left" vertical="top" indent="1"/>
    </xf>
    <xf numFmtId="0" fontId="82" fillId="59" borderId="86" applyNumberFormat="0" applyProtection="0">
      <alignment horizontal="left" vertical="top" indent="1"/>
    </xf>
    <xf numFmtId="0" fontId="82" fillId="59" borderId="86" applyNumberFormat="0" applyProtection="0">
      <alignment horizontal="left" vertical="top" indent="1"/>
    </xf>
    <xf numFmtId="0" fontId="82" fillId="59" borderId="86" applyNumberFormat="0" applyProtection="0">
      <alignment horizontal="left" vertical="top" indent="1"/>
    </xf>
    <xf numFmtId="0" fontId="82" fillId="59" borderId="86" applyNumberFormat="0" applyProtection="0">
      <alignment horizontal="left" vertical="top" indent="1"/>
    </xf>
    <xf numFmtId="4" fontId="53" fillId="74" borderId="85" applyNumberFormat="0" applyProtection="0">
      <alignment horizontal="right" vertical="center"/>
    </xf>
    <xf numFmtId="4" fontId="74" fillId="0" borderId="84" applyNumberFormat="0" applyProtection="0">
      <alignment horizontal="right" vertical="center"/>
    </xf>
    <xf numFmtId="4" fontId="74" fillId="0" borderId="84" applyNumberFormat="0" applyProtection="0">
      <alignment horizontal="right" vertical="center"/>
    </xf>
    <xf numFmtId="4" fontId="74" fillId="0" borderId="84" applyNumberFormat="0" applyProtection="0">
      <alignment horizontal="right" vertical="center"/>
    </xf>
    <xf numFmtId="4" fontId="74" fillId="0" borderId="84" applyNumberFormat="0" applyProtection="0">
      <alignment horizontal="right" vertical="center"/>
    </xf>
    <xf numFmtId="4" fontId="74" fillId="0" borderId="84" applyNumberFormat="0" applyProtection="0">
      <alignment horizontal="right" vertical="center"/>
    </xf>
    <xf numFmtId="4" fontId="75" fillId="74" borderId="85" applyNumberFormat="0" applyProtection="0">
      <alignment horizontal="right" vertical="center"/>
    </xf>
    <xf numFmtId="4" fontId="45" fillId="88" borderId="84" applyNumberFormat="0" applyProtection="0">
      <alignment horizontal="right" vertical="center"/>
    </xf>
    <xf numFmtId="4" fontId="45" fillId="88" borderId="84" applyNumberFormat="0" applyProtection="0">
      <alignment horizontal="right" vertical="center"/>
    </xf>
    <xf numFmtId="4" fontId="45" fillId="88" borderId="84" applyNumberFormat="0" applyProtection="0">
      <alignment horizontal="right" vertical="center"/>
    </xf>
    <xf numFmtId="4" fontId="45" fillId="88" borderId="84" applyNumberFormat="0" applyProtection="0">
      <alignment horizontal="right" vertical="center"/>
    </xf>
    <xf numFmtId="4" fontId="45" fillId="88" borderId="84" applyNumberFormat="0" applyProtection="0">
      <alignment horizontal="right" vertical="center"/>
    </xf>
    <xf numFmtId="4" fontId="74" fillId="20" borderId="84" applyNumberFormat="0" applyProtection="0">
      <alignment horizontal="left" vertical="center" indent="1"/>
    </xf>
    <xf numFmtId="4" fontId="74" fillId="20" borderId="84" applyNumberFormat="0" applyProtection="0">
      <alignment horizontal="left" vertical="center" indent="1"/>
    </xf>
    <xf numFmtId="4" fontId="74" fillId="20" borderId="84" applyNumberFormat="0" applyProtection="0">
      <alignment horizontal="left" vertical="center" indent="1"/>
    </xf>
    <xf numFmtId="4" fontId="74" fillId="20" borderId="84" applyNumberFormat="0" applyProtection="0">
      <alignment horizontal="left" vertical="center" indent="1"/>
    </xf>
    <xf numFmtId="4" fontId="74" fillId="20" borderId="84" applyNumberFormat="0" applyProtection="0">
      <alignment horizontal="left" vertical="center" indent="1"/>
    </xf>
    <xf numFmtId="4" fontId="74" fillId="20" borderId="84" applyNumberFormat="0" applyProtection="0">
      <alignment horizontal="left" vertical="center" indent="1"/>
    </xf>
    <xf numFmtId="0" fontId="82" fillId="77" borderId="86" applyNumberFormat="0" applyProtection="0">
      <alignment horizontal="left" vertical="top" indent="1"/>
    </xf>
    <xf numFmtId="0" fontId="82" fillId="77" borderId="86" applyNumberFormat="0" applyProtection="0">
      <alignment horizontal="left" vertical="top" indent="1"/>
    </xf>
    <xf numFmtId="0" fontId="82" fillId="77" borderId="86" applyNumberFormat="0" applyProtection="0">
      <alignment horizontal="left" vertical="top" indent="1"/>
    </xf>
    <xf numFmtId="0" fontId="82" fillId="77" borderId="86" applyNumberFormat="0" applyProtection="0">
      <alignment horizontal="left" vertical="top" indent="1"/>
    </xf>
    <xf numFmtId="0" fontId="82" fillId="77" borderId="86" applyNumberFormat="0" applyProtection="0">
      <alignment horizontal="left" vertical="top" indent="1"/>
    </xf>
    <xf numFmtId="4" fontId="45" fillId="89" borderId="82" applyNumberFormat="0" applyProtection="0">
      <alignment horizontal="left" vertical="center" indent="1"/>
    </xf>
    <xf numFmtId="4" fontId="45" fillId="89" borderId="82" applyNumberFormat="0" applyProtection="0">
      <alignment horizontal="left" vertical="center" indent="1"/>
    </xf>
    <xf numFmtId="4" fontId="45" fillId="89" borderId="82" applyNumberFormat="0" applyProtection="0">
      <alignment horizontal="left" vertical="center" indent="1"/>
    </xf>
    <xf numFmtId="4" fontId="45" fillId="89" borderId="82" applyNumberFormat="0" applyProtection="0">
      <alignment horizontal="left" vertical="center" indent="1"/>
    </xf>
    <xf numFmtId="4" fontId="45" fillId="89" borderId="82" applyNumberFormat="0" applyProtection="0">
      <alignment horizontal="left" vertical="center" indent="1"/>
    </xf>
    <xf numFmtId="4" fontId="73" fillId="74" borderId="85" applyNumberFormat="0" applyProtection="0">
      <alignment horizontal="right" vertical="center"/>
    </xf>
    <xf numFmtId="4" fontId="45" fillId="86" borderId="84" applyNumberFormat="0" applyProtection="0">
      <alignment horizontal="right" vertical="center"/>
    </xf>
    <xf numFmtId="4" fontId="45" fillId="86" borderId="84" applyNumberFormat="0" applyProtection="0">
      <alignment horizontal="right" vertical="center"/>
    </xf>
    <xf numFmtId="4" fontId="45" fillId="86" borderId="84" applyNumberFormat="0" applyProtection="0">
      <alignment horizontal="right" vertical="center"/>
    </xf>
    <xf numFmtId="4" fontId="45" fillId="86" borderId="84" applyNumberFormat="0" applyProtection="0">
      <alignment horizontal="right" vertical="center"/>
    </xf>
    <xf numFmtId="4" fontId="45" fillId="86" borderId="84" applyNumberFormat="0" applyProtection="0">
      <alignment horizontal="right" vertical="center"/>
    </xf>
    <xf numFmtId="2" fontId="84" fillId="91" borderId="80" applyProtection="0"/>
    <xf numFmtId="2" fontId="84" fillId="91" borderId="80" applyProtection="0"/>
    <xf numFmtId="2" fontId="44" fillId="92" borderId="80" applyProtection="0"/>
    <xf numFmtId="2" fontId="44" fillId="93" borderId="80" applyProtection="0"/>
    <xf numFmtId="2" fontId="44" fillId="94" borderId="80" applyProtection="0"/>
    <xf numFmtId="2" fontId="44" fillId="94" borderId="80" applyProtection="0">
      <alignment horizontal="center"/>
    </xf>
    <xf numFmtId="2" fontId="44" fillId="93" borderId="80" applyProtection="0">
      <alignment horizontal="center"/>
    </xf>
    <xf numFmtId="0" fontId="45" fillId="0" borderId="82">
      <alignment horizontal="left" vertical="top" wrapText="1"/>
    </xf>
    <xf numFmtId="0" fontId="87" fillId="0" borderId="88" applyNumberFormat="0" applyFill="0" applyAlignment="0" applyProtection="0"/>
    <xf numFmtId="0" fontId="93" fillId="0" borderId="89"/>
    <xf numFmtId="0" fontId="39" fillId="0" borderId="0"/>
    <xf numFmtId="0" fontId="2" fillId="0" borderId="0"/>
    <xf numFmtId="164" fontId="37" fillId="0" borderId="0" applyFont="0" applyFill="0" applyBorder="0" applyAlignment="0" applyProtection="0"/>
    <xf numFmtId="0" fontId="2" fillId="0" borderId="0"/>
    <xf numFmtId="0" fontId="44" fillId="6" borderId="92" applyNumberFormat="0">
      <alignment readingOrder="1"/>
      <protection locked="0"/>
    </xf>
    <xf numFmtId="0" fontId="50" fillId="0" borderId="93">
      <alignment horizontal="left" vertical="top" wrapText="1"/>
    </xf>
    <xf numFmtId="49" fontId="36" fillId="0" borderId="90">
      <alignment horizontal="center" vertical="top" wrapText="1"/>
      <protection locked="0"/>
    </xf>
    <xf numFmtId="49" fontId="36" fillId="0" borderId="90">
      <alignment horizontal="center" vertical="top" wrapText="1"/>
      <protection locked="0"/>
    </xf>
    <xf numFmtId="49" fontId="45" fillId="10" borderId="90">
      <alignment horizontal="right" vertical="top"/>
      <protection locked="0"/>
    </xf>
    <xf numFmtId="49" fontId="45" fillId="10" borderId="90">
      <alignment horizontal="right" vertical="top"/>
      <protection locked="0"/>
    </xf>
    <xf numFmtId="0" fontId="45" fillId="10" borderId="90">
      <alignment horizontal="right" vertical="top"/>
      <protection locked="0"/>
    </xf>
    <xf numFmtId="0" fontId="45" fillId="10" borderId="90">
      <alignment horizontal="right" vertical="top"/>
      <protection locked="0"/>
    </xf>
    <xf numFmtId="49" fontId="45" fillId="0" borderId="90">
      <alignment horizontal="right" vertical="top"/>
      <protection locked="0"/>
    </xf>
    <xf numFmtId="49" fontId="45" fillId="0" borderId="90">
      <alignment horizontal="right" vertical="top"/>
      <protection locked="0"/>
    </xf>
    <xf numFmtId="0" fontId="45" fillId="0" borderId="90">
      <alignment horizontal="right" vertical="top"/>
      <protection locked="0"/>
    </xf>
    <xf numFmtId="0" fontId="45" fillId="0" borderId="90">
      <alignment horizontal="right" vertical="top"/>
      <protection locked="0"/>
    </xf>
    <xf numFmtId="49" fontId="45" fillId="49" borderId="90">
      <alignment horizontal="right" vertical="top"/>
      <protection locked="0"/>
    </xf>
    <xf numFmtId="49" fontId="45" fillId="49" borderId="90">
      <alignment horizontal="right" vertical="top"/>
      <protection locked="0"/>
    </xf>
    <xf numFmtId="0" fontId="45" fillId="49" borderId="90">
      <alignment horizontal="right" vertical="top"/>
      <protection locked="0"/>
    </xf>
    <xf numFmtId="0" fontId="45" fillId="49" borderId="90">
      <alignment horizontal="right" vertical="top"/>
      <protection locked="0"/>
    </xf>
    <xf numFmtId="0" fontId="50" fillId="0" borderId="93">
      <alignment horizontal="center" vertical="top" wrapText="1"/>
    </xf>
    <xf numFmtId="0" fontId="54" fillId="50" borderId="92" applyNumberFormat="0" applyAlignment="0" applyProtection="0"/>
    <xf numFmtId="0" fontId="67" fillId="13" borderId="92" applyNumberFormat="0" applyAlignment="0" applyProtection="0"/>
    <xf numFmtId="0" fontId="36" fillId="59" borderId="94" applyNumberFormat="0" applyFont="0" applyAlignment="0" applyProtection="0"/>
    <xf numFmtId="0" fontId="38" fillId="45" borderId="95" applyNumberFormat="0" applyFont="0" applyAlignment="0" applyProtection="0"/>
    <xf numFmtId="0" fontId="38" fillId="45" borderId="95" applyNumberFormat="0" applyFont="0" applyAlignment="0" applyProtection="0"/>
    <xf numFmtId="0" fontId="38" fillId="45" borderId="95" applyNumberFormat="0" applyFont="0" applyAlignment="0" applyProtection="0"/>
    <xf numFmtId="0" fontId="72" fillId="50" borderId="96" applyNumberFormat="0" applyAlignment="0" applyProtection="0"/>
    <xf numFmtId="4" fontId="53" fillId="60" borderId="96" applyNumberFormat="0" applyProtection="0">
      <alignment vertical="center"/>
    </xf>
    <xf numFmtId="4" fontId="74" fillId="57" borderId="95" applyNumberFormat="0" applyProtection="0">
      <alignment vertical="center"/>
    </xf>
    <xf numFmtId="4" fontId="74" fillId="57" borderId="95" applyNumberFormat="0" applyProtection="0">
      <alignment vertical="center"/>
    </xf>
    <xf numFmtId="4" fontId="74" fillId="57" borderId="95" applyNumberFormat="0" applyProtection="0">
      <alignment vertical="center"/>
    </xf>
    <xf numFmtId="4" fontId="74" fillId="57" borderId="95" applyNumberFormat="0" applyProtection="0">
      <alignment vertical="center"/>
    </xf>
    <xf numFmtId="4" fontId="74" fillId="57" borderId="95" applyNumberFormat="0" applyProtection="0">
      <alignment vertical="center"/>
    </xf>
    <xf numFmtId="4" fontId="75" fillId="60" borderId="96" applyNumberFormat="0" applyProtection="0">
      <alignment vertical="center"/>
    </xf>
    <xf numFmtId="4" fontId="45" fillId="60" borderId="95" applyNumberFormat="0" applyProtection="0">
      <alignment vertical="center"/>
    </xf>
    <xf numFmtId="4" fontId="45" fillId="60" borderId="95" applyNumberFormat="0" applyProtection="0">
      <alignment vertical="center"/>
    </xf>
    <xf numFmtId="4" fontId="45" fillId="60" borderId="95" applyNumberFormat="0" applyProtection="0">
      <alignment vertical="center"/>
    </xf>
    <xf numFmtId="4" fontId="45" fillId="60" borderId="95" applyNumberFormat="0" applyProtection="0">
      <alignment vertical="center"/>
    </xf>
    <xf numFmtId="4" fontId="45" fillId="60" borderId="95" applyNumberFormat="0" applyProtection="0">
      <alignment vertical="center"/>
    </xf>
    <xf numFmtId="4" fontId="53" fillId="60" borderId="96" applyNumberFormat="0" applyProtection="0">
      <alignment horizontal="left" vertical="center" indent="1"/>
    </xf>
    <xf numFmtId="4" fontId="74" fillId="60" borderId="95" applyNumberFormat="0" applyProtection="0">
      <alignment horizontal="left" vertical="center" indent="1"/>
    </xf>
    <xf numFmtId="4" fontId="74" fillId="60" borderId="95" applyNumberFormat="0" applyProtection="0">
      <alignment horizontal="left" vertical="center" indent="1"/>
    </xf>
    <xf numFmtId="4" fontId="74" fillId="60" borderId="95" applyNumberFormat="0" applyProtection="0">
      <alignment horizontal="left" vertical="center" indent="1"/>
    </xf>
    <xf numFmtId="4" fontId="74" fillId="60" borderId="95" applyNumberFormat="0" applyProtection="0">
      <alignment horizontal="left" vertical="center" indent="1"/>
    </xf>
    <xf numFmtId="4" fontId="74" fillId="60" borderId="95" applyNumberFormat="0" applyProtection="0">
      <alignment horizontal="left" vertical="center" indent="1"/>
    </xf>
    <xf numFmtId="4" fontId="53" fillId="60" borderId="96" applyNumberFormat="0" applyProtection="0">
      <alignment horizontal="left" vertical="center" indent="1"/>
    </xf>
    <xf numFmtId="0" fontId="45" fillId="57" borderId="97" applyNumberFormat="0" applyProtection="0">
      <alignment horizontal="left" vertical="top" indent="1"/>
    </xf>
    <xf numFmtId="0" fontId="45" fillId="57" borderId="97" applyNumberFormat="0" applyProtection="0">
      <alignment horizontal="left" vertical="top" indent="1"/>
    </xf>
    <xf numFmtId="0" fontId="45" fillId="57" borderId="97" applyNumberFormat="0" applyProtection="0">
      <alignment horizontal="left" vertical="top" indent="1"/>
    </xf>
    <xf numFmtId="0" fontId="45" fillId="57" borderId="97" applyNumberFormat="0" applyProtection="0">
      <alignment horizontal="left" vertical="top" indent="1"/>
    </xf>
    <xf numFmtId="0" fontId="45" fillId="57" borderId="97" applyNumberFormat="0" applyProtection="0">
      <alignment horizontal="left" vertical="top" indent="1"/>
    </xf>
    <xf numFmtId="4" fontId="74" fillId="20" borderId="95" applyNumberFormat="0" applyProtection="0">
      <alignment horizontal="left" vertical="center" indent="1"/>
    </xf>
    <xf numFmtId="4" fontId="74" fillId="20" borderId="95" applyNumberFormat="0" applyProtection="0">
      <alignment horizontal="left" vertical="center" indent="1"/>
    </xf>
    <xf numFmtId="4" fontId="74" fillId="20" borderId="95" applyNumberFormat="0" applyProtection="0">
      <alignment horizontal="left" vertical="center" indent="1"/>
    </xf>
    <xf numFmtId="4" fontId="74" fillId="20" borderId="95" applyNumberFormat="0" applyProtection="0">
      <alignment horizontal="left" vertical="center" indent="1"/>
    </xf>
    <xf numFmtId="4" fontId="74" fillId="20" borderId="95" applyNumberFormat="0" applyProtection="0">
      <alignment horizontal="left" vertical="center" indent="1"/>
    </xf>
    <xf numFmtId="4" fontId="53" fillId="61" borderId="96" applyNumberFormat="0" applyProtection="0">
      <alignment horizontal="right" vertical="center"/>
    </xf>
    <xf numFmtId="4" fontId="74" fillId="9" borderId="95" applyNumberFormat="0" applyProtection="0">
      <alignment horizontal="right" vertical="center"/>
    </xf>
    <xf numFmtId="4" fontId="74" fillId="9" borderId="95" applyNumberFormat="0" applyProtection="0">
      <alignment horizontal="right" vertical="center"/>
    </xf>
    <xf numFmtId="4" fontId="74" fillId="9" borderId="95" applyNumberFormat="0" applyProtection="0">
      <alignment horizontal="right" vertical="center"/>
    </xf>
    <xf numFmtId="4" fontId="74" fillId="9" borderId="95" applyNumberFormat="0" applyProtection="0">
      <alignment horizontal="right" vertical="center"/>
    </xf>
    <xf numFmtId="4" fontId="74" fillId="9" borderId="95" applyNumberFormat="0" applyProtection="0">
      <alignment horizontal="right" vertical="center"/>
    </xf>
    <xf numFmtId="4" fontId="53" fillId="62" borderId="96" applyNumberFormat="0" applyProtection="0">
      <alignment horizontal="right" vertical="center"/>
    </xf>
    <xf numFmtId="4" fontId="74" fillId="63" borderId="95" applyNumberFormat="0" applyProtection="0">
      <alignment horizontal="right" vertical="center"/>
    </xf>
    <xf numFmtId="4" fontId="74" fillId="63" borderId="95" applyNumberFormat="0" applyProtection="0">
      <alignment horizontal="right" vertical="center"/>
    </xf>
    <xf numFmtId="4" fontId="74" fillId="63" borderId="95" applyNumberFormat="0" applyProtection="0">
      <alignment horizontal="right" vertical="center"/>
    </xf>
    <xf numFmtId="4" fontId="74" fillId="63" borderId="95" applyNumberFormat="0" applyProtection="0">
      <alignment horizontal="right" vertical="center"/>
    </xf>
    <xf numFmtId="4" fontId="74" fillId="63" borderId="95" applyNumberFormat="0" applyProtection="0">
      <alignment horizontal="right" vertical="center"/>
    </xf>
    <xf numFmtId="4" fontId="53" fillId="64" borderId="96" applyNumberFormat="0" applyProtection="0">
      <alignment horizontal="right" vertical="center"/>
    </xf>
    <xf numFmtId="4" fontId="74" fillId="30" borderId="93" applyNumberFormat="0" applyProtection="0">
      <alignment horizontal="right" vertical="center"/>
    </xf>
    <xf numFmtId="4" fontId="74" fillId="30" borderId="93" applyNumberFormat="0" applyProtection="0">
      <alignment horizontal="right" vertical="center"/>
    </xf>
    <xf numFmtId="4" fontId="74" fillId="30" borderId="93" applyNumberFormat="0" applyProtection="0">
      <alignment horizontal="right" vertical="center"/>
    </xf>
    <xf numFmtId="4" fontId="74" fillId="30" borderId="93" applyNumberFormat="0" applyProtection="0">
      <alignment horizontal="right" vertical="center"/>
    </xf>
    <xf numFmtId="4" fontId="74" fillId="30" borderId="93" applyNumberFormat="0" applyProtection="0">
      <alignment horizontal="right" vertical="center"/>
    </xf>
    <xf numFmtId="4" fontId="53" fillId="65" borderId="96" applyNumberFormat="0" applyProtection="0">
      <alignment horizontal="right" vertical="center"/>
    </xf>
    <xf numFmtId="4" fontId="74" fillId="17" borderId="95" applyNumberFormat="0" applyProtection="0">
      <alignment horizontal="right" vertical="center"/>
    </xf>
    <xf numFmtId="4" fontId="74" fillId="17" borderId="95" applyNumberFormat="0" applyProtection="0">
      <alignment horizontal="right" vertical="center"/>
    </xf>
    <xf numFmtId="4" fontId="74" fillId="17" borderId="95" applyNumberFormat="0" applyProtection="0">
      <alignment horizontal="right" vertical="center"/>
    </xf>
    <xf numFmtId="4" fontId="74" fillId="17" borderId="95" applyNumberFormat="0" applyProtection="0">
      <alignment horizontal="right" vertical="center"/>
    </xf>
    <xf numFmtId="4" fontId="74" fillId="17" borderId="95" applyNumberFormat="0" applyProtection="0">
      <alignment horizontal="right" vertical="center"/>
    </xf>
    <xf numFmtId="4" fontId="53" fillId="66" borderId="96" applyNumberFormat="0" applyProtection="0">
      <alignment horizontal="right" vertical="center"/>
    </xf>
    <xf numFmtId="4" fontId="74" fillId="21" borderId="95" applyNumberFormat="0" applyProtection="0">
      <alignment horizontal="right" vertical="center"/>
    </xf>
    <xf numFmtId="4" fontId="74" fillId="21" borderId="95" applyNumberFormat="0" applyProtection="0">
      <alignment horizontal="right" vertical="center"/>
    </xf>
    <xf numFmtId="4" fontId="74" fillId="21" borderId="95" applyNumberFormat="0" applyProtection="0">
      <alignment horizontal="right" vertical="center"/>
    </xf>
    <xf numFmtId="4" fontId="74" fillId="21" borderId="95" applyNumberFormat="0" applyProtection="0">
      <alignment horizontal="right" vertical="center"/>
    </xf>
    <xf numFmtId="4" fontId="74" fillId="21" borderId="95" applyNumberFormat="0" applyProtection="0">
      <alignment horizontal="right" vertical="center"/>
    </xf>
    <xf numFmtId="4" fontId="53" fillId="67" borderId="96" applyNumberFormat="0" applyProtection="0">
      <alignment horizontal="right" vertical="center"/>
    </xf>
    <xf numFmtId="4" fontId="74" fillId="44" borderId="95" applyNumberFormat="0" applyProtection="0">
      <alignment horizontal="right" vertical="center"/>
    </xf>
    <xf numFmtId="4" fontId="74" fillId="44" borderId="95" applyNumberFormat="0" applyProtection="0">
      <alignment horizontal="right" vertical="center"/>
    </xf>
    <xf numFmtId="4" fontId="74" fillId="44" borderId="95" applyNumberFormat="0" applyProtection="0">
      <alignment horizontal="right" vertical="center"/>
    </xf>
    <xf numFmtId="4" fontId="74" fillId="44" borderId="95" applyNumberFormat="0" applyProtection="0">
      <alignment horizontal="right" vertical="center"/>
    </xf>
    <xf numFmtId="4" fontId="74" fillId="44" borderId="95" applyNumberFormat="0" applyProtection="0">
      <alignment horizontal="right" vertical="center"/>
    </xf>
    <xf numFmtId="4" fontId="53" fillId="68" borderId="96" applyNumberFormat="0" applyProtection="0">
      <alignment horizontal="right" vertical="center"/>
    </xf>
    <xf numFmtId="4" fontId="74" fillId="37" borderId="95" applyNumberFormat="0" applyProtection="0">
      <alignment horizontal="right" vertical="center"/>
    </xf>
    <xf numFmtId="4" fontId="74" fillId="37" borderId="95" applyNumberFormat="0" applyProtection="0">
      <alignment horizontal="right" vertical="center"/>
    </xf>
    <xf numFmtId="4" fontId="74" fillId="37" borderId="95" applyNumberFormat="0" applyProtection="0">
      <alignment horizontal="right" vertical="center"/>
    </xf>
    <xf numFmtId="4" fontId="74" fillId="37" borderId="95" applyNumberFormat="0" applyProtection="0">
      <alignment horizontal="right" vertical="center"/>
    </xf>
    <xf numFmtId="4" fontId="74" fillId="37" borderId="95" applyNumberFormat="0" applyProtection="0">
      <alignment horizontal="right" vertical="center"/>
    </xf>
    <xf numFmtId="4" fontId="53" fillId="69" borderId="96" applyNumberFormat="0" applyProtection="0">
      <alignment horizontal="right" vertical="center"/>
    </xf>
    <xf numFmtId="4" fontId="74" fillId="70" borderId="95" applyNumberFormat="0" applyProtection="0">
      <alignment horizontal="right" vertical="center"/>
    </xf>
    <xf numFmtId="4" fontId="74" fillId="70" borderId="95" applyNumberFormat="0" applyProtection="0">
      <alignment horizontal="right" vertical="center"/>
    </xf>
    <xf numFmtId="4" fontId="74" fillId="70" borderId="95" applyNumberFormat="0" applyProtection="0">
      <alignment horizontal="right" vertical="center"/>
    </xf>
    <xf numFmtId="4" fontId="74" fillId="70" borderId="95" applyNumberFormat="0" applyProtection="0">
      <alignment horizontal="right" vertical="center"/>
    </xf>
    <xf numFmtId="4" fontId="74" fillId="70" borderId="95" applyNumberFormat="0" applyProtection="0">
      <alignment horizontal="right" vertical="center"/>
    </xf>
    <xf numFmtId="4" fontId="53" fillId="71" borderId="96" applyNumberFormat="0" applyProtection="0">
      <alignment horizontal="right" vertical="center"/>
    </xf>
    <xf numFmtId="4" fontId="74" fillId="16" borderId="95" applyNumberFormat="0" applyProtection="0">
      <alignment horizontal="right" vertical="center"/>
    </xf>
    <xf numFmtId="4" fontId="74" fillId="16" borderId="95" applyNumberFormat="0" applyProtection="0">
      <alignment horizontal="right" vertical="center"/>
    </xf>
    <xf numFmtId="4" fontId="74" fillId="16" borderId="95" applyNumberFormat="0" applyProtection="0">
      <alignment horizontal="right" vertical="center"/>
    </xf>
    <xf numFmtId="4" fontId="74" fillId="16" borderId="95" applyNumberFormat="0" applyProtection="0">
      <alignment horizontal="right" vertical="center"/>
    </xf>
    <xf numFmtId="4" fontId="74" fillId="16" borderId="95" applyNumberFormat="0" applyProtection="0">
      <alignment horizontal="right" vertical="center"/>
    </xf>
    <xf numFmtId="4" fontId="77" fillId="72" borderId="96" applyNumberFormat="0" applyProtection="0">
      <alignment horizontal="left" vertical="center" indent="1"/>
    </xf>
    <xf numFmtId="4" fontId="74" fillId="73" borderId="93" applyNumberFormat="0" applyProtection="0">
      <alignment horizontal="left" vertical="center" indent="1"/>
    </xf>
    <xf numFmtId="4" fontId="74" fillId="73" borderId="93" applyNumberFormat="0" applyProtection="0">
      <alignment horizontal="left" vertical="center" indent="1"/>
    </xf>
    <xf numFmtId="4" fontId="74" fillId="73" borderId="93" applyNumberFormat="0" applyProtection="0">
      <alignment horizontal="left" vertical="center" indent="1"/>
    </xf>
    <xf numFmtId="4" fontId="74" fillId="73" borderId="93" applyNumberFormat="0" applyProtection="0">
      <alignment horizontal="left" vertical="center" indent="1"/>
    </xf>
    <xf numFmtId="4" fontId="74" fillId="73" borderId="93" applyNumberFormat="0" applyProtection="0">
      <alignment horizontal="left" vertical="center" indent="1"/>
    </xf>
    <xf numFmtId="4" fontId="56" fillId="75" borderId="93" applyNumberFormat="0" applyProtection="0">
      <alignment horizontal="left" vertical="center" indent="1"/>
    </xf>
    <xf numFmtId="4" fontId="56" fillId="75" borderId="93" applyNumberFormat="0" applyProtection="0">
      <alignment horizontal="left" vertical="center" indent="1"/>
    </xf>
    <xf numFmtId="4" fontId="56" fillId="75" borderId="93" applyNumberFormat="0" applyProtection="0">
      <alignment horizontal="left" vertical="center" indent="1"/>
    </xf>
    <xf numFmtId="4" fontId="56" fillId="75" borderId="93" applyNumberFormat="0" applyProtection="0">
      <alignment horizontal="left" vertical="center" indent="1"/>
    </xf>
    <xf numFmtId="4" fontId="56" fillId="75" borderId="93" applyNumberFormat="0" applyProtection="0">
      <alignment horizontal="left" vertical="center" indent="1"/>
    </xf>
    <xf numFmtId="4" fontId="56" fillId="75" borderId="93" applyNumberFormat="0" applyProtection="0">
      <alignment horizontal="left" vertical="center" indent="1"/>
    </xf>
    <xf numFmtId="4" fontId="56" fillId="75" borderId="93" applyNumberFormat="0" applyProtection="0">
      <alignment horizontal="left" vertical="center" indent="1"/>
    </xf>
    <xf numFmtId="4" fontId="56" fillId="75" borderId="93" applyNumberFormat="0" applyProtection="0">
      <alignment horizontal="left" vertical="center" indent="1"/>
    </xf>
    <xf numFmtId="4" fontId="56" fillId="75" borderId="93" applyNumberFormat="0" applyProtection="0">
      <alignment horizontal="left" vertical="center" indent="1"/>
    </xf>
    <xf numFmtId="4" fontId="56" fillId="75" borderId="93" applyNumberFormat="0" applyProtection="0">
      <alignment horizontal="left" vertical="center" indent="1"/>
    </xf>
    <xf numFmtId="4" fontId="74" fillId="77" borderId="95" applyNumberFormat="0" applyProtection="0">
      <alignment horizontal="right" vertical="center"/>
    </xf>
    <xf numFmtId="4" fontId="74" fillId="77" borderId="95" applyNumberFormat="0" applyProtection="0">
      <alignment horizontal="right" vertical="center"/>
    </xf>
    <xf numFmtId="4" fontId="74" fillId="77" borderId="95" applyNumberFormat="0" applyProtection="0">
      <alignment horizontal="right" vertical="center"/>
    </xf>
    <xf numFmtId="4" fontId="74" fillId="77" borderId="95" applyNumberFormat="0" applyProtection="0">
      <alignment horizontal="right" vertical="center"/>
    </xf>
    <xf numFmtId="4" fontId="74" fillId="77" borderId="95" applyNumberFormat="0" applyProtection="0">
      <alignment horizontal="right" vertical="center"/>
    </xf>
    <xf numFmtId="4" fontId="74" fillId="78" borderId="93" applyNumberFormat="0" applyProtection="0">
      <alignment horizontal="left" vertical="center" indent="1"/>
    </xf>
    <xf numFmtId="4" fontId="74" fillId="78" borderId="93" applyNumberFormat="0" applyProtection="0">
      <alignment horizontal="left" vertical="center" indent="1"/>
    </xf>
    <xf numFmtId="4" fontId="74" fillId="78" borderId="93" applyNumberFormat="0" applyProtection="0">
      <alignment horizontal="left" vertical="center" indent="1"/>
    </xf>
    <xf numFmtId="4" fontId="74" fillId="78" borderId="93" applyNumberFormat="0" applyProtection="0">
      <alignment horizontal="left" vertical="center" indent="1"/>
    </xf>
    <xf numFmtId="4" fontId="74" fillId="78" borderId="93" applyNumberFormat="0" applyProtection="0">
      <alignment horizontal="left" vertical="center" indent="1"/>
    </xf>
    <xf numFmtId="4" fontId="74" fillId="77" borderId="93" applyNumberFormat="0" applyProtection="0">
      <alignment horizontal="left" vertical="center" indent="1"/>
    </xf>
    <xf numFmtId="4" fontId="74" fillId="77" borderId="93" applyNumberFormat="0" applyProtection="0">
      <alignment horizontal="left" vertical="center" indent="1"/>
    </xf>
    <xf numFmtId="4" fontId="74" fillId="77" borderId="93" applyNumberFormat="0" applyProtection="0">
      <alignment horizontal="left" vertical="center" indent="1"/>
    </xf>
    <xf numFmtId="4" fontId="74" fillId="77" borderId="93" applyNumberFormat="0" applyProtection="0">
      <alignment horizontal="left" vertical="center" indent="1"/>
    </xf>
    <xf numFmtId="4" fontId="74" fillId="77" borderId="93" applyNumberFormat="0" applyProtection="0">
      <alignment horizontal="left" vertical="center" indent="1"/>
    </xf>
    <xf numFmtId="0" fontId="74" fillId="50" borderId="95" applyNumberFormat="0" applyProtection="0">
      <alignment horizontal="left" vertical="center" indent="1"/>
    </xf>
    <xf numFmtId="0" fontId="74" fillId="50" borderId="95" applyNumberFormat="0" applyProtection="0">
      <alignment horizontal="left" vertical="center" indent="1"/>
    </xf>
    <xf numFmtId="0" fontId="74" fillId="50" borderId="95" applyNumberFormat="0" applyProtection="0">
      <alignment horizontal="left" vertical="center" indent="1"/>
    </xf>
    <xf numFmtId="0" fontId="74" fillId="50" borderId="95" applyNumberFormat="0" applyProtection="0">
      <alignment horizontal="left" vertical="center" indent="1"/>
    </xf>
    <xf numFmtId="0" fontId="74" fillId="50" borderId="95" applyNumberFormat="0" applyProtection="0">
      <alignment horizontal="left" vertical="center" indent="1"/>
    </xf>
    <xf numFmtId="0" fontId="74" fillId="50" borderId="95" applyNumberFormat="0" applyProtection="0">
      <alignment horizontal="left" vertical="center" indent="1"/>
    </xf>
    <xf numFmtId="0" fontId="38" fillId="75" borderId="97" applyNumberFormat="0" applyProtection="0">
      <alignment horizontal="left" vertical="top" indent="1"/>
    </xf>
    <xf numFmtId="0" fontId="38" fillId="75" borderId="97" applyNumberFormat="0" applyProtection="0">
      <alignment horizontal="left" vertical="top" indent="1"/>
    </xf>
    <xf numFmtId="0" fontId="38" fillId="75" borderId="97" applyNumberFormat="0" applyProtection="0">
      <alignment horizontal="left" vertical="top" indent="1"/>
    </xf>
    <xf numFmtId="0" fontId="38" fillId="75" borderId="97" applyNumberFormat="0" applyProtection="0">
      <alignment horizontal="left" vertical="top" indent="1"/>
    </xf>
    <xf numFmtId="0" fontId="38" fillId="75" borderId="97" applyNumberFormat="0" applyProtection="0">
      <alignment horizontal="left" vertical="top" indent="1"/>
    </xf>
    <xf numFmtId="0" fontId="38" fillId="75" borderId="97" applyNumberFormat="0" applyProtection="0">
      <alignment horizontal="left" vertical="top" indent="1"/>
    </xf>
    <xf numFmtId="0" fontId="38" fillId="75" borderId="97" applyNumberFormat="0" applyProtection="0">
      <alignment horizontal="left" vertical="top" indent="1"/>
    </xf>
    <xf numFmtId="0" fontId="38" fillId="75" borderId="97" applyNumberFormat="0" applyProtection="0">
      <alignment horizontal="left" vertical="top" indent="1"/>
    </xf>
    <xf numFmtId="0" fontId="74" fillId="82" borderId="95" applyNumberFormat="0" applyProtection="0">
      <alignment horizontal="left" vertical="center" indent="1"/>
    </xf>
    <xf numFmtId="0" fontId="74" fillId="82" borderId="95" applyNumberFormat="0" applyProtection="0">
      <alignment horizontal="left" vertical="center" indent="1"/>
    </xf>
    <xf numFmtId="0" fontId="74" fillId="82" borderId="95" applyNumberFormat="0" applyProtection="0">
      <alignment horizontal="left" vertical="center" indent="1"/>
    </xf>
    <xf numFmtId="0" fontId="74" fillId="82" borderId="95" applyNumberFormat="0" applyProtection="0">
      <alignment horizontal="left" vertical="center" indent="1"/>
    </xf>
    <xf numFmtId="0" fontId="74" fillId="82" borderId="95" applyNumberFormat="0" applyProtection="0">
      <alignment horizontal="left" vertical="center" indent="1"/>
    </xf>
    <xf numFmtId="0" fontId="74" fillId="82" borderId="95" applyNumberFormat="0" applyProtection="0">
      <alignment horizontal="left" vertical="center" indent="1"/>
    </xf>
    <xf numFmtId="0" fontId="38" fillId="77" borderId="97" applyNumberFormat="0" applyProtection="0">
      <alignment horizontal="left" vertical="top" indent="1"/>
    </xf>
    <xf numFmtId="0" fontId="38" fillId="77" borderId="97" applyNumberFormat="0" applyProtection="0">
      <alignment horizontal="left" vertical="top" indent="1"/>
    </xf>
    <xf numFmtId="0" fontId="38" fillId="77" borderId="97" applyNumberFormat="0" applyProtection="0">
      <alignment horizontal="left" vertical="top" indent="1"/>
    </xf>
    <xf numFmtId="0" fontId="38" fillId="77" borderId="97" applyNumberFormat="0" applyProtection="0">
      <alignment horizontal="left" vertical="top" indent="1"/>
    </xf>
    <xf numFmtId="0" fontId="38" fillId="77" borderId="97" applyNumberFormat="0" applyProtection="0">
      <alignment horizontal="left" vertical="top" indent="1"/>
    </xf>
    <xf numFmtId="0" fontId="38" fillId="77" borderId="97" applyNumberFormat="0" applyProtection="0">
      <alignment horizontal="left" vertical="top" indent="1"/>
    </xf>
    <xf numFmtId="0" fontId="38" fillId="77" borderId="97" applyNumberFormat="0" applyProtection="0">
      <alignment horizontal="left" vertical="top" indent="1"/>
    </xf>
    <xf numFmtId="0" fontId="38" fillId="77" borderId="97" applyNumberFormat="0" applyProtection="0">
      <alignment horizontal="left" vertical="top" indent="1"/>
    </xf>
    <xf numFmtId="0" fontId="74" fillId="14" borderId="95" applyNumberFormat="0" applyProtection="0">
      <alignment horizontal="left" vertical="center" indent="1"/>
    </xf>
    <xf numFmtId="0" fontId="74" fillId="14" borderId="95" applyNumberFormat="0" applyProtection="0">
      <alignment horizontal="left" vertical="center" indent="1"/>
    </xf>
    <xf numFmtId="0" fontId="74" fillId="14" borderId="95" applyNumberFormat="0" applyProtection="0">
      <alignment horizontal="left" vertical="center" indent="1"/>
    </xf>
    <xf numFmtId="0" fontId="74" fillId="14" borderId="95" applyNumberFormat="0" applyProtection="0">
      <alignment horizontal="left" vertical="center" indent="1"/>
    </xf>
    <xf numFmtId="0" fontId="74" fillId="14" borderId="95" applyNumberFormat="0" applyProtection="0">
      <alignment horizontal="left" vertical="center" indent="1"/>
    </xf>
    <xf numFmtId="0" fontId="37" fillId="85" borderId="96" applyNumberFormat="0" applyProtection="0">
      <alignment horizontal="left" vertical="center" indent="1"/>
    </xf>
    <xf numFmtId="0" fontId="38" fillId="14" borderId="97" applyNumberFormat="0" applyProtection="0">
      <alignment horizontal="left" vertical="top" indent="1"/>
    </xf>
    <xf numFmtId="0" fontId="38" fillId="14" borderId="97" applyNumberFormat="0" applyProtection="0">
      <alignment horizontal="left" vertical="top" indent="1"/>
    </xf>
    <xf numFmtId="0" fontId="38" fillId="14" borderId="97" applyNumberFormat="0" applyProtection="0">
      <alignment horizontal="left" vertical="top" indent="1"/>
    </xf>
    <xf numFmtId="0" fontId="38" fillId="14" borderId="97" applyNumberFormat="0" applyProtection="0">
      <alignment horizontal="left" vertical="top" indent="1"/>
    </xf>
    <xf numFmtId="0" fontId="38" fillId="14" borderId="97" applyNumberFormat="0" applyProtection="0">
      <alignment horizontal="left" vertical="top" indent="1"/>
    </xf>
    <xf numFmtId="0" fontId="38" fillId="14" borderId="97" applyNumberFormat="0" applyProtection="0">
      <alignment horizontal="left" vertical="top" indent="1"/>
    </xf>
    <xf numFmtId="0" fontId="38" fillId="14" borderId="97" applyNumberFormat="0" applyProtection="0">
      <alignment horizontal="left" vertical="top" indent="1"/>
    </xf>
    <xf numFmtId="0" fontId="38" fillId="14" borderId="97" applyNumberFormat="0" applyProtection="0">
      <alignment horizontal="left" vertical="top" indent="1"/>
    </xf>
    <xf numFmtId="0" fontId="74" fillId="78" borderId="95" applyNumberFormat="0" applyProtection="0">
      <alignment horizontal="left" vertical="center" indent="1"/>
    </xf>
    <xf numFmtId="0" fontId="74" fillId="78" borderId="95" applyNumberFormat="0" applyProtection="0">
      <alignment horizontal="left" vertical="center" indent="1"/>
    </xf>
    <xf numFmtId="0" fontId="74" fillId="78" borderId="95" applyNumberFormat="0" applyProtection="0">
      <alignment horizontal="left" vertical="center" indent="1"/>
    </xf>
    <xf numFmtId="0" fontId="74" fillId="78" borderId="95" applyNumberFormat="0" applyProtection="0">
      <alignment horizontal="left" vertical="center" indent="1"/>
    </xf>
    <xf numFmtId="0" fontId="74" fillId="78" borderId="95" applyNumberFormat="0" applyProtection="0">
      <alignment horizontal="left" vertical="center" indent="1"/>
    </xf>
    <xf numFmtId="0" fontId="37" fillId="6" borderId="96" applyNumberFormat="0" applyProtection="0">
      <alignment horizontal="left" vertical="center" indent="1"/>
    </xf>
    <xf numFmtId="0" fontId="38" fillId="78" borderId="97" applyNumberFormat="0" applyProtection="0">
      <alignment horizontal="left" vertical="top" indent="1"/>
    </xf>
    <xf numFmtId="0" fontId="38" fillId="78" borderId="97" applyNumberFormat="0" applyProtection="0">
      <alignment horizontal="left" vertical="top" indent="1"/>
    </xf>
    <xf numFmtId="0" fontId="38" fillId="78" borderId="97" applyNumberFormat="0" applyProtection="0">
      <alignment horizontal="left" vertical="top" indent="1"/>
    </xf>
    <xf numFmtId="0" fontId="38" fillId="78" borderId="97" applyNumberFormat="0" applyProtection="0">
      <alignment horizontal="left" vertical="top" indent="1"/>
    </xf>
    <xf numFmtId="0" fontId="38" fillId="78" borderId="97" applyNumberFormat="0" applyProtection="0">
      <alignment horizontal="left" vertical="top" indent="1"/>
    </xf>
    <xf numFmtId="0" fontId="38" fillId="78" borderId="97" applyNumberFormat="0" applyProtection="0">
      <alignment horizontal="left" vertical="top" indent="1"/>
    </xf>
    <xf numFmtId="0" fontId="38" fillId="78" borderId="97" applyNumberFormat="0" applyProtection="0">
      <alignment horizontal="left" vertical="top" indent="1"/>
    </xf>
    <xf numFmtId="0" fontId="38" fillId="78" borderId="97" applyNumberFormat="0" applyProtection="0">
      <alignment horizontal="left" vertical="top" indent="1"/>
    </xf>
    <xf numFmtId="0" fontId="81" fillId="75" borderId="98" applyBorder="0"/>
    <xf numFmtId="4" fontId="53" fillId="87" borderId="96" applyNumberFormat="0" applyProtection="0">
      <alignment vertical="center"/>
    </xf>
    <xf numFmtId="4" fontId="82" fillId="59" borderId="97" applyNumberFormat="0" applyProtection="0">
      <alignment vertical="center"/>
    </xf>
    <xf numFmtId="4" fontId="82" fillId="59" borderId="97" applyNumberFormat="0" applyProtection="0">
      <alignment vertical="center"/>
    </xf>
    <xf numFmtId="4" fontId="82" fillId="59" borderId="97" applyNumberFormat="0" applyProtection="0">
      <alignment vertical="center"/>
    </xf>
    <xf numFmtId="4" fontId="82" fillId="59" borderId="97" applyNumberFormat="0" applyProtection="0">
      <alignment vertical="center"/>
    </xf>
    <xf numFmtId="4" fontId="82" fillId="59" borderId="97" applyNumberFormat="0" applyProtection="0">
      <alignment vertical="center"/>
    </xf>
    <xf numFmtId="4" fontId="75" fillId="87" borderId="96" applyNumberFormat="0" applyProtection="0">
      <alignment vertical="center"/>
    </xf>
    <xf numFmtId="4" fontId="53" fillId="87" borderId="96" applyNumberFormat="0" applyProtection="0">
      <alignment horizontal="left" vertical="center" indent="1"/>
    </xf>
    <xf numFmtId="4" fontId="82" fillId="50" borderId="97" applyNumberFormat="0" applyProtection="0">
      <alignment horizontal="left" vertical="center" indent="1"/>
    </xf>
    <xf numFmtId="4" fontId="82" fillId="50" borderId="97" applyNumberFormat="0" applyProtection="0">
      <alignment horizontal="left" vertical="center" indent="1"/>
    </xf>
    <xf numFmtId="4" fontId="82" fillId="50" borderId="97" applyNumberFormat="0" applyProtection="0">
      <alignment horizontal="left" vertical="center" indent="1"/>
    </xf>
    <xf numFmtId="4" fontId="82" fillId="50" borderId="97" applyNumberFormat="0" applyProtection="0">
      <alignment horizontal="left" vertical="center" indent="1"/>
    </xf>
    <xf numFmtId="4" fontId="82" fillId="50" borderId="97" applyNumberFormat="0" applyProtection="0">
      <alignment horizontal="left" vertical="center" indent="1"/>
    </xf>
    <xf numFmtId="4" fontId="53" fillId="87" borderId="96" applyNumberFormat="0" applyProtection="0">
      <alignment horizontal="left" vertical="center" indent="1"/>
    </xf>
    <xf numFmtId="0" fontId="82" fillId="59" borderId="97" applyNumberFormat="0" applyProtection="0">
      <alignment horizontal="left" vertical="top" indent="1"/>
    </xf>
    <xf numFmtId="0" fontId="82" fillId="59" borderId="97" applyNumberFormat="0" applyProtection="0">
      <alignment horizontal="left" vertical="top" indent="1"/>
    </xf>
    <xf numFmtId="0" fontId="82" fillId="59" borderId="97" applyNumberFormat="0" applyProtection="0">
      <alignment horizontal="left" vertical="top" indent="1"/>
    </xf>
    <xf numFmtId="0" fontId="82" fillId="59" borderId="97" applyNumberFormat="0" applyProtection="0">
      <alignment horizontal="left" vertical="top" indent="1"/>
    </xf>
    <xf numFmtId="0" fontId="82" fillId="59" borderId="97" applyNumberFormat="0" applyProtection="0">
      <alignment horizontal="left" vertical="top" indent="1"/>
    </xf>
    <xf numFmtId="4" fontId="53" fillId="74" borderId="96" applyNumberFormat="0" applyProtection="0">
      <alignment horizontal="right" vertical="center"/>
    </xf>
    <xf numFmtId="4" fontId="74" fillId="0" borderId="95" applyNumberFormat="0" applyProtection="0">
      <alignment horizontal="right" vertical="center"/>
    </xf>
    <xf numFmtId="4" fontId="74" fillId="0" borderId="95" applyNumberFormat="0" applyProtection="0">
      <alignment horizontal="right" vertical="center"/>
    </xf>
    <xf numFmtId="4" fontId="74" fillId="0" borderId="95" applyNumberFormat="0" applyProtection="0">
      <alignment horizontal="right" vertical="center"/>
    </xf>
    <xf numFmtId="4" fontId="74" fillId="0" borderId="95" applyNumberFormat="0" applyProtection="0">
      <alignment horizontal="right" vertical="center"/>
    </xf>
    <xf numFmtId="4" fontId="74" fillId="0" borderId="95" applyNumberFormat="0" applyProtection="0">
      <alignment horizontal="right" vertical="center"/>
    </xf>
    <xf numFmtId="4" fontId="75" fillId="74" borderId="96" applyNumberFormat="0" applyProtection="0">
      <alignment horizontal="right" vertical="center"/>
    </xf>
    <xf numFmtId="4" fontId="45" fillId="88" borderId="95" applyNumberFormat="0" applyProtection="0">
      <alignment horizontal="right" vertical="center"/>
    </xf>
    <xf numFmtId="4" fontId="45" fillId="88" borderId="95" applyNumberFormat="0" applyProtection="0">
      <alignment horizontal="right" vertical="center"/>
    </xf>
    <xf numFmtId="4" fontId="45" fillId="88" borderId="95" applyNumberFormat="0" applyProtection="0">
      <alignment horizontal="right" vertical="center"/>
    </xf>
    <xf numFmtId="4" fontId="45" fillId="88" borderId="95" applyNumberFormat="0" applyProtection="0">
      <alignment horizontal="right" vertical="center"/>
    </xf>
    <xf numFmtId="4" fontId="45" fillId="88" borderId="95" applyNumberFormat="0" applyProtection="0">
      <alignment horizontal="right" vertical="center"/>
    </xf>
    <xf numFmtId="4" fontId="74" fillId="20" borderId="95" applyNumberFormat="0" applyProtection="0">
      <alignment horizontal="left" vertical="center" indent="1"/>
    </xf>
    <xf numFmtId="4" fontId="74" fillId="20" borderId="95" applyNumberFormat="0" applyProtection="0">
      <alignment horizontal="left" vertical="center" indent="1"/>
    </xf>
    <xf numFmtId="4" fontId="74" fillId="20" borderId="95" applyNumberFormat="0" applyProtection="0">
      <alignment horizontal="left" vertical="center" indent="1"/>
    </xf>
    <xf numFmtId="4" fontId="74" fillId="20" borderId="95" applyNumberFormat="0" applyProtection="0">
      <alignment horizontal="left" vertical="center" indent="1"/>
    </xf>
    <xf numFmtId="4" fontId="74" fillId="20" borderId="95" applyNumberFormat="0" applyProtection="0">
      <alignment horizontal="left" vertical="center" indent="1"/>
    </xf>
    <xf numFmtId="4" fontId="74" fillId="20" borderId="95" applyNumberFormat="0" applyProtection="0">
      <alignment horizontal="left" vertical="center" indent="1"/>
    </xf>
    <xf numFmtId="0" fontId="82" fillId="77" borderId="97" applyNumberFormat="0" applyProtection="0">
      <alignment horizontal="left" vertical="top" indent="1"/>
    </xf>
    <xf numFmtId="0" fontId="82" fillId="77" borderId="97" applyNumberFormat="0" applyProtection="0">
      <alignment horizontal="left" vertical="top" indent="1"/>
    </xf>
    <xf numFmtId="0" fontId="82" fillId="77" borderId="97" applyNumberFormat="0" applyProtection="0">
      <alignment horizontal="left" vertical="top" indent="1"/>
    </xf>
    <xf numFmtId="0" fontId="82" fillId="77" borderId="97" applyNumberFormat="0" applyProtection="0">
      <alignment horizontal="left" vertical="top" indent="1"/>
    </xf>
    <xf numFmtId="0" fontId="82" fillId="77" borderId="97" applyNumberFormat="0" applyProtection="0">
      <alignment horizontal="left" vertical="top" indent="1"/>
    </xf>
    <xf numFmtId="4" fontId="45" fillId="89" borderId="93" applyNumberFormat="0" applyProtection="0">
      <alignment horizontal="left" vertical="center" indent="1"/>
    </xf>
    <xf numFmtId="4" fontId="45" fillId="89" borderId="93" applyNumberFormat="0" applyProtection="0">
      <alignment horizontal="left" vertical="center" indent="1"/>
    </xf>
    <xf numFmtId="4" fontId="45" fillId="89" borderId="93" applyNumberFormat="0" applyProtection="0">
      <alignment horizontal="left" vertical="center" indent="1"/>
    </xf>
    <xf numFmtId="4" fontId="45" fillId="89" borderId="93" applyNumberFormat="0" applyProtection="0">
      <alignment horizontal="left" vertical="center" indent="1"/>
    </xf>
    <xf numFmtId="4" fontId="45" fillId="89" borderId="93" applyNumberFormat="0" applyProtection="0">
      <alignment horizontal="left" vertical="center" indent="1"/>
    </xf>
    <xf numFmtId="4" fontId="73" fillId="74" borderId="96" applyNumberFormat="0" applyProtection="0">
      <alignment horizontal="right" vertical="center"/>
    </xf>
    <xf numFmtId="4" fontId="45" fillId="86" borderId="95" applyNumberFormat="0" applyProtection="0">
      <alignment horizontal="right" vertical="center"/>
    </xf>
    <xf numFmtId="4" fontId="45" fillId="86" borderId="95" applyNumberFormat="0" applyProtection="0">
      <alignment horizontal="right" vertical="center"/>
    </xf>
    <xf numFmtId="4" fontId="45" fillId="86" borderId="95" applyNumberFormat="0" applyProtection="0">
      <alignment horizontal="right" vertical="center"/>
    </xf>
    <xf numFmtId="4" fontId="45" fillId="86" borderId="95" applyNumberFormat="0" applyProtection="0">
      <alignment horizontal="right" vertical="center"/>
    </xf>
    <xf numFmtId="4" fontId="45" fillId="86" borderId="95" applyNumberFormat="0" applyProtection="0">
      <alignment horizontal="right" vertical="center"/>
    </xf>
    <xf numFmtId="2" fontId="84" fillId="91" borderId="91" applyProtection="0"/>
    <xf numFmtId="2" fontId="84" fillId="91" borderId="91" applyProtection="0"/>
    <xf numFmtId="2" fontId="44" fillId="92" borderId="91" applyProtection="0"/>
    <xf numFmtId="2" fontId="44" fillId="93" borderId="91" applyProtection="0"/>
    <xf numFmtId="2" fontId="44" fillId="94" borderId="91" applyProtection="0"/>
    <xf numFmtId="2" fontId="44" fillId="94" borderId="91" applyProtection="0">
      <alignment horizontal="center"/>
    </xf>
    <xf numFmtId="2" fontId="44" fillId="93" borderId="91" applyProtection="0">
      <alignment horizontal="center"/>
    </xf>
    <xf numFmtId="0" fontId="45" fillId="0" borderId="93">
      <alignment horizontal="left" vertical="top" wrapText="1"/>
    </xf>
    <xf numFmtId="0" fontId="87" fillId="0" borderId="99" applyNumberFormat="0" applyFill="0" applyAlignment="0" applyProtection="0"/>
    <xf numFmtId="0" fontId="93" fillId="0" borderId="100"/>
    <xf numFmtId="49" fontId="36" fillId="0" borderId="14">
      <alignment horizontal="center" vertical="top" wrapText="1"/>
      <protection locked="0"/>
    </xf>
    <xf numFmtId="49" fontId="36" fillId="0" borderId="14">
      <alignment horizontal="center" vertical="top" wrapText="1"/>
      <protection locked="0"/>
    </xf>
    <xf numFmtId="49" fontId="45" fillId="10" borderId="14">
      <alignment horizontal="right" vertical="top"/>
      <protection locked="0"/>
    </xf>
    <xf numFmtId="49" fontId="45" fillId="10" borderId="14">
      <alignment horizontal="right" vertical="top"/>
      <protection locked="0"/>
    </xf>
    <xf numFmtId="0" fontId="45" fillId="10" borderId="14">
      <alignment horizontal="right" vertical="top"/>
      <protection locked="0"/>
    </xf>
    <xf numFmtId="0" fontId="45" fillId="10" borderId="14">
      <alignment horizontal="right" vertical="top"/>
      <protection locked="0"/>
    </xf>
    <xf numFmtId="49" fontId="45" fillId="0" borderId="14">
      <alignment horizontal="right" vertical="top"/>
      <protection locked="0"/>
    </xf>
    <xf numFmtId="49" fontId="45" fillId="0" borderId="14">
      <alignment horizontal="right" vertical="top"/>
      <protection locked="0"/>
    </xf>
    <xf numFmtId="0" fontId="45" fillId="0" borderId="14">
      <alignment horizontal="right" vertical="top"/>
      <protection locked="0"/>
    </xf>
    <xf numFmtId="0" fontId="45" fillId="0" borderId="14">
      <alignment horizontal="right" vertical="top"/>
      <protection locked="0"/>
    </xf>
    <xf numFmtId="49" fontId="45" fillId="49" borderId="14">
      <alignment horizontal="right" vertical="top"/>
      <protection locked="0"/>
    </xf>
    <xf numFmtId="49" fontId="45" fillId="49" borderId="14">
      <alignment horizontal="right" vertical="top"/>
      <protection locked="0"/>
    </xf>
    <xf numFmtId="0" fontId="45" fillId="49" borderId="14">
      <alignment horizontal="right" vertical="top"/>
      <protection locked="0"/>
    </xf>
    <xf numFmtId="0" fontId="45" fillId="49" borderId="14">
      <alignment horizontal="right" vertical="top"/>
      <protection locked="0"/>
    </xf>
    <xf numFmtId="0" fontId="44" fillId="6" borderId="103" applyNumberFormat="0">
      <alignment readingOrder="1"/>
      <protection locked="0"/>
    </xf>
    <xf numFmtId="0" fontId="50" fillId="0" borderId="104">
      <alignment horizontal="left" vertical="top" wrapText="1"/>
    </xf>
    <xf numFmtId="49" fontId="36" fillId="0" borderId="101">
      <alignment horizontal="center" vertical="top" wrapText="1"/>
      <protection locked="0"/>
    </xf>
    <xf numFmtId="49" fontId="36" fillId="0" borderId="101">
      <alignment horizontal="center" vertical="top" wrapText="1"/>
      <protection locked="0"/>
    </xf>
    <xf numFmtId="49" fontId="45" fillId="10" borderId="101">
      <alignment horizontal="right" vertical="top"/>
      <protection locked="0"/>
    </xf>
    <xf numFmtId="49" fontId="45" fillId="10" borderId="101">
      <alignment horizontal="right" vertical="top"/>
      <protection locked="0"/>
    </xf>
    <xf numFmtId="0" fontId="45" fillId="10" borderId="101">
      <alignment horizontal="right" vertical="top"/>
      <protection locked="0"/>
    </xf>
    <xf numFmtId="0" fontId="45" fillId="10" borderId="101">
      <alignment horizontal="right" vertical="top"/>
      <protection locked="0"/>
    </xf>
    <xf numFmtId="49" fontId="45" fillId="0" borderId="101">
      <alignment horizontal="right" vertical="top"/>
      <protection locked="0"/>
    </xf>
    <xf numFmtId="49" fontId="45" fillId="0" borderId="101">
      <alignment horizontal="right" vertical="top"/>
      <protection locked="0"/>
    </xf>
    <xf numFmtId="0" fontId="45" fillId="0" borderId="101">
      <alignment horizontal="right" vertical="top"/>
      <protection locked="0"/>
    </xf>
    <xf numFmtId="0" fontId="45" fillId="0" borderId="101">
      <alignment horizontal="right" vertical="top"/>
      <protection locked="0"/>
    </xf>
    <xf numFmtId="49" fontId="45" fillId="49" borderId="101">
      <alignment horizontal="right" vertical="top"/>
      <protection locked="0"/>
    </xf>
    <xf numFmtId="49" fontId="45" fillId="49" borderId="101">
      <alignment horizontal="right" vertical="top"/>
      <protection locked="0"/>
    </xf>
    <xf numFmtId="0" fontId="45" fillId="49" borderId="101">
      <alignment horizontal="right" vertical="top"/>
      <protection locked="0"/>
    </xf>
    <xf numFmtId="0" fontId="45" fillId="49" borderId="101">
      <alignment horizontal="right" vertical="top"/>
      <protection locked="0"/>
    </xf>
    <xf numFmtId="0" fontId="50" fillId="0" borderId="104">
      <alignment horizontal="center" vertical="top" wrapText="1"/>
    </xf>
    <xf numFmtId="0" fontId="54" fillId="50" borderId="103" applyNumberFormat="0" applyAlignment="0" applyProtection="0"/>
    <xf numFmtId="0" fontId="67" fillId="13" borderId="103" applyNumberFormat="0" applyAlignment="0" applyProtection="0"/>
    <xf numFmtId="0" fontId="36" fillId="59" borderId="105" applyNumberFormat="0" applyFont="0" applyAlignment="0" applyProtection="0"/>
    <xf numFmtId="0" fontId="38" fillId="45" borderId="106" applyNumberFormat="0" applyFont="0" applyAlignment="0" applyProtection="0"/>
    <xf numFmtId="0" fontId="38" fillId="45" borderId="106" applyNumberFormat="0" applyFont="0" applyAlignment="0" applyProtection="0"/>
    <xf numFmtId="0" fontId="38" fillId="45" borderId="106" applyNumberFormat="0" applyFont="0" applyAlignment="0" applyProtection="0"/>
    <xf numFmtId="0" fontId="72" fillId="50" borderId="107" applyNumberFormat="0" applyAlignment="0" applyProtection="0"/>
    <xf numFmtId="4" fontId="53" fillId="60" borderId="107" applyNumberFormat="0" applyProtection="0">
      <alignment vertical="center"/>
    </xf>
    <xf numFmtId="4" fontId="74" fillId="57" borderId="106" applyNumberFormat="0" applyProtection="0">
      <alignment vertical="center"/>
    </xf>
    <xf numFmtId="4" fontId="74" fillId="57" borderId="106" applyNumberFormat="0" applyProtection="0">
      <alignment vertical="center"/>
    </xf>
    <xf numFmtId="4" fontId="74" fillId="57" borderId="106" applyNumberFormat="0" applyProtection="0">
      <alignment vertical="center"/>
    </xf>
    <xf numFmtId="4" fontId="74" fillId="57" borderId="106" applyNumberFormat="0" applyProtection="0">
      <alignment vertical="center"/>
    </xf>
    <xf numFmtId="4" fontId="74" fillId="57" borderId="106" applyNumberFormat="0" applyProtection="0">
      <alignment vertical="center"/>
    </xf>
    <xf numFmtId="4" fontId="75" fillId="60" borderId="107" applyNumberFormat="0" applyProtection="0">
      <alignment vertical="center"/>
    </xf>
    <xf numFmtId="4" fontId="45" fillId="60" borderId="106" applyNumberFormat="0" applyProtection="0">
      <alignment vertical="center"/>
    </xf>
    <xf numFmtId="4" fontId="45" fillId="60" borderId="106" applyNumberFormat="0" applyProtection="0">
      <alignment vertical="center"/>
    </xf>
    <xf numFmtId="4" fontId="45" fillId="60" borderId="106" applyNumberFormat="0" applyProtection="0">
      <alignment vertical="center"/>
    </xf>
    <xf numFmtId="4" fontId="45" fillId="60" borderId="106" applyNumberFormat="0" applyProtection="0">
      <alignment vertical="center"/>
    </xf>
    <xf numFmtId="4" fontId="45" fillId="60" borderId="106" applyNumberFormat="0" applyProtection="0">
      <alignment vertical="center"/>
    </xf>
    <xf numFmtId="4" fontId="53" fillId="60" borderId="107" applyNumberFormat="0" applyProtection="0">
      <alignment horizontal="left" vertical="center" indent="1"/>
    </xf>
    <xf numFmtId="4" fontId="74" fillId="60" borderId="106" applyNumberFormat="0" applyProtection="0">
      <alignment horizontal="left" vertical="center" indent="1"/>
    </xf>
    <xf numFmtId="4" fontId="74" fillId="60" borderId="106" applyNumberFormat="0" applyProtection="0">
      <alignment horizontal="left" vertical="center" indent="1"/>
    </xf>
    <xf numFmtId="4" fontId="74" fillId="60" borderId="106" applyNumberFormat="0" applyProtection="0">
      <alignment horizontal="left" vertical="center" indent="1"/>
    </xf>
    <xf numFmtId="4" fontId="74" fillId="60" borderId="106" applyNumberFormat="0" applyProtection="0">
      <alignment horizontal="left" vertical="center" indent="1"/>
    </xf>
    <xf numFmtId="4" fontId="74" fillId="60" borderId="106" applyNumberFormat="0" applyProtection="0">
      <alignment horizontal="left" vertical="center" indent="1"/>
    </xf>
    <xf numFmtId="4" fontId="53" fillId="60" borderId="107" applyNumberFormat="0" applyProtection="0">
      <alignment horizontal="left" vertical="center" indent="1"/>
    </xf>
    <xf numFmtId="0" fontId="45" fillId="57" borderId="108" applyNumberFormat="0" applyProtection="0">
      <alignment horizontal="left" vertical="top" indent="1"/>
    </xf>
    <xf numFmtId="0" fontId="45" fillId="57" borderId="108" applyNumberFormat="0" applyProtection="0">
      <alignment horizontal="left" vertical="top" indent="1"/>
    </xf>
    <xf numFmtId="0" fontId="45" fillId="57" borderId="108" applyNumberFormat="0" applyProtection="0">
      <alignment horizontal="left" vertical="top" indent="1"/>
    </xf>
    <xf numFmtId="0" fontId="45" fillId="57" borderId="108" applyNumberFormat="0" applyProtection="0">
      <alignment horizontal="left" vertical="top" indent="1"/>
    </xf>
    <xf numFmtId="0" fontId="45" fillId="57" borderId="108" applyNumberFormat="0" applyProtection="0">
      <alignment horizontal="left" vertical="top" indent="1"/>
    </xf>
    <xf numFmtId="4" fontId="74" fillId="20" borderId="106" applyNumberFormat="0" applyProtection="0">
      <alignment horizontal="left" vertical="center" indent="1"/>
    </xf>
    <xf numFmtId="4" fontId="74" fillId="20" borderId="106" applyNumberFormat="0" applyProtection="0">
      <alignment horizontal="left" vertical="center" indent="1"/>
    </xf>
    <xf numFmtId="4" fontId="74" fillId="20" borderId="106" applyNumberFormat="0" applyProtection="0">
      <alignment horizontal="left" vertical="center" indent="1"/>
    </xf>
    <xf numFmtId="4" fontId="74" fillId="20" borderId="106" applyNumberFormat="0" applyProtection="0">
      <alignment horizontal="left" vertical="center" indent="1"/>
    </xf>
    <xf numFmtId="4" fontId="74" fillId="20" borderId="106" applyNumberFormat="0" applyProtection="0">
      <alignment horizontal="left" vertical="center" indent="1"/>
    </xf>
    <xf numFmtId="4" fontId="53" fillId="61" borderId="107" applyNumberFormat="0" applyProtection="0">
      <alignment horizontal="right" vertical="center"/>
    </xf>
    <xf numFmtId="4" fontId="74" fillId="9" borderId="106" applyNumberFormat="0" applyProtection="0">
      <alignment horizontal="right" vertical="center"/>
    </xf>
    <xf numFmtId="4" fontId="74" fillId="9" borderId="106" applyNumberFormat="0" applyProtection="0">
      <alignment horizontal="right" vertical="center"/>
    </xf>
    <xf numFmtId="4" fontId="74" fillId="9" borderId="106" applyNumberFormat="0" applyProtection="0">
      <alignment horizontal="right" vertical="center"/>
    </xf>
    <xf numFmtId="4" fontId="74" fillId="9" borderId="106" applyNumberFormat="0" applyProtection="0">
      <alignment horizontal="right" vertical="center"/>
    </xf>
    <xf numFmtId="4" fontId="74" fillId="9" borderId="106" applyNumberFormat="0" applyProtection="0">
      <alignment horizontal="right" vertical="center"/>
    </xf>
    <xf numFmtId="4" fontId="53" fillId="62" borderId="107" applyNumberFormat="0" applyProtection="0">
      <alignment horizontal="right" vertical="center"/>
    </xf>
    <xf numFmtId="4" fontId="74" fillId="63" borderId="106" applyNumberFormat="0" applyProtection="0">
      <alignment horizontal="right" vertical="center"/>
    </xf>
    <xf numFmtId="4" fontId="74" fillId="63" borderId="106" applyNumberFormat="0" applyProtection="0">
      <alignment horizontal="right" vertical="center"/>
    </xf>
    <xf numFmtId="4" fontId="74" fillId="63" borderId="106" applyNumberFormat="0" applyProtection="0">
      <alignment horizontal="right" vertical="center"/>
    </xf>
    <xf numFmtId="4" fontId="74" fillId="63" borderId="106" applyNumberFormat="0" applyProtection="0">
      <alignment horizontal="right" vertical="center"/>
    </xf>
    <xf numFmtId="4" fontId="74" fillId="63" borderId="106" applyNumberFormat="0" applyProtection="0">
      <alignment horizontal="right" vertical="center"/>
    </xf>
    <xf numFmtId="4" fontId="53" fillId="64" borderId="107" applyNumberFormat="0" applyProtection="0">
      <alignment horizontal="right" vertical="center"/>
    </xf>
    <xf numFmtId="4" fontId="74" fillId="30" borderId="104" applyNumberFormat="0" applyProtection="0">
      <alignment horizontal="right" vertical="center"/>
    </xf>
    <xf numFmtId="4" fontId="74" fillId="30" borderId="104" applyNumberFormat="0" applyProtection="0">
      <alignment horizontal="right" vertical="center"/>
    </xf>
    <xf numFmtId="4" fontId="74" fillId="30" borderId="104" applyNumberFormat="0" applyProtection="0">
      <alignment horizontal="right" vertical="center"/>
    </xf>
    <xf numFmtId="4" fontId="74" fillId="30" borderId="104" applyNumberFormat="0" applyProtection="0">
      <alignment horizontal="right" vertical="center"/>
    </xf>
    <xf numFmtId="4" fontId="74" fillId="30" borderId="104" applyNumberFormat="0" applyProtection="0">
      <alignment horizontal="right" vertical="center"/>
    </xf>
    <xf numFmtId="4" fontId="53" fillId="65" borderId="107" applyNumberFormat="0" applyProtection="0">
      <alignment horizontal="right" vertical="center"/>
    </xf>
    <xf numFmtId="4" fontId="74" fillId="17" borderId="106" applyNumberFormat="0" applyProtection="0">
      <alignment horizontal="right" vertical="center"/>
    </xf>
    <xf numFmtId="4" fontId="74" fillId="17" borderId="106" applyNumberFormat="0" applyProtection="0">
      <alignment horizontal="right" vertical="center"/>
    </xf>
    <xf numFmtId="4" fontId="74" fillId="17" borderId="106" applyNumberFormat="0" applyProtection="0">
      <alignment horizontal="right" vertical="center"/>
    </xf>
    <xf numFmtId="4" fontId="74" fillId="17" borderId="106" applyNumberFormat="0" applyProtection="0">
      <alignment horizontal="right" vertical="center"/>
    </xf>
    <xf numFmtId="4" fontId="74" fillId="17" borderId="106" applyNumberFormat="0" applyProtection="0">
      <alignment horizontal="right" vertical="center"/>
    </xf>
    <xf numFmtId="4" fontId="53" fillId="66" borderId="107" applyNumberFormat="0" applyProtection="0">
      <alignment horizontal="right" vertical="center"/>
    </xf>
    <xf numFmtId="4" fontId="74" fillId="21" borderId="106" applyNumberFormat="0" applyProtection="0">
      <alignment horizontal="right" vertical="center"/>
    </xf>
    <xf numFmtId="4" fontId="74" fillId="21" borderId="106" applyNumberFormat="0" applyProtection="0">
      <alignment horizontal="right" vertical="center"/>
    </xf>
    <xf numFmtId="4" fontId="74" fillId="21" borderId="106" applyNumberFormat="0" applyProtection="0">
      <alignment horizontal="right" vertical="center"/>
    </xf>
    <xf numFmtId="4" fontId="74" fillId="21" borderId="106" applyNumberFormat="0" applyProtection="0">
      <alignment horizontal="right" vertical="center"/>
    </xf>
    <xf numFmtId="4" fontId="74" fillId="21" borderId="106" applyNumberFormat="0" applyProtection="0">
      <alignment horizontal="right" vertical="center"/>
    </xf>
    <xf numFmtId="4" fontId="53" fillId="67" borderId="107" applyNumberFormat="0" applyProtection="0">
      <alignment horizontal="right" vertical="center"/>
    </xf>
    <xf numFmtId="4" fontId="74" fillId="44" borderId="106" applyNumberFormat="0" applyProtection="0">
      <alignment horizontal="right" vertical="center"/>
    </xf>
    <xf numFmtId="4" fontId="74" fillId="44" borderId="106" applyNumberFormat="0" applyProtection="0">
      <alignment horizontal="right" vertical="center"/>
    </xf>
    <xf numFmtId="4" fontId="74" fillId="44" borderId="106" applyNumberFormat="0" applyProtection="0">
      <alignment horizontal="right" vertical="center"/>
    </xf>
    <xf numFmtId="4" fontId="74" fillId="44" borderId="106" applyNumberFormat="0" applyProtection="0">
      <alignment horizontal="right" vertical="center"/>
    </xf>
    <xf numFmtId="4" fontId="74" fillId="44" borderId="106" applyNumberFormat="0" applyProtection="0">
      <alignment horizontal="right" vertical="center"/>
    </xf>
    <xf numFmtId="4" fontId="53" fillId="68" borderId="107" applyNumberFormat="0" applyProtection="0">
      <alignment horizontal="right" vertical="center"/>
    </xf>
    <xf numFmtId="4" fontId="74" fillId="37" borderId="106" applyNumberFormat="0" applyProtection="0">
      <alignment horizontal="right" vertical="center"/>
    </xf>
    <xf numFmtId="4" fontId="74" fillId="37" borderId="106" applyNumberFormat="0" applyProtection="0">
      <alignment horizontal="right" vertical="center"/>
    </xf>
    <xf numFmtId="4" fontId="74" fillId="37" borderId="106" applyNumberFormat="0" applyProtection="0">
      <alignment horizontal="right" vertical="center"/>
    </xf>
    <xf numFmtId="4" fontId="74" fillId="37" borderId="106" applyNumberFormat="0" applyProtection="0">
      <alignment horizontal="right" vertical="center"/>
    </xf>
    <xf numFmtId="4" fontId="74" fillId="37" borderId="106" applyNumberFormat="0" applyProtection="0">
      <alignment horizontal="right" vertical="center"/>
    </xf>
    <xf numFmtId="4" fontId="53" fillId="69" borderId="107" applyNumberFormat="0" applyProtection="0">
      <alignment horizontal="right" vertical="center"/>
    </xf>
    <xf numFmtId="4" fontId="74" fillId="70" borderId="106" applyNumberFormat="0" applyProtection="0">
      <alignment horizontal="right" vertical="center"/>
    </xf>
    <xf numFmtId="4" fontId="74" fillId="70" borderId="106" applyNumberFormat="0" applyProtection="0">
      <alignment horizontal="right" vertical="center"/>
    </xf>
    <xf numFmtId="4" fontId="74" fillId="70" borderId="106" applyNumberFormat="0" applyProtection="0">
      <alignment horizontal="right" vertical="center"/>
    </xf>
    <xf numFmtId="4" fontId="74" fillId="70" borderId="106" applyNumberFormat="0" applyProtection="0">
      <alignment horizontal="right" vertical="center"/>
    </xf>
    <xf numFmtId="4" fontId="74" fillId="70" borderId="106" applyNumberFormat="0" applyProtection="0">
      <alignment horizontal="right" vertical="center"/>
    </xf>
    <xf numFmtId="4" fontId="53" fillId="71" borderId="107" applyNumberFormat="0" applyProtection="0">
      <alignment horizontal="right" vertical="center"/>
    </xf>
    <xf numFmtId="4" fontId="74" fillId="16" borderId="106" applyNumberFormat="0" applyProtection="0">
      <alignment horizontal="right" vertical="center"/>
    </xf>
    <xf numFmtId="4" fontId="74" fillId="16" borderId="106" applyNumberFormat="0" applyProtection="0">
      <alignment horizontal="right" vertical="center"/>
    </xf>
    <xf numFmtId="4" fontId="74" fillId="16" borderId="106" applyNumberFormat="0" applyProtection="0">
      <alignment horizontal="right" vertical="center"/>
    </xf>
    <xf numFmtId="4" fontId="74" fillId="16" borderId="106" applyNumberFormat="0" applyProtection="0">
      <alignment horizontal="right" vertical="center"/>
    </xf>
    <xf numFmtId="4" fontId="74" fillId="16" borderId="106" applyNumberFormat="0" applyProtection="0">
      <alignment horizontal="right" vertical="center"/>
    </xf>
    <xf numFmtId="4" fontId="77" fillId="72" borderId="107" applyNumberFormat="0" applyProtection="0">
      <alignment horizontal="left" vertical="center" indent="1"/>
    </xf>
    <xf numFmtId="4" fontId="74" fillId="73" borderId="104" applyNumberFormat="0" applyProtection="0">
      <alignment horizontal="left" vertical="center" indent="1"/>
    </xf>
    <xf numFmtId="4" fontId="74" fillId="73" borderId="104" applyNumberFormat="0" applyProtection="0">
      <alignment horizontal="left" vertical="center" indent="1"/>
    </xf>
    <xf numFmtId="4" fontId="74" fillId="73" borderId="104" applyNumberFormat="0" applyProtection="0">
      <alignment horizontal="left" vertical="center" indent="1"/>
    </xf>
    <xf numFmtId="4" fontId="74" fillId="73" borderId="104" applyNumberFormat="0" applyProtection="0">
      <alignment horizontal="left" vertical="center" indent="1"/>
    </xf>
    <xf numFmtId="4" fontId="74" fillId="73" borderId="104" applyNumberFormat="0" applyProtection="0">
      <alignment horizontal="left" vertical="center" indent="1"/>
    </xf>
    <xf numFmtId="4" fontId="56" fillId="75" borderId="104" applyNumberFormat="0" applyProtection="0">
      <alignment horizontal="left" vertical="center" indent="1"/>
    </xf>
    <xf numFmtId="4" fontId="56" fillId="75" borderId="104" applyNumberFormat="0" applyProtection="0">
      <alignment horizontal="left" vertical="center" indent="1"/>
    </xf>
    <xf numFmtId="4" fontId="56" fillId="75" borderId="104" applyNumberFormat="0" applyProtection="0">
      <alignment horizontal="left" vertical="center" indent="1"/>
    </xf>
    <xf numFmtId="4" fontId="56" fillId="75" borderId="104" applyNumberFormat="0" applyProtection="0">
      <alignment horizontal="left" vertical="center" indent="1"/>
    </xf>
    <xf numFmtId="4" fontId="56" fillId="75" borderId="104" applyNumberFormat="0" applyProtection="0">
      <alignment horizontal="left" vertical="center" indent="1"/>
    </xf>
    <xf numFmtId="4" fontId="56" fillId="75" borderId="104" applyNumberFormat="0" applyProtection="0">
      <alignment horizontal="left" vertical="center" indent="1"/>
    </xf>
    <xf numFmtId="4" fontId="56" fillId="75" borderId="104" applyNumberFormat="0" applyProtection="0">
      <alignment horizontal="left" vertical="center" indent="1"/>
    </xf>
    <xf numFmtId="4" fontId="56" fillId="75" borderId="104" applyNumberFormat="0" applyProtection="0">
      <alignment horizontal="left" vertical="center" indent="1"/>
    </xf>
    <xf numFmtId="4" fontId="56" fillId="75" borderId="104" applyNumberFormat="0" applyProtection="0">
      <alignment horizontal="left" vertical="center" indent="1"/>
    </xf>
    <xf numFmtId="4" fontId="56" fillId="75" borderId="104" applyNumberFormat="0" applyProtection="0">
      <alignment horizontal="left" vertical="center" indent="1"/>
    </xf>
    <xf numFmtId="4" fontId="74" fillId="77" borderId="106" applyNumberFormat="0" applyProtection="0">
      <alignment horizontal="right" vertical="center"/>
    </xf>
    <xf numFmtId="4" fontId="74" fillId="77" borderId="106" applyNumberFormat="0" applyProtection="0">
      <alignment horizontal="right" vertical="center"/>
    </xf>
    <xf numFmtId="4" fontId="74" fillId="77" borderId="106" applyNumberFormat="0" applyProtection="0">
      <alignment horizontal="right" vertical="center"/>
    </xf>
    <xf numFmtId="4" fontId="74" fillId="77" borderId="106" applyNumberFormat="0" applyProtection="0">
      <alignment horizontal="right" vertical="center"/>
    </xf>
    <xf numFmtId="4" fontId="74" fillId="77" borderId="106" applyNumberFormat="0" applyProtection="0">
      <alignment horizontal="right" vertical="center"/>
    </xf>
    <xf numFmtId="4" fontId="74" fillId="78" borderId="104" applyNumberFormat="0" applyProtection="0">
      <alignment horizontal="left" vertical="center" indent="1"/>
    </xf>
    <xf numFmtId="4" fontId="74" fillId="78" borderId="104" applyNumberFormat="0" applyProtection="0">
      <alignment horizontal="left" vertical="center" indent="1"/>
    </xf>
    <xf numFmtId="4" fontId="74" fillId="78" borderId="104" applyNumberFormat="0" applyProtection="0">
      <alignment horizontal="left" vertical="center" indent="1"/>
    </xf>
    <xf numFmtId="4" fontId="74" fillId="78" borderId="104" applyNumberFormat="0" applyProtection="0">
      <alignment horizontal="left" vertical="center" indent="1"/>
    </xf>
    <xf numFmtId="4" fontId="74" fillId="78" borderId="104" applyNumberFormat="0" applyProtection="0">
      <alignment horizontal="left" vertical="center" indent="1"/>
    </xf>
    <xf numFmtId="4" fontId="74" fillId="77" borderId="104" applyNumberFormat="0" applyProtection="0">
      <alignment horizontal="left" vertical="center" indent="1"/>
    </xf>
    <xf numFmtId="4" fontId="74" fillId="77" borderId="104" applyNumberFormat="0" applyProtection="0">
      <alignment horizontal="left" vertical="center" indent="1"/>
    </xf>
    <xf numFmtId="4" fontId="74" fillId="77" borderId="104" applyNumberFormat="0" applyProtection="0">
      <alignment horizontal="left" vertical="center" indent="1"/>
    </xf>
    <xf numFmtId="4" fontId="74" fillId="77" borderId="104" applyNumberFormat="0" applyProtection="0">
      <alignment horizontal="left" vertical="center" indent="1"/>
    </xf>
    <xf numFmtId="4" fontId="74" fillId="77" borderId="104" applyNumberFormat="0" applyProtection="0">
      <alignment horizontal="left" vertical="center" indent="1"/>
    </xf>
    <xf numFmtId="0" fontId="74" fillId="50" borderId="106" applyNumberFormat="0" applyProtection="0">
      <alignment horizontal="left" vertical="center" indent="1"/>
    </xf>
    <xf numFmtId="0" fontId="74" fillId="50" borderId="106" applyNumberFormat="0" applyProtection="0">
      <alignment horizontal="left" vertical="center" indent="1"/>
    </xf>
    <xf numFmtId="0" fontId="74" fillId="50" borderId="106" applyNumberFormat="0" applyProtection="0">
      <alignment horizontal="left" vertical="center" indent="1"/>
    </xf>
    <xf numFmtId="0" fontId="74" fillId="50" borderId="106" applyNumberFormat="0" applyProtection="0">
      <alignment horizontal="left" vertical="center" indent="1"/>
    </xf>
    <xf numFmtId="0" fontId="74" fillId="50" borderId="106" applyNumberFormat="0" applyProtection="0">
      <alignment horizontal="left" vertical="center" indent="1"/>
    </xf>
    <xf numFmtId="0" fontId="74" fillId="50" borderId="106" applyNumberFormat="0" applyProtection="0">
      <alignment horizontal="left" vertical="center" indent="1"/>
    </xf>
    <xf numFmtId="0" fontId="38" fillId="75" borderId="108" applyNumberFormat="0" applyProtection="0">
      <alignment horizontal="left" vertical="top" indent="1"/>
    </xf>
    <xf numFmtId="0" fontId="38" fillId="75" borderId="108" applyNumberFormat="0" applyProtection="0">
      <alignment horizontal="left" vertical="top" indent="1"/>
    </xf>
    <xf numFmtId="0" fontId="38" fillId="75" borderId="108" applyNumberFormat="0" applyProtection="0">
      <alignment horizontal="left" vertical="top" indent="1"/>
    </xf>
    <xf numFmtId="0" fontId="38" fillId="75" borderId="108" applyNumberFormat="0" applyProtection="0">
      <alignment horizontal="left" vertical="top" indent="1"/>
    </xf>
    <xf numFmtId="0" fontId="38" fillId="75" borderId="108" applyNumberFormat="0" applyProtection="0">
      <alignment horizontal="left" vertical="top" indent="1"/>
    </xf>
    <xf numFmtId="0" fontId="38" fillId="75" borderId="108" applyNumberFormat="0" applyProtection="0">
      <alignment horizontal="left" vertical="top" indent="1"/>
    </xf>
    <xf numFmtId="0" fontId="38" fillId="75" borderId="108" applyNumberFormat="0" applyProtection="0">
      <alignment horizontal="left" vertical="top" indent="1"/>
    </xf>
    <xf numFmtId="0" fontId="38" fillId="75" borderId="108" applyNumberFormat="0" applyProtection="0">
      <alignment horizontal="left" vertical="top" indent="1"/>
    </xf>
    <xf numFmtId="0" fontId="74" fillId="82" borderId="106" applyNumberFormat="0" applyProtection="0">
      <alignment horizontal="left" vertical="center" indent="1"/>
    </xf>
    <xf numFmtId="0" fontId="74" fillId="82" borderId="106" applyNumberFormat="0" applyProtection="0">
      <alignment horizontal="left" vertical="center" indent="1"/>
    </xf>
    <xf numFmtId="0" fontId="74" fillId="82" borderId="106" applyNumberFormat="0" applyProtection="0">
      <alignment horizontal="left" vertical="center" indent="1"/>
    </xf>
    <xf numFmtId="0" fontId="74" fillId="82" borderId="106" applyNumberFormat="0" applyProtection="0">
      <alignment horizontal="left" vertical="center" indent="1"/>
    </xf>
    <xf numFmtId="0" fontId="74" fillId="82" borderId="106" applyNumberFormat="0" applyProtection="0">
      <alignment horizontal="left" vertical="center" indent="1"/>
    </xf>
    <xf numFmtId="0" fontId="74" fillId="82" borderId="106" applyNumberFormat="0" applyProtection="0">
      <alignment horizontal="left" vertical="center" indent="1"/>
    </xf>
    <xf numFmtId="0" fontId="38" fillId="77" borderId="108" applyNumberFormat="0" applyProtection="0">
      <alignment horizontal="left" vertical="top" indent="1"/>
    </xf>
    <xf numFmtId="0" fontId="38" fillId="77" borderId="108" applyNumberFormat="0" applyProtection="0">
      <alignment horizontal="left" vertical="top" indent="1"/>
    </xf>
    <xf numFmtId="0" fontId="38" fillId="77" borderId="108" applyNumberFormat="0" applyProtection="0">
      <alignment horizontal="left" vertical="top" indent="1"/>
    </xf>
    <xf numFmtId="0" fontId="38" fillId="77" borderId="108" applyNumberFormat="0" applyProtection="0">
      <alignment horizontal="left" vertical="top" indent="1"/>
    </xf>
    <xf numFmtId="0" fontId="38" fillId="77" borderId="108" applyNumberFormat="0" applyProtection="0">
      <alignment horizontal="left" vertical="top" indent="1"/>
    </xf>
    <xf numFmtId="0" fontId="38" fillId="77" borderId="108" applyNumberFormat="0" applyProtection="0">
      <alignment horizontal="left" vertical="top" indent="1"/>
    </xf>
    <xf numFmtId="0" fontId="38" fillId="77" borderId="108" applyNumberFormat="0" applyProtection="0">
      <alignment horizontal="left" vertical="top" indent="1"/>
    </xf>
    <xf numFmtId="0" fontId="38" fillId="77" borderId="108" applyNumberFormat="0" applyProtection="0">
      <alignment horizontal="left" vertical="top" indent="1"/>
    </xf>
    <xf numFmtId="0" fontId="74" fillId="14" borderId="106" applyNumberFormat="0" applyProtection="0">
      <alignment horizontal="left" vertical="center" indent="1"/>
    </xf>
    <xf numFmtId="0" fontId="74" fillId="14" borderId="106" applyNumberFormat="0" applyProtection="0">
      <alignment horizontal="left" vertical="center" indent="1"/>
    </xf>
    <xf numFmtId="0" fontId="74" fillId="14" borderId="106" applyNumberFormat="0" applyProtection="0">
      <alignment horizontal="left" vertical="center" indent="1"/>
    </xf>
    <xf numFmtId="0" fontId="74" fillId="14" borderId="106" applyNumberFormat="0" applyProtection="0">
      <alignment horizontal="left" vertical="center" indent="1"/>
    </xf>
    <xf numFmtId="0" fontId="74" fillId="14" borderId="106" applyNumberFormat="0" applyProtection="0">
      <alignment horizontal="left" vertical="center" indent="1"/>
    </xf>
    <xf numFmtId="0" fontId="37" fillId="85" borderId="107" applyNumberFormat="0" applyProtection="0">
      <alignment horizontal="left" vertical="center" indent="1"/>
    </xf>
    <xf numFmtId="0" fontId="38" fillId="14" borderId="108" applyNumberFormat="0" applyProtection="0">
      <alignment horizontal="left" vertical="top" indent="1"/>
    </xf>
    <xf numFmtId="0" fontId="38" fillId="14" borderId="108" applyNumberFormat="0" applyProtection="0">
      <alignment horizontal="left" vertical="top" indent="1"/>
    </xf>
    <xf numFmtId="0" fontId="38" fillId="14" borderId="108" applyNumberFormat="0" applyProtection="0">
      <alignment horizontal="left" vertical="top" indent="1"/>
    </xf>
    <xf numFmtId="0" fontId="38" fillId="14" borderId="108" applyNumberFormat="0" applyProtection="0">
      <alignment horizontal="left" vertical="top" indent="1"/>
    </xf>
    <xf numFmtId="0" fontId="38" fillId="14" borderId="108" applyNumberFormat="0" applyProtection="0">
      <alignment horizontal="left" vertical="top" indent="1"/>
    </xf>
    <xf numFmtId="0" fontId="38" fillId="14" borderId="108" applyNumberFormat="0" applyProtection="0">
      <alignment horizontal="left" vertical="top" indent="1"/>
    </xf>
    <xf numFmtId="0" fontId="38" fillId="14" borderId="108" applyNumberFormat="0" applyProtection="0">
      <alignment horizontal="left" vertical="top" indent="1"/>
    </xf>
    <xf numFmtId="0" fontId="38" fillId="14" borderId="108" applyNumberFormat="0" applyProtection="0">
      <alignment horizontal="left" vertical="top" indent="1"/>
    </xf>
    <xf numFmtId="0" fontId="74" fillId="78" borderId="106" applyNumberFormat="0" applyProtection="0">
      <alignment horizontal="left" vertical="center" indent="1"/>
    </xf>
    <xf numFmtId="0" fontId="74" fillId="78" borderId="106" applyNumberFormat="0" applyProtection="0">
      <alignment horizontal="left" vertical="center" indent="1"/>
    </xf>
    <xf numFmtId="0" fontId="74" fillId="78" borderId="106" applyNumberFormat="0" applyProtection="0">
      <alignment horizontal="left" vertical="center" indent="1"/>
    </xf>
    <xf numFmtId="0" fontId="74" fillId="78" borderId="106" applyNumberFormat="0" applyProtection="0">
      <alignment horizontal="left" vertical="center" indent="1"/>
    </xf>
    <xf numFmtId="0" fontId="74" fillId="78" borderId="106" applyNumberFormat="0" applyProtection="0">
      <alignment horizontal="left" vertical="center" indent="1"/>
    </xf>
    <xf numFmtId="0" fontId="37" fillId="6" borderId="107" applyNumberFormat="0" applyProtection="0">
      <alignment horizontal="left" vertical="center" indent="1"/>
    </xf>
    <xf numFmtId="0" fontId="38" fillId="78" borderId="108" applyNumberFormat="0" applyProtection="0">
      <alignment horizontal="left" vertical="top" indent="1"/>
    </xf>
    <xf numFmtId="0" fontId="38" fillId="78" borderId="108" applyNumberFormat="0" applyProtection="0">
      <alignment horizontal="left" vertical="top" indent="1"/>
    </xf>
    <xf numFmtId="0" fontId="38" fillId="78" borderId="108" applyNumberFormat="0" applyProtection="0">
      <alignment horizontal="left" vertical="top" indent="1"/>
    </xf>
    <xf numFmtId="0" fontId="38" fillId="78" borderId="108" applyNumberFormat="0" applyProtection="0">
      <alignment horizontal="left" vertical="top" indent="1"/>
    </xf>
    <xf numFmtId="0" fontId="38" fillId="78" borderId="108" applyNumberFormat="0" applyProtection="0">
      <alignment horizontal="left" vertical="top" indent="1"/>
    </xf>
    <xf numFmtId="0" fontId="38" fillId="78" borderId="108" applyNumberFormat="0" applyProtection="0">
      <alignment horizontal="left" vertical="top" indent="1"/>
    </xf>
    <xf numFmtId="0" fontId="38" fillId="78" borderId="108" applyNumberFormat="0" applyProtection="0">
      <alignment horizontal="left" vertical="top" indent="1"/>
    </xf>
    <xf numFmtId="0" fontId="38" fillId="78" borderId="108" applyNumberFormat="0" applyProtection="0">
      <alignment horizontal="left" vertical="top" indent="1"/>
    </xf>
    <xf numFmtId="0" fontId="81" fillId="75" borderId="109" applyBorder="0"/>
    <xf numFmtId="4" fontId="53" fillId="87" borderId="107" applyNumberFormat="0" applyProtection="0">
      <alignment vertical="center"/>
    </xf>
    <xf numFmtId="4" fontId="82" fillId="59" borderId="108" applyNumberFormat="0" applyProtection="0">
      <alignment vertical="center"/>
    </xf>
    <xf numFmtId="4" fontId="82" fillId="59" borderId="108" applyNumberFormat="0" applyProtection="0">
      <alignment vertical="center"/>
    </xf>
    <xf numFmtId="4" fontId="82" fillId="59" borderId="108" applyNumberFormat="0" applyProtection="0">
      <alignment vertical="center"/>
    </xf>
    <xf numFmtId="4" fontId="82" fillId="59" borderId="108" applyNumberFormat="0" applyProtection="0">
      <alignment vertical="center"/>
    </xf>
    <xf numFmtId="4" fontId="82" fillId="59" borderId="108" applyNumberFormat="0" applyProtection="0">
      <alignment vertical="center"/>
    </xf>
    <xf numFmtId="4" fontId="75" fillId="87" borderId="107" applyNumberFormat="0" applyProtection="0">
      <alignment vertical="center"/>
    </xf>
    <xf numFmtId="4" fontId="53" fillId="87" borderId="107" applyNumberFormat="0" applyProtection="0">
      <alignment horizontal="left" vertical="center" indent="1"/>
    </xf>
    <xf numFmtId="4" fontId="82" fillId="50" borderId="108" applyNumberFormat="0" applyProtection="0">
      <alignment horizontal="left" vertical="center" indent="1"/>
    </xf>
    <xf numFmtId="4" fontId="82" fillId="50" borderId="108" applyNumberFormat="0" applyProtection="0">
      <alignment horizontal="left" vertical="center" indent="1"/>
    </xf>
    <xf numFmtId="4" fontId="82" fillId="50" borderId="108" applyNumberFormat="0" applyProtection="0">
      <alignment horizontal="left" vertical="center" indent="1"/>
    </xf>
    <xf numFmtId="4" fontId="82" fillId="50" borderId="108" applyNumberFormat="0" applyProtection="0">
      <alignment horizontal="left" vertical="center" indent="1"/>
    </xf>
    <xf numFmtId="4" fontId="82" fillId="50" borderId="108" applyNumberFormat="0" applyProtection="0">
      <alignment horizontal="left" vertical="center" indent="1"/>
    </xf>
    <xf numFmtId="4" fontId="53" fillId="87" borderId="107" applyNumberFormat="0" applyProtection="0">
      <alignment horizontal="left" vertical="center" indent="1"/>
    </xf>
    <xf numFmtId="0" fontId="82" fillId="59" borderId="108" applyNumberFormat="0" applyProtection="0">
      <alignment horizontal="left" vertical="top" indent="1"/>
    </xf>
    <xf numFmtId="0" fontId="82" fillId="59" borderId="108" applyNumberFormat="0" applyProtection="0">
      <alignment horizontal="left" vertical="top" indent="1"/>
    </xf>
    <xf numFmtId="0" fontId="82" fillId="59" borderId="108" applyNumberFormat="0" applyProtection="0">
      <alignment horizontal="left" vertical="top" indent="1"/>
    </xf>
    <xf numFmtId="0" fontId="82" fillId="59" borderId="108" applyNumberFormat="0" applyProtection="0">
      <alignment horizontal="left" vertical="top" indent="1"/>
    </xf>
    <xf numFmtId="0" fontId="82" fillId="59" borderId="108" applyNumberFormat="0" applyProtection="0">
      <alignment horizontal="left" vertical="top" indent="1"/>
    </xf>
    <xf numFmtId="4" fontId="53" fillId="74" borderId="107" applyNumberFormat="0" applyProtection="0">
      <alignment horizontal="right" vertical="center"/>
    </xf>
    <xf numFmtId="4" fontId="74" fillId="0" borderId="106" applyNumberFormat="0" applyProtection="0">
      <alignment horizontal="right" vertical="center"/>
    </xf>
    <xf numFmtId="4" fontId="74" fillId="0" borderId="106" applyNumberFormat="0" applyProtection="0">
      <alignment horizontal="right" vertical="center"/>
    </xf>
    <xf numFmtId="4" fontId="74" fillId="0" borderId="106" applyNumberFormat="0" applyProtection="0">
      <alignment horizontal="right" vertical="center"/>
    </xf>
    <xf numFmtId="4" fontId="74" fillId="0" borderId="106" applyNumberFormat="0" applyProtection="0">
      <alignment horizontal="right" vertical="center"/>
    </xf>
    <xf numFmtId="4" fontId="74" fillId="0" borderId="106" applyNumberFormat="0" applyProtection="0">
      <alignment horizontal="right" vertical="center"/>
    </xf>
    <xf numFmtId="4" fontId="75" fillId="74" borderId="107" applyNumberFormat="0" applyProtection="0">
      <alignment horizontal="right" vertical="center"/>
    </xf>
    <xf numFmtId="4" fontId="45" fillId="88" borderId="106" applyNumberFormat="0" applyProtection="0">
      <alignment horizontal="right" vertical="center"/>
    </xf>
    <xf numFmtId="4" fontId="45" fillId="88" borderId="106" applyNumberFormat="0" applyProtection="0">
      <alignment horizontal="right" vertical="center"/>
    </xf>
    <xf numFmtId="4" fontId="45" fillId="88" borderId="106" applyNumberFormat="0" applyProtection="0">
      <alignment horizontal="right" vertical="center"/>
    </xf>
    <xf numFmtId="4" fontId="45" fillId="88" borderId="106" applyNumberFormat="0" applyProtection="0">
      <alignment horizontal="right" vertical="center"/>
    </xf>
    <xf numFmtId="4" fontId="45" fillId="88" borderId="106" applyNumberFormat="0" applyProtection="0">
      <alignment horizontal="right" vertical="center"/>
    </xf>
    <xf numFmtId="4" fontId="74" fillId="20" borderId="106" applyNumberFormat="0" applyProtection="0">
      <alignment horizontal="left" vertical="center" indent="1"/>
    </xf>
    <xf numFmtId="4" fontId="74" fillId="20" borderId="106" applyNumberFormat="0" applyProtection="0">
      <alignment horizontal="left" vertical="center" indent="1"/>
    </xf>
    <xf numFmtId="4" fontId="74" fillId="20" borderId="106" applyNumberFormat="0" applyProtection="0">
      <alignment horizontal="left" vertical="center" indent="1"/>
    </xf>
    <xf numFmtId="4" fontId="74" fillId="20" borderId="106" applyNumberFormat="0" applyProtection="0">
      <alignment horizontal="left" vertical="center" indent="1"/>
    </xf>
    <xf numFmtId="4" fontId="74" fillId="20" borderId="106" applyNumberFormat="0" applyProtection="0">
      <alignment horizontal="left" vertical="center" indent="1"/>
    </xf>
    <xf numFmtId="4" fontId="74" fillId="20" borderId="106" applyNumberFormat="0" applyProtection="0">
      <alignment horizontal="left" vertical="center" indent="1"/>
    </xf>
    <xf numFmtId="0" fontId="82" fillId="77" borderId="108" applyNumberFormat="0" applyProtection="0">
      <alignment horizontal="left" vertical="top" indent="1"/>
    </xf>
    <xf numFmtId="0" fontId="82" fillId="77" borderId="108" applyNumberFormat="0" applyProtection="0">
      <alignment horizontal="left" vertical="top" indent="1"/>
    </xf>
    <xf numFmtId="0" fontId="82" fillId="77" borderId="108" applyNumberFormat="0" applyProtection="0">
      <alignment horizontal="left" vertical="top" indent="1"/>
    </xf>
    <xf numFmtId="0" fontId="82" fillId="77" borderId="108" applyNumberFormat="0" applyProtection="0">
      <alignment horizontal="left" vertical="top" indent="1"/>
    </xf>
    <xf numFmtId="0" fontId="82" fillId="77" borderId="108" applyNumberFormat="0" applyProtection="0">
      <alignment horizontal="left" vertical="top" indent="1"/>
    </xf>
    <xf numFmtId="4" fontId="45" fillId="89" borderId="104" applyNumberFormat="0" applyProtection="0">
      <alignment horizontal="left" vertical="center" indent="1"/>
    </xf>
    <xf numFmtId="4" fontId="45" fillId="89" borderId="104" applyNumberFormat="0" applyProtection="0">
      <alignment horizontal="left" vertical="center" indent="1"/>
    </xf>
    <xf numFmtId="4" fontId="45" fillId="89" borderId="104" applyNumberFormat="0" applyProtection="0">
      <alignment horizontal="left" vertical="center" indent="1"/>
    </xf>
    <xf numFmtId="4" fontId="45" fillId="89" borderId="104" applyNumberFormat="0" applyProtection="0">
      <alignment horizontal="left" vertical="center" indent="1"/>
    </xf>
    <xf numFmtId="4" fontId="45" fillId="89" borderId="104" applyNumberFormat="0" applyProtection="0">
      <alignment horizontal="left" vertical="center" indent="1"/>
    </xf>
    <xf numFmtId="4" fontId="73" fillId="74" borderId="107" applyNumberFormat="0" applyProtection="0">
      <alignment horizontal="right" vertical="center"/>
    </xf>
    <xf numFmtId="4" fontId="45" fillId="86" borderId="106" applyNumberFormat="0" applyProtection="0">
      <alignment horizontal="right" vertical="center"/>
    </xf>
    <xf numFmtId="4" fontId="45" fillId="86" borderId="106" applyNumberFormat="0" applyProtection="0">
      <alignment horizontal="right" vertical="center"/>
    </xf>
    <xf numFmtId="4" fontId="45" fillId="86" borderId="106" applyNumberFormat="0" applyProtection="0">
      <alignment horizontal="right" vertical="center"/>
    </xf>
    <xf numFmtId="4" fontId="45" fillId="86" borderId="106" applyNumberFormat="0" applyProtection="0">
      <alignment horizontal="right" vertical="center"/>
    </xf>
    <xf numFmtId="4" fontId="45" fillId="86" borderId="106" applyNumberFormat="0" applyProtection="0">
      <alignment horizontal="right" vertical="center"/>
    </xf>
    <xf numFmtId="2" fontId="84" fillId="91" borderId="102" applyProtection="0"/>
    <xf numFmtId="2" fontId="84" fillId="91" borderId="102" applyProtection="0"/>
    <xf numFmtId="2" fontId="44" fillId="92" borderId="102" applyProtection="0"/>
    <xf numFmtId="2" fontId="44" fillId="93" borderId="102" applyProtection="0"/>
    <xf numFmtId="2" fontId="44" fillId="94" borderId="102" applyProtection="0"/>
    <xf numFmtId="2" fontId="44" fillId="94" borderId="102" applyProtection="0">
      <alignment horizontal="center"/>
    </xf>
    <xf numFmtId="2" fontId="44" fillId="93" borderId="102" applyProtection="0">
      <alignment horizontal="center"/>
    </xf>
    <xf numFmtId="0" fontId="45" fillId="0" borderId="104">
      <alignment horizontal="left" vertical="top" wrapText="1"/>
    </xf>
    <xf numFmtId="0" fontId="87" fillId="0" borderId="110" applyNumberFormat="0" applyFill="0" applyAlignment="0" applyProtection="0"/>
    <xf numFmtId="0" fontId="93" fillId="0" borderId="111"/>
    <xf numFmtId="0" fontId="44" fillId="6" borderId="114" applyNumberFormat="0">
      <alignment readingOrder="1"/>
      <protection locked="0"/>
    </xf>
    <xf numFmtId="0" fontId="50" fillId="0" borderId="115">
      <alignment horizontal="left" vertical="top" wrapText="1"/>
    </xf>
    <xf numFmtId="49" fontId="36" fillId="0" borderId="112">
      <alignment horizontal="center" vertical="top" wrapText="1"/>
      <protection locked="0"/>
    </xf>
    <xf numFmtId="49" fontId="36" fillId="0" borderId="112">
      <alignment horizontal="center" vertical="top" wrapText="1"/>
      <protection locked="0"/>
    </xf>
    <xf numFmtId="49" fontId="45" fillId="10" borderId="112">
      <alignment horizontal="right" vertical="top"/>
      <protection locked="0"/>
    </xf>
    <xf numFmtId="49" fontId="45" fillId="10" borderId="112">
      <alignment horizontal="right" vertical="top"/>
      <protection locked="0"/>
    </xf>
    <xf numFmtId="0" fontId="45" fillId="10" borderId="112">
      <alignment horizontal="right" vertical="top"/>
      <protection locked="0"/>
    </xf>
    <xf numFmtId="0" fontId="45" fillId="10" borderId="112">
      <alignment horizontal="right" vertical="top"/>
      <protection locked="0"/>
    </xf>
    <xf numFmtId="49" fontId="45" fillId="0" borderId="112">
      <alignment horizontal="right" vertical="top"/>
      <protection locked="0"/>
    </xf>
    <xf numFmtId="49" fontId="45" fillId="0" borderId="112">
      <alignment horizontal="right" vertical="top"/>
      <protection locked="0"/>
    </xf>
    <xf numFmtId="0" fontId="45" fillId="0" borderId="112">
      <alignment horizontal="right" vertical="top"/>
      <protection locked="0"/>
    </xf>
    <xf numFmtId="0" fontId="45" fillId="0" borderId="112">
      <alignment horizontal="right" vertical="top"/>
      <protection locked="0"/>
    </xf>
    <xf numFmtId="49" fontId="45" fillId="49" borderId="112">
      <alignment horizontal="right" vertical="top"/>
      <protection locked="0"/>
    </xf>
    <xf numFmtId="49" fontId="45" fillId="49" borderId="112">
      <alignment horizontal="right" vertical="top"/>
      <protection locked="0"/>
    </xf>
    <xf numFmtId="0" fontId="45" fillId="49" borderId="112">
      <alignment horizontal="right" vertical="top"/>
      <protection locked="0"/>
    </xf>
    <xf numFmtId="0" fontId="45" fillId="49" borderId="112">
      <alignment horizontal="right" vertical="top"/>
      <protection locked="0"/>
    </xf>
    <xf numFmtId="0" fontId="50" fillId="0" borderId="115">
      <alignment horizontal="center" vertical="top" wrapText="1"/>
    </xf>
    <xf numFmtId="0" fontId="54" fillId="50" borderId="114" applyNumberFormat="0" applyAlignment="0" applyProtection="0"/>
    <xf numFmtId="0" fontId="67" fillId="13" borderId="114" applyNumberFormat="0" applyAlignment="0" applyProtection="0"/>
    <xf numFmtId="0" fontId="36" fillId="59" borderId="116" applyNumberFormat="0" applyFont="0" applyAlignment="0" applyProtection="0"/>
    <xf numFmtId="0" fontId="38" fillId="45" borderId="117" applyNumberFormat="0" applyFont="0" applyAlignment="0" applyProtection="0"/>
    <xf numFmtId="0" fontId="38" fillId="45" borderId="117" applyNumberFormat="0" applyFont="0" applyAlignment="0" applyProtection="0"/>
    <xf numFmtId="0" fontId="38" fillId="45" borderId="117" applyNumberFormat="0" applyFont="0" applyAlignment="0" applyProtection="0"/>
    <xf numFmtId="0" fontId="72" fillId="50" borderId="118" applyNumberFormat="0" applyAlignment="0" applyProtection="0"/>
    <xf numFmtId="4" fontId="53" fillId="60" borderId="118" applyNumberFormat="0" applyProtection="0">
      <alignment vertical="center"/>
    </xf>
    <xf numFmtId="4" fontId="74" fillId="57" borderId="117" applyNumberFormat="0" applyProtection="0">
      <alignment vertical="center"/>
    </xf>
    <xf numFmtId="4" fontId="74" fillId="57" borderId="117" applyNumberFormat="0" applyProtection="0">
      <alignment vertical="center"/>
    </xf>
    <xf numFmtId="4" fontId="74" fillId="57" borderId="117" applyNumberFormat="0" applyProtection="0">
      <alignment vertical="center"/>
    </xf>
    <xf numFmtId="4" fontId="74" fillId="57" borderId="117" applyNumberFormat="0" applyProtection="0">
      <alignment vertical="center"/>
    </xf>
    <xf numFmtId="4" fontId="74" fillId="57" borderId="117" applyNumberFormat="0" applyProtection="0">
      <alignment vertical="center"/>
    </xf>
    <xf numFmtId="4" fontId="75" fillId="60" borderId="118" applyNumberFormat="0" applyProtection="0">
      <alignment vertical="center"/>
    </xf>
    <xf numFmtId="4" fontId="45" fillId="60" borderId="117" applyNumberFormat="0" applyProtection="0">
      <alignment vertical="center"/>
    </xf>
    <xf numFmtId="4" fontId="45" fillId="60" borderId="117" applyNumberFormat="0" applyProtection="0">
      <alignment vertical="center"/>
    </xf>
    <xf numFmtId="4" fontId="45" fillId="60" borderId="117" applyNumberFormat="0" applyProtection="0">
      <alignment vertical="center"/>
    </xf>
    <xf numFmtId="4" fontId="45" fillId="60" borderId="117" applyNumberFormat="0" applyProtection="0">
      <alignment vertical="center"/>
    </xf>
    <xf numFmtId="4" fontId="45" fillId="60" borderId="117" applyNumberFormat="0" applyProtection="0">
      <alignment vertical="center"/>
    </xf>
    <xf numFmtId="4" fontId="53" fillId="60" borderId="118" applyNumberFormat="0" applyProtection="0">
      <alignment horizontal="left" vertical="center" indent="1"/>
    </xf>
    <xf numFmtId="4" fontId="74" fillId="60" borderId="117" applyNumberFormat="0" applyProtection="0">
      <alignment horizontal="left" vertical="center" indent="1"/>
    </xf>
    <xf numFmtId="4" fontId="74" fillId="60" borderId="117" applyNumberFormat="0" applyProtection="0">
      <alignment horizontal="left" vertical="center" indent="1"/>
    </xf>
    <xf numFmtId="4" fontId="74" fillId="60" borderId="117" applyNumberFormat="0" applyProtection="0">
      <alignment horizontal="left" vertical="center" indent="1"/>
    </xf>
    <xf numFmtId="4" fontId="74" fillId="60" borderId="117" applyNumberFormat="0" applyProtection="0">
      <alignment horizontal="left" vertical="center" indent="1"/>
    </xf>
    <xf numFmtId="4" fontId="74" fillId="60" borderId="117" applyNumberFormat="0" applyProtection="0">
      <alignment horizontal="left" vertical="center" indent="1"/>
    </xf>
    <xf numFmtId="4" fontId="53" fillId="60" borderId="118" applyNumberFormat="0" applyProtection="0">
      <alignment horizontal="left" vertical="center" indent="1"/>
    </xf>
    <xf numFmtId="0" fontId="45" fillId="57" borderId="119" applyNumberFormat="0" applyProtection="0">
      <alignment horizontal="left" vertical="top" indent="1"/>
    </xf>
    <xf numFmtId="0" fontId="45" fillId="57" borderId="119" applyNumberFormat="0" applyProtection="0">
      <alignment horizontal="left" vertical="top" indent="1"/>
    </xf>
    <xf numFmtId="0" fontId="45" fillId="57" borderId="119" applyNumberFormat="0" applyProtection="0">
      <alignment horizontal="left" vertical="top" indent="1"/>
    </xf>
    <xf numFmtId="0" fontId="45" fillId="57" borderId="119" applyNumberFormat="0" applyProtection="0">
      <alignment horizontal="left" vertical="top" indent="1"/>
    </xf>
    <xf numFmtId="0" fontId="45" fillId="57" borderId="119" applyNumberFormat="0" applyProtection="0">
      <alignment horizontal="left" vertical="top" indent="1"/>
    </xf>
    <xf numFmtId="4" fontId="74" fillId="20" borderId="117" applyNumberFormat="0" applyProtection="0">
      <alignment horizontal="left" vertical="center" indent="1"/>
    </xf>
    <xf numFmtId="4" fontId="74" fillId="20" borderId="117" applyNumberFormat="0" applyProtection="0">
      <alignment horizontal="left" vertical="center" indent="1"/>
    </xf>
    <xf numFmtId="4" fontId="74" fillId="20" borderId="117" applyNumberFormat="0" applyProtection="0">
      <alignment horizontal="left" vertical="center" indent="1"/>
    </xf>
    <xf numFmtId="4" fontId="74" fillId="20" borderId="117" applyNumberFormat="0" applyProtection="0">
      <alignment horizontal="left" vertical="center" indent="1"/>
    </xf>
    <xf numFmtId="4" fontId="74" fillId="20" borderId="117" applyNumberFormat="0" applyProtection="0">
      <alignment horizontal="left" vertical="center" indent="1"/>
    </xf>
    <xf numFmtId="4" fontId="53" fillId="61" borderId="118" applyNumberFormat="0" applyProtection="0">
      <alignment horizontal="right" vertical="center"/>
    </xf>
    <xf numFmtId="4" fontId="74" fillId="9" borderId="117" applyNumberFormat="0" applyProtection="0">
      <alignment horizontal="right" vertical="center"/>
    </xf>
    <xf numFmtId="4" fontId="74" fillId="9" borderId="117" applyNumberFormat="0" applyProtection="0">
      <alignment horizontal="right" vertical="center"/>
    </xf>
    <xf numFmtId="4" fontId="74" fillId="9" borderId="117" applyNumberFormat="0" applyProtection="0">
      <alignment horizontal="right" vertical="center"/>
    </xf>
    <xf numFmtId="4" fontId="74" fillId="9" borderId="117" applyNumberFormat="0" applyProtection="0">
      <alignment horizontal="right" vertical="center"/>
    </xf>
    <xf numFmtId="4" fontId="74" fillId="9" borderId="117" applyNumberFormat="0" applyProtection="0">
      <alignment horizontal="right" vertical="center"/>
    </xf>
    <xf numFmtId="4" fontId="53" fillId="62" borderId="118" applyNumberFormat="0" applyProtection="0">
      <alignment horizontal="right" vertical="center"/>
    </xf>
    <xf numFmtId="4" fontId="74" fillId="63" borderId="117" applyNumberFormat="0" applyProtection="0">
      <alignment horizontal="right" vertical="center"/>
    </xf>
    <xf numFmtId="4" fontId="74" fillId="63" borderId="117" applyNumberFormat="0" applyProtection="0">
      <alignment horizontal="right" vertical="center"/>
    </xf>
    <xf numFmtId="4" fontId="74" fillId="63" borderId="117" applyNumberFormat="0" applyProtection="0">
      <alignment horizontal="right" vertical="center"/>
    </xf>
    <xf numFmtId="4" fontId="74" fillId="63" borderId="117" applyNumberFormat="0" applyProtection="0">
      <alignment horizontal="right" vertical="center"/>
    </xf>
    <xf numFmtId="4" fontId="74" fillId="63" borderId="117" applyNumberFormat="0" applyProtection="0">
      <alignment horizontal="right" vertical="center"/>
    </xf>
    <xf numFmtId="4" fontId="53" fillId="64" borderId="118" applyNumberFormat="0" applyProtection="0">
      <alignment horizontal="right" vertical="center"/>
    </xf>
    <xf numFmtId="4" fontId="74" fillId="30" borderId="115" applyNumberFormat="0" applyProtection="0">
      <alignment horizontal="right" vertical="center"/>
    </xf>
    <xf numFmtId="4" fontId="74" fillId="30" borderId="115" applyNumberFormat="0" applyProtection="0">
      <alignment horizontal="right" vertical="center"/>
    </xf>
    <xf numFmtId="4" fontId="74" fillId="30" borderId="115" applyNumberFormat="0" applyProtection="0">
      <alignment horizontal="right" vertical="center"/>
    </xf>
    <xf numFmtId="4" fontId="74" fillId="30" borderId="115" applyNumberFormat="0" applyProtection="0">
      <alignment horizontal="right" vertical="center"/>
    </xf>
    <xf numFmtId="4" fontId="74" fillId="30" borderId="115" applyNumberFormat="0" applyProtection="0">
      <alignment horizontal="right" vertical="center"/>
    </xf>
    <xf numFmtId="4" fontId="53" fillId="65" borderId="118" applyNumberFormat="0" applyProtection="0">
      <alignment horizontal="right" vertical="center"/>
    </xf>
    <xf numFmtId="4" fontId="74" fillId="17" borderId="117" applyNumberFormat="0" applyProtection="0">
      <alignment horizontal="right" vertical="center"/>
    </xf>
    <xf numFmtId="4" fontId="74" fillId="17" borderId="117" applyNumberFormat="0" applyProtection="0">
      <alignment horizontal="right" vertical="center"/>
    </xf>
    <xf numFmtId="4" fontId="74" fillId="17" borderId="117" applyNumberFormat="0" applyProtection="0">
      <alignment horizontal="right" vertical="center"/>
    </xf>
    <xf numFmtId="4" fontId="74" fillId="17" borderId="117" applyNumberFormat="0" applyProtection="0">
      <alignment horizontal="right" vertical="center"/>
    </xf>
    <xf numFmtId="4" fontId="74" fillId="17" borderId="117" applyNumberFormat="0" applyProtection="0">
      <alignment horizontal="right" vertical="center"/>
    </xf>
    <xf numFmtId="4" fontId="53" fillId="66" borderId="118" applyNumberFormat="0" applyProtection="0">
      <alignment horizontal="right" vertical="center"/>
    </xf>
    <xf numFmtId="4" fontId="74" fillId="21" borderId="117" applyNumberFormat="0" applyProtection="0">
      <alignment horizontal="right" vertical="center"/>
    </xf>
    <xf numFmtId="4" fontId="74" fillId="21" borderId="117" applyNumberFormat="0" applyProtection="0">
      <alignment horizontal="right" vertical="center"/>
    </xf>
    <xf numFmtId="4" fontId="74" fillId="21" borderId="117" applyNumberFormat="0" applyProtection="0">
      <alignment horizontal="right" vertical="center"/>
    </xf>
    <xf numFmtId="4" fontId="74" fillId="21" borderId="117" applyNumberFormat="0" applyProtection="0">
      <alignment horizontal="right" vertical="center"/>
    </xf>
    <xf numFmtId="4" fontId="74" fillId="21" borderId="117" applyNumberFormat="0" applyProtection="0">
      <alignment horizontal="right" vertical="center"/>
    </xf>
    <xf numFmtId="4" fontId="53" fillId="67" borderId="118" applyNumberFormat="0" applyProtection="0">
      <alignment horizontal="right" vertical="center"/>
    </xf>
    <xf numFmtId="4" fontId="74" fillId="44" borderId="117" applyNumberFormat="0" applyProtection="0">
      <alignment horizontal="right" vertical="center"/>
    </xf>
    <xf numFmtId="4" fontId="74" fillId="44" borderId="117" applyNumberFormat="0" applyProtection="0">
      <alignment horizontal="right" vertical="center"/>
    </xf>
    <xf numFmtId="4" fontId="74" fillId="44" borderId="117" applyNumberFormat="0" applyProtection="0">
      <alignment horizontal="right" vertical="center"/>
    </xf>
    <xf numFmtId="4" fontId="74" fillId="44" borderId="117" applyNumberFormat="0" applyProtection="0">
      <alignment horizontal="right" vertical="center"/>
    </xf>
    <xf numFmtId="4" fontId="74" fillId="44" borderId="117" applyNumberFormat="0" applyProtection="0">
      <alignment horizontal="right" vertical="center"/>
    </xf>
    <xf numFmtId="4" fontId="53" fillId="68" borderId="118" applyNumberFormat="0" applyProtection="0">
      <alignment horizontal="right" vertical="center"/>
    </xf>
    <xf numFmtId="4" fontId="74" fillId="37" borderId="117" applyNumberFormat="0" applyProtection="0">
      <alignment horizontal="right" vertical="center"/>
    </xf>
    <xf numFmtId="4" fontId="74" fillId="37" borderId="117" applyNumberFormat="0" applyProtection="0">
      <alignment horizontal="right" vertical="center"/>
    </xf>
    <xf numFmtId="4" fontId="74" fillId="37" borderId="117" applyNumberFormat="0" applyProtection="0">
      <alignment horizontal="right" vertical="center"/>
    </xf>
    <xf numFmtId="4" fontId="74" fillId="37" borderId="117" applyNumberFormat="0" applyProtection="0">
      <alignment horizontal="right" vertical="center"/>
    </xf>
    <xf numFmtId="4" fontId="74" fillId="37" borderId="117" applyNumberFormat="0" applyProtection="0">
      <alignment horizontal="right" vertical="center"/>
    </xf>
    <xf numFmtId="4" fontId="53" fillId="69" borderId="118" applyNumberFormat="0" applyProtection="0">
      <alignment horizontal="right" vertical="center"/>
    </xf>
    <xf numFmtId="4" fontId="74" fillId="70" borderId="117" applyNumberFormat="0" applyProtection="0">
      <alignment horizontal="right" vertical="center"/>
    </xf>
    <xf numFmtId="4" fontId="74" fillId="70" borderId="117" applyNumberFormat="0" applyProtection="0">
      <alignment horizontal="right" vertical="center"/>
    </xf>
    <xf numFmtId="4" fontId="74" fillId="70" borderId="117" applyNumberFormat="0" applyProtection="0">
      <alignment horizontal="right" vertical="center"/>
    </xf>
    <xf numFmtId="4" fontId="74" fillId="70" borderId="117" applyNumberFormat="0" applyProtection="0">
      <alignment horizontal="right" vertical="center"/>
    </xf>
    <xf numFmtId="4" fontId="74" fillId="70" borderId="117" applyNumberFormat="0" applyProtection="0">
      <alignment horizontal="right" vertical="center"/>
    </xf>
    <xf numFmtId="4" fontId="53" fillId="71" borderId="118" applyNumberFormat="0" applyProtection="0">
      <alignment horizontal="right" vertical="center"/>
    </xf>
    <xf numFmtId="4" fontId="74" fillId="16" borderId="117" applyNumberFormat="0" applyProtection="0">
      <alignment horizontal="right" vertical="center"/>
    </xf>
    <xf numFmtId="4" fontId="74" fillId="16" borderId="117" applyNumberFormat="0" applyProtection="0">
      <alignment horizontal="right" vertical="center"/>
    </xf>
    <xf numFmtId="4" fontId="74" fillId="16" borderId="117" applyNumberFormat="0" applyProtection="0">
      <alignment horizontal="right" vertical="center"/>
    </xf>
    <xf numFmtId="4" fontId="74" fillId="16" borderId="117" applyNumberFormat="0" applyProtection="0">
      <alignment horizontal="right" vertical="center"/>
    </xf>
    <xf numFmtId="4" fontId="74" fillId="16" borderId="117" applyNumberFormat="0" applyProtection="0">
      <alignment horizontal="right" vertical="center"/>
    </xf>
    <xf numFmtId="4" fontId="77" fillId="72" borderId="118" applyNumberFormat="0" applyProtection="0">
      <alignment horizontal="left" vertical="center" indent="1"/>
    </xf>
    <xf numFmtId="4" fontId="74" fillId="73" borderId="115" applyNumberFormat="0" applyProtection="0">
      <alignment horizontal="left" vertical="center" indent="1"/>
    </xf>
    <xf numFmtId="4" fontId="74" fillId="73" borderId="115" applyNumberFormat="0" applyProtection="0">
      <alignment horizontal="left" vertical="center" indent="1"/>
    </xf>
    <xf numFmtId="4" fontId="74" fillId="73" borderId="115" applyNumberFormat="0" applyProtection="0">
      <alignment horizontal="left" vertical="center" indent="1"/>
    </xf>
    <xf numFmtId="4" fontId="74" fillId="73" borderId="115" applyNumberFormat="0" applyProtection="0">
      <alignment horizontal="left" vertical="center" indent="1"/>
    </xf>
    <xf numFmtId="4" fontId="74" fillId="73" borderId="115" applyNumberFormat="0" applyProtection="0">
      <alignment horizontal="left" vertical="center" indent="1"/>
    </xf>
    <xf numFmtId="4" fontId="56" fillId="75" borderId="115" applyNumberFormat="0" applyProtection="0">
      <alignment horizontal="left" vertical="center" indent="1"/>
    </xf>
    <xf numFmtId="4" fontId="56" fillId="75" borderId="115" applyNumberFormat="0" applyProtection="0">
      <alignment horizontal="left" vertical="center" indent="1"/>
    </xf>
    <xf numFmtId="4" fontId="56" fillId="75" borderId="115" applyNumberFormat="0" applyProtection="0">
      <alignment horizontal="left" vertical="center" indent="1"/>
    </xf>
    <xf numFmtId="4" fontId="56" fillId="75" borderId="115" applyNumberFormat="0" applyProtection="0">
      <alignment horizontal="left" vertical="center" indent="1"/>
    </xf>
    <xf numFmtId="4" fontId="56" fillId="75" borderId="115" applyNumberFormat="0" applyProtection="0">
      <alignment horizontal="left" vertical="center" indent="1"/>
    </xf>
    <xf numFmtId="4" fontId="56" fillId="75" borderId="115" applyNumberFormat="0" applyProtection="0">
      <alignment horizontal="left" vertical="center" indent="1"/>
    </xf>
    <xf numFmtId="4" fontId="56" fillId="75" borderId="115" applyNumberFormat="0" applyProtection="0">
      <alignment horizontal="left" vertical="center" indent="1"/>
    </xf>
    <xf numFmtId="4" fontId="56" fillId="75" borderId="115" applyNumberFormat="0" applyProtection="0">
      <alignment horizontal="left" vertical="center" indent="1"/>
    </xf>
    <xf numFmtId="4" fontId="56" fillId="75" borderId="115" applyNumberFormat="0" applyProtection="0">
      <alignment horizontal="left" vertical="center" indent="1"/>
    </xf>
    <xf numFmtId="4" fontId="56" fillId="75" borderId="115" applyNumberFormat="0" applyProtection="0">
      <alignment horizontal="left" vertical="center" indent="1"/>
    </xf>
    <xf numFmtId="4" fontId="74" fillId="77" borderId="117" applyNumberFormat="0" applyProtection="0">
      <alignment horizontal="right" vertical="center"/>
    </xf>
    <xf numFmtId="4" fontId="74" fillId="77" borderId="117" applyNumberFormat="0" applyProtection="0">
      <alignment horizontal="right" vertical="center"/>
    </xf>
    <xf numFmtId="4" fontId="74" fillId="77" borderId="117" applyNumberFormat="0" applyProtection="0">
      <alignment horizontal="right" vertical="center"/>
    </xf>
    <xf numFmtId="4" fontId="74" fillId="77" borderId="117" applyNumberFormat="0" applyProtection="0">
      <alignment horizontal="right" vertical="center"/>
    </xf>
    <xf numFmtId="4" fontId="74" fillId="77" borderId="117" applyNumberFormat="0" applyProtection="0">
      <alignment horizontal="right" vertical="center"/>
    </xf>
    <xf numFmtId="4" fontId="74" fillId="78" borderId="115" applyNumberFormat="0" applyProtection="0">
      <alignment horizontal="left" vertical="center" indent="1"/>
    </xf>
    <xf numFmtId="4" fontId="74" fillId="78" borderId="115" applyNumberFormat="0" applyProtection="0">
      <alignment horizontal="left" vertical="center" indent="1"/>
    </xf>
    <xf numFmtId="4" fontId="74" fillId="78" borderId="115" applyNumberFormat="0" applyProtection="0">
      <alignment horizontal="left" vertical="center" indent="1"/>
    </xf>
    <xf numFmtId="4" fontId="74" fillId="78" borderId="115" applyNumberFormat="0" applyProtection="0">
      <alignment horizontal="left" vertical="center" indent="1"/>
    </xf>
    <xf numFmtId="4" fontId="74" fillId="78" borderId="115" applyNumberFormat="0" applyProtection="0">
      <alignment horizontal="left" vertical="center" indent="1"/>
    </xf>
    <xf numFmtId="4" fontId="74" fillId="77" borderId="115" applyNumberFormat="0" applyProtection="0">
      <alignment horizontal="left" vertical="center" indent="1"/>
    </xf>
    <xf numFmtId="4" fontId="74" fillId="77" borderId="115" applyNumberFormat="0" applyProtection="0">
      <alignment horizontal="left" vertical="center" indent="1"/>
    </xf>
    <xf numFmtId="4" fontId="74" fillId="77" borderId="115" applyNumberFormat="0" applyProtection="0">
      <alignment horizontal="left" vertical="center" indent="1"/>
    </xf>
    <xf numFmtId="4" fontId="74" fillId="77" borderId="115" applyNumberFormat="0" applyProtection="0">
      <alignment horizontal="left" vertical="center" indent="1"/>
    </xf>
    <xf numFmtId="4" fontId="74" fillId="77" borderId="115" applyNumberFormat="0" applyProtection="0">
      <alignment horizontal="left" vertical="center" indent="1"/>
    </xf>
    <xf numFmtId="0" fontId="74" fillId="50" borderId="117" applyNumberFormat="0" applyProtection="0">
      <alignment horizontal="left" vertical="center" indent="1"/>
    </xf>
    <xf numFmtId="0" fontId="74" fillId="50" borderId="117" applyNumberFormat="0" applyProtection="0">
      <alignment horizontal="left" vertical="center" indent="1"/>
    </xf>
    <xf numFmtId="0" fontId="74" fillId="50" borderId="117" applyNumberFormat="0" applyProtection="0">
      <alignment horizontal="left" vertical="center" indent="1"/>
    </xf>
    <xf numFmtId="0" fontId="74" fillId="50" borderId="117" applyNumberFormat="0" applyProtection="0">
      <alignment horizontal="left" vertical="center" indent="1"/>
    </xf>
    <xf numFmtId="0" fontId="74" fillId="50" borderId="117" applyNumberFormat="0" applyProtection="0">
      <alignment horizontal="left" vertical="center" indent="1"/>
    </xf>
    <xf numFmtId="0" fontId="74" fillId="50" borderId="117" applyNumberFormat="0" applyProtection="0">
      <alignment horizontal="left" vertical="center" indent="1"/>
    </xf>
    <xf numFmtId="0" fontId="38" fillId="75" borderId="119" applyNumberFormat="0" applyProtection="0">
      <alignment horizontal="left" vertical="top" indent="1"/>
    </xf>
    <xf numFmtId="0" fontId="38" fillId="75" borderId="119" applyNumberFormat="0" applyProtection="0">
      <alignment horizontal="left" vertical="top" indent="1"/>
    </xf>
    <xf numFmtId="0" fontId="38" fillId="75" borderId="119" applyNumberFormat="0" applyProtection="0">
      <alignment horizontal="left" vertical="top" indent="1"/>
    </xf>
    <xf numFmtId="0" fontId="38" fillId="75" borderId="119" applyNumberFormat="0" applyProtection="0">
      <alignment horizontal="left" vertical="top" indent="1"/>
    </xf>
    <xf numFmtId="0" fontId="38" fillId="75" borderId="119" applyNumberFormat="0" applyProtection="0">
      <alignment horizontal="left" vertical="top" indent="1"/>
    </xf>
    <xf numFmtId="0" fontId="38" fillId="75" borderId="119" applyNumberFormat="0" applyProtection="0">
      <alignment horizontal="left" vertical="top" indent="1"/>
    </xf>
    <xf numFmtId="0" fontId="38" fillId="75" borderId="119" applyNumberFormat="0" applyProtection="0">
      <alignment horizontal="left" vertical="top" indent="1"/>
    </xf>
    <xf numFmtId="0" fontId="38" fillId="75" borderId="119" applyNumberFormat="0" applyProtection="0">
      <alignment horizontal="left" vertical="top" indent="1"/>
    </xf>
    <xf numFmtId="0" fontId="74" fillId="82" borderId="117" applyNumberFormat="0" applyProtection="0">
      <alignment horizontal="left" vertical="center" indent="1"/>
    </xf>
    <xf numFmtId="0" fontId="74" fillId="82" borderId="117" applyNumberFormat="0" applyProtection="0">
      <alignment horizontal="left" vertical="center" indent="1"/>
    </xf>
    <xf numFmtId="0" fontId="74" fillId="82" borderId="117" applyNumberFormat="0" applyProtection="0">
      <alignment horizontal="left" vertical="center" indent="1"/>
    </xf>
    <xf numFmtId="0" fontId="74" fillId="82" borderId="117" applyNumberFormat="0" applyProtection="0">
      <alignment horizontal="left" vertical="center" indent="1"/>
    </xf>
    <xf numFmtId="0" fontId="74" fillId="82" borderId="117" applyNumberFormat="0" applyProtection="0">
      <alignment horizontal="left" vertical="center" indent="1"/>
    </xf>
    <xf numFmtId="0" fontId="74" fillId="82" borderId="117" applyNumberFormat="0" applyProtection="0">
      <alignment horizontal="left" vertical="center" indent="1"/>
    </xf>
    <xf numFmtId="0" fontId="38" fillId="77" borderId="119" applyNumberFormat="0" applyProtection="0">
      <alignment horizontal="left" vertical="top" indent="1"/>
    </xf>
    <xf numFmtId="0" fontId="38" fillId="77" borderId="119" applyNumberFormat="0" applyProtection="0">
      <alignment horizontal="left" vertical="top" indent="1"/>
    </xf>
    <xf numFmtId="0" fontId="38" fillId="77" borderId="119" applyNumberFormat="0" applyProtection="0">
      <alignment horizontal="left" vertical="top" indent="1"/>
    </xf>
    <xf numFmtId="0" fontId="38" fillId="77" borderId="119" applyNumberFormat="0" applyProtection="0">
      <alignment horizontal="left" vertical="top" indent="1"/>
    </xf>
    <xf numFmtId="0" fontId="38" fillId="77" borderId="119" applyNumberFormat="0" applyProtection="0">
      <alignment horizontal="left" vertical="top" indent="1"/>
    </xf>
    <xf numFmtId="0" fontId="38" fillId="77" borderId="119" applyNumberFormat="0" applyProtection="0">
      <alignment horizontal="left" vertical="top" indent="1"/>
    </xf>
    <xf numFmtId="0" fontId="38" fillId="77" borderId="119" applyNumberFormat="0" applyProtection="0">
      <alignment horizontal="left" vertical="top" indent="1"/>
    </xf>
    <xf numFmtId="0" fontId="38" fillId="77" borderId="119" applyNumberFormat="0" applyProtection="0">
      <alignment horizontal="left" vertical="top" indent="1"/>
    </xf>
    <xf numFmtId="0" fontId="74" fillId="14" borderId="117" applyNumberFormat="0" applyProtection="0">
      <alignment horizontal="left" vertical="center" indent="1"/>
    </xf>
    <xf numFmtId="0" fontId="74" fillId="14" borderId="117" applyNumberFormat="0" applyProtection="0">
      <alignment horizontal="left" vertical="center" indent="1"/>
    </xf>
    <xf numFmtId="0" fontId="74" fillId="14" borderId="117" applyNumberFormat="0" applyProtection="0">
      <alignment horizontal="left" vertical="center" indent="1"/>
    </xf>
    <xf numFmtId="0" fontId="74" fillId="14" borderId="117" applyNumberFormat="0" applyProtection="0">
      <alignment horizontal="left" vertical="center" indent="1"/>
    </xf>
    <xf numFmtId="0" fontId="74" fillId="14" borderId="117" applyNumberFormat="0" applyProtection="0">
      <alignment horizontal="left" vertical="center" indent="1"/>
    </xf>
    <xf numFmtId="0" fontId="37" fillId="85" borderId="118" applyNumberFormat="0" applyProtection="0">
      <alignment horizontal="left" vertical="center" indent="1"/>
    </xf>
    <xf numFmtId="0" fontId="38" fillId="14" borderId="119" applyNumberFormat="0" applyProtection="0">
      <alignment horizontal="left" vertical="top" indent="1"/>
    </xf>
    <xf numFmtId="0" fontId="38" fillId="14" borderId="119" applyNumberFormat="0" applyProtection="0">
      <alignment horizontal="left" vertical="top" indent="1"/>
    </xf>
    <xf numFmtId="0" fontId="38" fillId="14" borderId="119" applyNumberFormat="0" applyProtection="0">
      <alignment horizontal="left" vertical="top" indent="1"/>
    </xf>
    <xf numFmtId="0" fontId="38" fillId="14" borderId="119" applyNumberFormat="0" applyProtection="0">
      <alignment horizontal="left" vertical="top" indent="1"/>
    </xf>
    <xf numFmtId="0" fontId="38" fillId="14" borderId="119" applyNumberFormat="0" applyProtection="0">
      <alignment horizontal="left" vertical="top" indent="1"/>
    </xf>
    <xf numFmtId="0" fontId="38" fillId="14" borderId="119" applyNumberFormat="0" applyProtection="0">
      <alignment horizontal="left" vertical="top" indent="1"/>
    </xf>
    <xf numFmtId="0" fontId="38" fillId="14" borderId="119" applyNumberFormat="0" applyProtection="0">
      <alignment horizontal="left" vertical="top" indent="1"/>
    </xf>
    <xf numFmtId="0" fontId="38" fillId="14" borderId="119" applyNumberFormat="0" applyProtection="0">
      <alignment horizontal="left" vertical="top" indent="1"/>
    </xf>
    <xf numFmtId="0" fontId="74" fillId="78" borderId="117" applyNumberFormat="0" applyProtection="0">
      <alignment horizontal="left" vertical="center" indent="1"/>
    </xf>
    <xf numFmtId="0" fontId="74" fillId="78" borderId="117" applyNumberFormat="0" applyProtection="0">
      <alignment horizontal="left" vertical="center" indent="1"/>
    </xf>
    <xf numFmtId="0" fontId="74" fillId="78" borderId="117" applyNumberFormat="0" applyProtection="0">
      <alignment horizontal="left" vertical="center" indent="1"/>
    </xf>
    <xf numFmtId="0" fontId="74" fillId="78" borderId="117" applyNumberFormat="0" applyProtection="0">
      <alignment horizontal="left" vertical="center" indent="1"/>
    </xf>
    <xf numFmtId="0" fontId="74" fillId="78" borderId="117" applyNumberFormat="0" applyProtection="0">
      <alignment horizontal="left" vertical="center" indent="1"/>
    </xf>
    <xf numFmtId="0" fontId="37" fillId="6" borderId="118" applyNumberFormat="0" applyProtection="0">
      <alignment horizontal="left" vertical="center" indent="1"/>
    </xf>
    <xf numFmtId="0" fontId="38" fillId="78" borderId="119" applyNumberFormat="0" applyProtection="0">
      <alignment horizontal="left" vertical="top" indent="1"/>
    </xf>
    <xf numFmtId="0" fontId="38" fillId="78" borderId="119" applyNumberFormat="0" applyProtection="0">
      <alignment horizontal="left" vertical="top" indent="1"/>
    </xf>
    <xf numFmtId="0" fontId="38" fillId="78" borderId="119" applyNumberFormat="0" applyProtection="0">
      <alignment horizontal="left" vertical="top" indent="1"/>
    </xf>
    <xf numFmtId="0" fontId="38" fillId="78" borderId="119" applyNumberFormat="0" applyProtection="0">
      <alignment horizontal="left" vertical="top" indent="1"/>
    </xf>
    <xf numFmtId="0" fontId="38" fillId="78" borderId="119" applyNumberFormat="0" applyProtection="0">
      <alignment horizontal="left" vertical="top" indent="1"/>
    </xf>
    <xf numFmtId="0" fontId="38" fillId="78" borderId="119" applyNumberFormat="0" applyProtection="0">
      <alignment horizontal="left" vertical="top" indent="1"/>
    </xf>
    <xf numFmtId="0" fontId="38" fillId="78" borderId="119" applyNumberFormat="0" applyProtection="0">
      <alignment horizontal="left" vertical="top" indent="1"/>
    </xf>
    <xf numFmtId="0" fontId="38" fillId="78" borderId="119" applyNumberFormat="0" applyProtection="0">
      <alignment horizontal="left" vertical="top" indent="1"/>
    </xf>
    <xf numFmtId="0" fontId="81" fillId="75" borderId="120" applyBorder="0"/>
    <xf numFmtId="4" fontId="53" fillId="87" borderId="118" applyNumberFormat="0" applyProtection="0">
      <alignment vertical="center"/>
    </xf>
    <xf numFmtId="4" fontId="82" fillId="59" borderId="119" applyNumberFormat="0" applyProtection="0">
      <alignment vertical="center"/>
    </xf>
    <xf numFmtId="4" fontId="82" fillId="59" borderId="119" applyNumberFormat="0" applyProtection="0">
      <alignment vertical="center"/>
    </xf>
    <xf numFmtId="4" fontId="82" fillId="59" borderId="119" applyNumberFormat="0" applyProtection="0">
      <alignment vertical="center"/>
    </xf>
    <xf numFmtId="4" fontId="82" fillId="59" borderId="119" applyNumberFormat="0" applyProtection="0">
      <alignment vertical="center"/>
    </xf>
    <xf numFmtId="4" fontId="82" fillId="59" borderId="119" applyNumberFormat="0" applyProtection="0">
      <alignment vertical="center"/>
    </xf>
    <xf numFmtId="4" fontId="75" fillId="87" borderId="118" applyNumberFormat="0" applyProtection="0">
      <alignment vertical="center"/>
    </xf>
    <xf numFmtId="4" fontId="53" fillId="87" borderId="118" applyNumberFormat="0" applyProtection="0">
      <alignment horizontal="left" vertical="center" indent="1"/>
    </xf>
    <xf numFmtId="4" fontId="82" fillId="50" borderId="119" applyNumberFormat="0" applyProtection="0">
      <alignment horizontal="left" vertical="center" indent="1"/>
    </xf>
    <xf numFmtId="4" fontId="82" fillId="50" borderId="119" applyNumberFormat="0" applyProtection="0">
      <alignment horizontal="left" vertical="center" indent="1"/>
    </xf>
    <xf numFmtId="4" fontId="82" fillId="50" borderId="119" applyNumberFormat="0" applyProtection="0">
      <alignment horizontal="left" vertical="center" indent="1"/>
    </xf>
    <xf numFmtId="4" fontId="82" fillId="50" borderId="119" applyNumberFormat="0" applyProtection="0">
      <alignment horizontal="left" vertical="center" indent="1"/>
    </xf>
    <xf numFmtId="4" fontId="82" fillId="50" borderId="119" applyNumberFormat="0" applyProtection="0">
      <alignment horizontal="left" vertical="center" indent="1"/>
    </xf>
    <xf numFmtId="4" fontId="53" fillId="87" borderId="118" applyNumberFormat="0" applyProtection="0">
      <alignment horizontal="left" vertical="center" indent="1"/>
    </xf>
    <xf numFmtId="0" fontId="82" fillId="59" borderId="119" applyNumberFormat="0" applyProtection="0">
      <alignment horizontal="left" vertical="top" indent="1"/>
    </xf>
    <xf numFmtId="0" fontId="82" fillId="59" borderId="119" applyNumberFormat="0" applyProtection="0">
      <alignment horizontal="left" vertical="top" indent="1"/>
    </xf>
    <xf numFmtId="0" fontId="82" fillId="59" borderId="119" applyNumberFormat="0" applyProtection="0">
      <alignment horizontal="left" vertical="top" indent="1"/>
    </xf>
    <xf numFmtId="0" fontId="82" fillId="59" borderId="119" applyNumberFormat="0" applyProtection="0">
      <alignment horizontal="left" vertical="top" indent="1"/>
    </xf>
    <xf numFmtId="0" fontId="82" fillId="59" borderId="119" applyNumberFormat="0" applyProtection="0">
      <alignment horizontal="left" vertical="top" indent="1"/>
    </xf>
    <xf numFmtId="4" fontId="53" fillId="74" borderId="118" applyNumberFormat="0" applyProtection="0">
      <alignment horizontal="right" vertical="center"/>
    </xf>
    <xf numFmtId="4" fontId="74" fillId="0" borderId="117" applyNumberFormat="0" applyProtection="0">
      <alignment horizontal="right" vertical="center"/>
    </xf>
    <xf numFmtId="4" fontId="74" fillId="0" borderId="117" applyNumberFormat="0" applyProtection="0">
      <alignment horizontal="right" vertical="center"/>
    </xf>
    <xf numFmtId="4" fontId="74" fillId="0" borderId="117" applyNumberFormat="0" applyProtection="0">
      <alignment horizontal="right" vertical="center"/>
    </xf>
    <xf numFmtId="4" fontId="74" fillId="0" borderId="117" applyNumberFormat="0" applyProtection="0">
      <alignment horizontal="right" vertical="center"/>
    </xf>
    <xf numFmtId="4" fontId="74" fillId="0" borderId="117" applyNumberFormat="0" applyProtection="0">
      <alignment horizontal="right" vertical="center"/>
    </xf>
    <xf numFmtId="4" fontId="75" fillId="74" borderId="118" applyNumberFormat="0" applyProtection="0">
      <alignment horizontal="right" vertical="center"/>
    </xf>
    <xf numFmtId="4" fontId="45" fillId="88" borderId="117" applyNumberFormat="0" applyProtection="0">
      <alignment horizontal="right" vertical="center"/>
    </xf>
    <xf numFmtId="4" fontId="45" fillId="88" borderId="117" applyNumberFormat="0" applyProtection="0">
      <alignment horizontal="right" vertical="center"/>
    </xf>
    <xf numFmtId="4" fontId="45" fillId="88" borderId="117" applyNumberFormat="0" applyProtection="0">
      <alignment horizontal="right" vertical="center"/>
    </xf>
    <xf numFmtId="4" fontId="45" fillId="88" borderId="117" applyNumberFormat="0" applyProtection="0">
      <alignment horizontal="right" vertical="center"/>
    </xf>
    <xf numFmtId="4" fontId="45" fillId="88" borderId="117" applyNumberFormat="0" applyProtection="0">
      <alignment horizontal="right" vertical="center"/>
    </xf>
    <xf numFmtId="4" fontId="74" fillId="20" borderId="117" applyNumberFormat="0" applyProtection="0">
      <alignment horizontal="left" vertical="center" indent="1"/>
    </xf>
    <xf numFmtId="4" fontId="74" fillId="20" borderId="117" applyNumberFormat="0" applyProtection="0">
      <alignment horizontal="left" vertical="center" indent="1"/>
    </xf>
    <xf numFmtId="4" fontId="74" fillId="20" borderId="117" applyNumberFormat="0" applyProtection="0">
      <alignment horizontal="left" vertical="center" indent="1"/>
    </xf>
    <xf numFmtId="4" fontId="74" fillId="20" borderId="117" applyNumberFormat="0" applyProtection="0">
      <alignment horizontal="left" vertical="center" indent="1"/>
    </xf>
    <xf numFmtId="4" fontId="74" fillId="20" borderId="117" applyNumberFormat="0" applyProtection="0">
      <alignment horizontal="left" vertical="center" indent="1"/>
    </xf>
    <xf numFmtId="4" fontId="74" fillId="20" borderId="117" applyNumberFormat="0" applyProtection="0">
      <alignment horizontal="left" vertical="center" indent="1"/>
    </xf>
    <xf numFmtId="0" fontId="82" fillId="77" borderId="119" applyNumberFormat="0" applyProtection="0">
      <alignment horizontal="left" vertical="top" indent="1"/>
    </xf>
    <xf numFmtId="0" fontId="82" fillId="77" borderId="119" applyNumberFormat="0" applyProtection="0">
      <alignment horizontal="left" vertical="top" indent="1"/>
    </xf>
    <xf numFmtId="0" fontId="82" fillId="77" borderId="119" applyNumberFormat="0" applyProtection="0">
      <alignment horizontal="left" vertical="top" indent="1"/>
    </xf>
    <xf numFmtId="0" fontId="82" fillId="77" borderId="119" applyNumberFormat="0" applyProtection="0">
      <alignment horizontal="left" vertical="top" indent="1"/>
    </xf>
    <xf numFmtId="0" fontId="82" fillId="77" borderId="119" applyNumberFormat="0" applyProtection="0">
      <alignment horizontal="left" vertical="top" indent="1"/>
    </xf>
    <xf numFmtId="4" fontId="45" fillId="89" borderId="115" applyNumberFormat="0" applyProtection="0">
      <alignment horizontal="left" vertical="center" indent="1"/>
    </xf>
    <xf numFmtId="4" fontId="45" fillId="89" borderId="115" applyNumberFormat="0" applyProtection="0">
      <alignment horizontal="left" vertical="center" indent="1"/>
    </xf>
    <xf numFmtId="4" fontId="45" fillId="89" borderId="115" applyNumberFormat="0" applyProtection="0">
      <alignment horizontal="left" vertical="center" indent="1"/>
    </xf>
    <xf numFmtId="4" fontId="45" fillId="89" borderId="115" applyNumberFormat="0" applyProtection="0">
      <alignment horizontal="left" vertical="center" indent="1"/>
    </xf>
    <xf numFmtId="4" fontId="45" fillId="89" borderId="115" applyNumberFormat="0" applyProtection="0">
      <alignment horizontal="left" vertical="center" indent="1"/>
    </xf>
    <xf numFmtId="4" fontId="73" fillId="74" borderId="118" applyNumberFormat="0" applyProtection="0">
      <alignment horizontal="right" vertical="center"/>
    </xf>
    <xf numFmtId="4" fontId="45" fillId="86" borderId="117" applyNumberFormat="0" applyProtection="0">
      <alignment horizontal="right" vertical="center"/>
    </xf>
    <xf numFmtId="4" fontId="45" fillId="86" borderId="117" applyNumberFormat="0" applyProtection="0">
      <alignment horizontal="right" vertical="center"/>
    </xf>
    <xf numFmtId="4" fontId="45" fillId="86" borderId="117" applyNumberFormat="0" applyProtection="0">
      <alignment horizontal="right" vertical="center"/>
    </xf>
    <xf numFmtId="4" fontId="45" fillId="86" borderId="117" applyNumberFormat="0" applyProtection="0">
      <alignment horizontal="right" vertical="center"/>
    </xf>
    <xf numFmtId="4" fontId="45" fillId="86" borderId="117" applyNumberFormat="0" applyProtection="0">
      <alignment horizontal="right" vertical="center"/>
    </xf>
    <xf numFmtId="2" fontId="84" fillId="91" borderId="113" applyProtection="0"/>
    <xf numFmtId="2" fontId="84" fillId="91" borderId="113" applyProtection="0"/>
    <xf numFmtId="2" fontId="44" fillId="92" borderId="113" applyProtection="0"/>
    <xf numFmtId="2" fontId="44" fillId="93" borderId="113" applyProtection="0"/>
    <xf numFmtId="2" fontId="44" fillId="94" borderId="113" applyProtection="0"/>
    <xf numFmtId="2" fontId="44" fillId="94" borderId="113" applyProtection="0">
      <alignment horizontal="center"/>
    </xf>
    <xf numFmtId="2" fontId="44" fillId="93" borderId="113" applyProtection="0">
      <alignment horizontal="center"/>
    </xf>
    <xf numFmtId="0" fontId="45" fillId="0" borderId="115">
      <alignment horizontal="left" vertical="top" wrapText="1"/>
    </xf>
    <xf numFmtId="0" fontId="87" fillId="0" borderId="121" applyNumberFormat="0" applyFill="0" applyAlignment="0" applyProtection="0"/>
    <xf numFmtId="0" fontId="93" fillId="0" borderId="122"/>
    <xf numFmtId="0" fontId="97" fillId="0" borderId="0"/>
    <xf numFmtId="0" fontId="36" fillId="0" borderId="0"/>
    <xf numFmtId="0" fontId="44" fillId="6" borderId="125" applyNumberFormat="0">
      <alignment readingOrder="1"/>
      <protection locked="0"/>
    </xf>
    <xf numFmtId="0" fontId="50" fillId="0" borderId="126">
      <alignment horizontal="left" vertical="top" wrapText="1"/>
    </xf>
    <xf numFmtId="49" fontId="36" fillId="0" borderId="123">
      <alignment horizontal="center" vertical="top" wrapText="1"/>
      <protection locked="0"/>
    </xf>
    <xf numFmtId="49" fontId="36" fillId="0" borderId="123">
      <alignment horizontal="center" vertical="top" wrapText="1"/>
      <protection locked="0"/>
    </xf>
    <xf numFmtId="49" fontId="45" fillId="10" borderId="123">
      <alignment horizontal="right" vertical="top"/>
      <protection locked="0"/>
    </xf>
    <xf numFmtId="49" fontId="45" fillId="10" borderId="123">
      <alignment horizontal="right" vertical="top"/>
      <protection locked="0"/>
    </xf>
    <xf numFmtId="0" fontId="45" fillId="10" borderId="123">
      <alignment horizontal="right" vertical="top"/>
      <protection locked="0"/>
    </xf>
    <xf numFmtId="0" fontId="45" fillId="10" borderId="123">
      <alignment horizontal="right" vertical="top"/>
      <protection locked="0"/>
    </xf>
    <xf numFmtId="49" fontId="45" fillId="0" borderId="123">
      <alignment horizontal="right" vertical="top"/>
      <protection locked="0"/>
    </xf>
    <xf numFmtId="49" fontId="45" fillId="0" borderId="123">
      <alignment horizontal="right" vertical="top"/>
      <protection locked="0"/>
    </xf>
    <xf numFmtId="0" fontId="45" fillId="0" borderId="123">
      <alignment horizontal="right" vertical="top"/>
      <protection locked="0"/>
    </xf>
    <xf numFmtId="0" fontId="45" fillId="0" borderId="123">
      <alignment horizontal="right" vertical="top"/>
      <protection locked="0"/>
    </xf>
    <xf numFmtId="49" fontId="45" fillId="49" borderId="123">
      <alignment horizontal="right" vertical="top"/>
      <protection locked="0"/>
    </xf>
    <xf numFmtId="49" fontId="45" fillId="49" borderId="123">
      <alignment horizontal="right" vertical="top"/>
      <protection locked="0"/>
    </xf>
    <xf numFmtId="0" fontId="45" fillId="49" borderId="123">
      <alignment horizontal="right" vertical="top"/>
      <protection locked="0"/>
    </xf>
    <xf numFmtId="0" fontId="45" fillId="49" borderId="123">
      <alignment horizontal="right" vertical="top"/>
      <protection locked="0"/>
    </xf>
    <xf numFmtId="0" fontId="50" fillId="0" borderId="126">
      <alignment horizontal="center" vertical="top" wrapText="1"/>
    </xf>
    <xf numFmtId="0" fontId="54" fillId="50" borderId="125" applyNumberFormat="0" applyAlignment="0" applyProtection="0"/>
    <xf numFmtId="0" fontId="67" fillId="13" borderId="125" applyNumberFormat="0" applyAlignment="0" applyProtection="0"/>
    <xf numFmtId="0" fontId="36" fillId="59" borderId="127" applyNumberFormat="0" applyFont="0" applyAlignment="0" applyProtection="0"/>
    <xf numFmtId="0" fontId="38" fillId="45" borderId="128" applyNumberFormat="0" applyFont="0" applyAlignment="0" applyProtection="0"/>
    <xf numFmtId="0" fontId="38" fillId="45" borderId="128" applyNumberFormat="0" applyFont="0" applyAlignment="0" applyProtection="0"/>
    <xf numFmtId="0" fontId="38" fillId="45" borderId="128" applyNumberFormat="0" applyFont="0" applyAlignment="0" applyProtection="0"/>
    <xf numFmtId="0" fontId="72" fillId="50" borderId="129" applyNumberFormat="0" applyAlignment="0" applyProtection="0"/>
    <xf numFmtId="4" fontId="53" fillId="60" borderId="129" applyNumberFormat="0" applyProtection="0">
      <alignment vertical="center"/>
    </xf>
    <xf numFmtId="4" fontId="74" fillId="57" borderId="128" applyNumberFormat="0" applyProtection="0">
      <alignment vertical="center"/>
    </xf>
    <xf numFmtId="4" fontId="74" fillId="57" borderId="128" applyNumberFormat="0" applyProtection="0">
      <alignment vertical="center"/>
    </xf>
    <xf numFmtId="4" fontId="74" fillId="57" borderId="128" applyNumberFormat="0" applyProtection="0">
      <alignment vertical="center"/>
    </xf>
    <xf numFmtId="4" fontId="74" fillId="57" borderId="128" applyNumberFormat="0" applyProtection="0">
      <alignment vertical="center"/>
    </xf>
    <xf numFmtId="4" fontId="74" fillId="57" borderId="128" applyNumberFormat="0" applyProtection="0">
      <alignment vertical="center"/>
    </xf>
    <xf numFmtId="4" fontId="75" fillId="60" borderId="129" applyNumberFormat="0" applyProtection="0">
      <alignment vertical="center"/>
    </xf>
    <xf numFmtId="4" fontId="45" fillId="60" borderId="128" applyNumberFormat="0" applyProtection="0">
      <alignment vertical="center"/>
    </xf>
    <xf numFmtId="4" fontId="45" fillId="60" borderId="128" applyNumberFormat="0" applyProtection="0">
      <alignment vertical="center"/>
    </xf>
    <xf numFmtId="4" fontId="45" fillId="60" borderId="128" applyNumberFormat="0" applyProtection="0">
      <alignment vertical="center"/>
    </xf>
    <xf numFmtId="4" fontId="45" fillId="60" borderId="128" applyNumberFormat="0" applyProtection="0">
      <alignment vertical="center"/>
    </xf>
    <xf numFmtId="4" fontId="45" fillId="60" borderId="128" applyNumberFormat="0" applyProtection="0">
      <alignment vertical="center"/>
    </xf>
    <xf numFmtId="4" fontId="53" fillId="60" borderId="129" applyNumberFormat="0" applyProtection="0">
      <alignment horizontal="left" vertical="center" indent="1"/>
    </xf>
    <xf numFmtId="4" fontId="74" fillId="60" borderId="128" applyNumberFormat="0" applyProtection="0">
      <alignment horizontal="left" vertical="center" indent="1"/>
    </xf>
    <xf numFmtId="4" fontId="74" fillId="60" borderId="128" applyNumberFormat="0" applyProtection="0">
      <alignment horizontal="left" vertical="center" indent="1"/>
    </xf>
    <xf numFmtId="4" fontId="74" fillId="60" borderId="128" applyNumberFormat="0" applyProtection="0">
      <alignment horizontal="left" vertical="center" indent="1"/>
    </xf>
    <xf numFmtId="4" fontId="74" fillId="60" borderId="128" applyNumberFormat="0" applyProtection="0">
      <alignment horizontal="left" vertical="center" indent="1"/>
    </xf>
    <xf numFmtId="4" fontId="74" fillId="60" borderId="128" applyNumberFormat="0" applyProtection="0">
      <alignment horizontal="left" vertical="center" indent="1"/>
    </xf>
    <xf numFmtId="4" fontId="53" fillId="60" borderId="129" applyNumberFormat="0" applyProtection="0">
      <alignment horizontal="left" vertical="center" indent="1"/>
    </xf>
    <xf numFmtId="0" fontId="45" fillId="57" borderId="130" applyNumberFormat="0" applyProtection="0">
      <alignment horizontal="left" vertical="top" indent="1"/>
    </xf>
    <xf numFmtId="0" fontId="45" fillId="57" borderId="130" applyNumberFormat="0" applyProtection="0">
      <alignment horizontal="left" vertical="top" indent="1"/>
    </xf>
    <xf numFmtId="0" fontId="45" fillId="57" borderId="130" applyNumberFormat="0" applyProtection="0">
      <alignment horizontal="left" vertical="top" indent="1"/>
    </xf>
    <xf numFmtId="0" fontId="45" fillId="57" borderId="130" applyNumberFormat="0" applyProtection="0">
      <alignment horizontal="left" vertical="top" indent="1"/>
    </xf>
    <xf numFmtId="0" fontId="45" fillId="57" borderId="130" applyNumberFormat="0" applyProtection="0">
      <alignment horizontal="left" vertical="top" indent="1"/>
    </xf>
    <xf numFmtId="4" fontId="74" fillId="20" borderId="128" applyNumberFormat="0" applyProtection="0">
      <alignment horizontal="left" vertical="center" indent="1"/>
    </xf>
    <xf numFmtId="4" fontId="74" fillId="20" borderId="128" applyNumberFormat="0" applyProtection="0">
      <alignment horizontal="left" vertical="center" indent="1"/>
    </xf>
    <xf numFmtId="4" fontId="74" fillId="20" borderId="128" applyNumberFormat="0" applyProtection="0">
      <alignment horizontal="left" vertical="center" indent="1"/>
    </xf>
    <xf numFmtId="4" fontId="74" fillId="20" borderId="128" applyNumberFormat="0" applyProtection="0">
      <alignment horizontal="left" vertical="center" indent="1"/>
    </xf>
    <xf numFmtId="4" fontId="74" fillId="20" borderId="128" applyNumberFormat="0" applyProtection="0">
      <alignment horizontal="left" vertical="center" indent="1"/>
    </xf>
    <xf numFmtId="4" fontId="53" fillId="61" borderId="129" applyNumberFormat="0" applyProtection="0">
      <alignment horizontal="right" vertical="center"/>
    </xf>
    <xf numFmtId="4" fontId="74" fillId="9" borderId="128" applyNumberFormat="0" applyProtection="0">
      <alignment horizontal="right" vertical="center"/>
    </xf>
    <xf numFmtId="4" fontId="74" fillId="9" borderId="128" applyNumberFormat="0" applyProtection="0">
      <alignment horizontal="right" vertical="center"/>
    </xf>
    <xf numFmtId="4" fontId="74" fillId="9" borderId="128" applyNumberFormat="0" applyProtection="0">
      <alignment horizontal="right" vertical="center"/>
    </xf>
    <xf numFmtId="4" fontId="74" fillId="9" borderId="128" applyNumberFormat="0" applyProtection="0">
      <alignment horizontal="right" vertical="center"/>
    </xf>
    <xf numFmtId="4" fontId="74" fillId="9" borderId="128" applyNumberFormat="0" applyProtection="0">
      <alignment horizontal="right" vertical="center"/>
    </xf>
    <xf numFmtId="4" fontId="53" fillId="62" borderId="129" applyNumberFormat="0" applyProtection="0">
      <alignment horizontal="right" vertical="center"/>
    </xf>
    <xf numFmtId="4" fontId="74" fillId="63" borderId="128" applyNumberFormat="0" applyProtection="0">
      <alignment horizontal="right" vertical="center"/>
    </xf>
    <xf numFmtId="4" fontId="74" fillId="63" borderId="128" applyNumberFormat="0" applyProtection="0">
      <alignment horizontal="right" vertical="center"/>
    </xf>
    <xf numFmtId="4" fontId="74" fillId="63" borderId="128" applyNumberFormat="0" applyProtection="0">
      <alignment horizontal="right" vertical="center"/>
    </xf>
    <xf numFmtId="4" fontId="74" fillId="63" borderId="128" applyNumberFormat="0" applyProtection="0">
      <alignment horizontal="right" vertical="center"/>
    </xf>
    <xf numFmtId="4" fontId="74" fillId="63" borderId="128" applyNumberFormat="0" applyProtection="0">
      <alignment horizontal="right" vertical="center"/>
    </xf>
    <xf numFmtId="4" fontId="53" fillId="64" borderId="129" applyNumberFormat="0" applyProtection="0">
      <alignment horizontal="right" vertical="center"/>
    </xf>
    <xf numFmtId="4" fontId="74" fillId="30" borderId="126" applyNumberFormat="0" applyProtection="0">
      <alignment horizontal="right" vertical="center"/>
    </xf>
    <xf numFmtId="4" fontId="74" fillId="30" borderId="126" applyNumberFormat="0" applyProtection="0">
      <alignment horizontal="right" vertical="center"/>
    </xf>
    <xf numFmtId="4" fontId="74" fillId="30" borderId="126" applyNumberFormat="0" applyProtection="0">
      <alignment horizontal="right" vertical="center"/>
    </xf>
    <xf numFmtId="4" fontId="74" fillId="30" borderId="126" applyNumberFormat="0" applyProtection="0">
      <alignment horizontal="right" vertical="center"/>
    </xf>
    <xf numFmtId="4" fontId="74" fillId="30" borderId="126" applyNumberFormat="0" applyProtection="0">
      <alignment horizontal="right" vertical="center"/>
    </xf>
    <xf numFmtId="4" fontId="53" fillId="65" borderId="129" applyNumberFormat="0" applyProtection="0">
      <alignment horizontal="right" vertical="center"/>
    </xf>
    <xf numFmtId="4" fontId="74" fillId="17" borderId="128" applyNumberFormat="0" applyProtection="0">
      <alignment horizontal="right" vertical="center"/>
    </xf>
    <xf numFmtId="4" fontId="74" fillId="17" borderId="128" applyNumberFormat="0" applyProtection="0">
      <alignment horizontal="right" vertical="center"/>
    </xf>
    <xf numFmtId="4" fontId="74" fillId="17" borderId="128" applyNumberFormat="0" applyProtection="0">
      <alignment horizontal="right" vertical="center"/>
    </xf>
    <xf numFmtId="4" fontId="74" fillId="17" borderId="128" applyNumberFormat="0" applyProtection="0">
      <alignment horizontal="right" vertical="center"/>
    </xf>
    <xf numFmtId="4" fontId="74" fillId="17" borderId="128" applyNumberFormat="0" applyProtection="0">
      <alignment horizontal="right" vertical="center"/>
    </xf>
    <xf numFmtId="4" fontId="53" fillId="66" borderId="129" applyNumberFormat="0" applyProtection="0">
      <alignment horizontal="right" vertical="center"/>
    </xf>
    <xf numFmtId="4" fontId="74" fillId="21" borderId="128" applyNumberFormat="0" applyProtection="0">
      <alignment horizontal="right" vertical="center"/>
    </xf>
    <xf numFmtId="4" fontId="74" fillId="21" borderId="128" applyNumberFormat="0" applyProtection="0">
      <alignment horizontal="right" vertical="center"/>
    </xf>
    <xf numFmtId="4" fontId="74" fillId="21" borderId="128" applyNumberFormat="0" applyProtection="0">
      <alignment horizontal="right" vertical="center"/>
    </xf>
    <xf numFmtId="4" fontId="74" fillId="21" borderId="128" applyNumberFormat="0" applyProtection="0">
      <alignment horizontal="right" vertical="center"/>
    </xf>
    <xf numFmtId="4" fontId="74" fillId="21" borderId="128" applyNumberFormat="0" applyProtection="0">
      <alignment horizontal="right" vertical="center"/>
    </xf>
    <xf numFmtId="4" fontId="53" fillId="67" borderId="129" applyNumberFormat="0" applyProtection="0">
      <alignment horizontal="right" vertical="center"/>
    </xf>
    <xf numFmtId="4" fontId="74" fillId="44" borderId="128" applyNumberFormat="0" applyProtection="0">
      <alignment horizontal="right" vertical="center"/>
    </xf>
    <xf numFmtId="4" fontId="74" fillId="44" borderId="128" applyNumberFormat="0" applyProtection="0">
      <alignment horizontal="right" vertical="center"/>
    </xf>
    <xf numFmtId="4" fontId="74" fillId="44" borderId="128" applyNumberFormat="0" applyProtection="0">
      <alignment horizontal="right" vertical="center"/>
    </xf>
    <xf numFmtId="4" fontId="74" fillId="44" borderId="128" applyNumberFormat="0" applyProtection="0">
      <alignment horizontal="right" vertical="center"/>
    </xf>
    <xf numFmtId="4" fontId="74" fillId="44" borderId="128" applyNumberFormat="0" applyProtection="0">
      <alignment horizontal="right" vertical="center"/>
    </xf>
    <xf numFmtId="4" fontId="53" fillId="68" borderId="129" applyNumberFormat="0" applyProtection="0">
      <alignment horizontal="right" vertical="center"/>
    </xf>
    <xf numFmtId="4" fontId="74" fillId="37" borderId="128" applyNumberFormat="0" applyProtection="0">
      <alignment horizontal="right" vertical="center"/>
    </xf>
    <xf numFmtId="4" fontId="74" fillId="37" borderId="128" applyNumberFormat="0" applyProtection="0">
      <alignment horizontal="right" vertical="center"/>
    </xf>
    <xf numFmtId="4" fontId="74" fillId="37" borderId="128" applyNumberFormat="0" applyProtection="0">
      <alignment horizontal="right" vertical="center"/>
    </xf>
    <xf numFmtId="4" fontId="74" fillId="37" borderId="128" applyNumberFormat="0" applyProtection="0">
      <alignment horizontal="right" vertical="center"/>
    </xf>
    <xf numFmtId="4" fontId="74" fillId="37" borderId="128" applyNumberFormat="0" applyProtection="0">
      <alignment horizontal="right" vertical="center"/>
    </xf>
    <xf numFmtId="4" fontId="53" fillId="69" borderId="129" applyNumberFormat="0" applyProtection="0">
      <alignment horizontal="right" vertical="center"/>
    </xf>
    <xf numFmtId="4" fontId="74" fillId="70" borderId="128" applyNumberFormat="0" applyProtection="0">
      <alignment horizontal="right" vertical="center"/>
    </xf>
    <xf numFmtId="4" fontId="74" fillId="70" borderId="128" applyNumberFormat="0" applyProtection="0">
      <alignment horizontal="right" vertical="center"/>
    </xf>
    <xf numFmtId="4" fontId="74" fillId="70" borderId="128" applyNumberFormat="0" applyProtection="0">
      <alignment horizontal="right" vertical="center"/>
    </xf>
    <xf numFmtId="4" fontId="74" fillId="70" borderId="128" applyNumberFormat="0" applyProtection="0">
      <alignment horizontal="right" vertical="center"/>
    </xf>
    <xf numFmtId="4" fontId="74" fillId="70" borderId="128" applyNumberFormat="0" applyProtection="0">
      <alignment horizontal="right" vertical="center"/>
    </xf>
    <xf numFmtId="4" fontId="53" fillId="71" borderId="129" applyNumberFormat="0" applyProtection="0">
      <alignment horizontal="right" vertical="center"/>
    </xf>
    <xf numFmtId="4" fontId="74" fillId="16" borderId="128" applyNumberFormat="0" applyProtection="0">
      <alignment horizontal="right" vertical="center"/>
    </xf>
    <xf numFmtId="4" fontId="74" fillId="16" borderId="128" applyNumberFormat="0" applyProtection="0">
      <alignment horizontal="right" vertical="center"/>
    </xf>
    <xf numFmtId="4" fontId="74" fillId="16" borderId="128" applyNumberFormat="0" applyProtection="0">
      <alignment horizontal="right" vertical="center"/>
    </xf>
    <xf numFmtId="4" fontId="74" fillId="16" borderId="128" applyNumberFormat="0" applyProtection="0">
      <alignment horizontal="right" vertical="center"/>
    </xf>
    <xf numFmtId="4" fontId="74" fillId="16" borderId="128" applyNumberFormat="0" applyProtection="0">
      <alignment horizontal="right" vertical="center"/>
    </xf>
    <xf numFmtId="4" fontId="77" fillId="72" borderId="129" applyNumberFormat="0" applyProtection="0">
      <alignment horizontal="left" vertical="center" indent="1"/>
    </xf>
    <xf numFmtId="4" fontId="74" fillId="73" borderId="126" applyNumberFormat="0" applyProtection="0">
      <alignment horizontal="left" vertical="center" indent="1"/>
    </xf>
    <xf numFmtId="4" fontId="74" fillId="73" borderId="126" applyNumberFormat="0" applyProtection="0">
      <alignment horizontal="left" vertical="center" indent="1"/>
    </xf>
    <xf numFmtId="4" fontId="74" fillId="73" borderId="126" applyNumberFormat="0" applyProtection="0">
      <alignment horizontal="left" vertical="center" indent="1"/>
    </xf>
    <xf numFmtId="4" fontId="74" fillId="73" borderId="126" applyNumberFormat="0" applyProtection="0">
      <alignment horizontal="left" vertical="center" indent="1"/>
    </xf>
    <xf numFmtId="4" fontId="74" fillId="73" borderId="126" applyNumberFormat="0" applyProtection="0">
      <alignment horizontal="left" vertical="center" indent="1"/>
    </xf>
    <xf numFmtId="4" fontId="56" fillId="75" borderId="126" applyNumberFormat="0" applyProtection="0">
      <alignment horizontal="left" vertical="center" indent="1"/>
    </xf>
    <xf numFmtId="4" fontId="56" fillId="75" borderId="126" applyNumberFormat="0" applyProtection="0">
      <alignment horizontal="left" vertical="center" indent="1"/>
    </xf>
    <xf numFmtId="4" fontId="56" fillId="75" borderId="126" applyNumberFormat="0" applyProtection="0">
      <alignment horizontal="left" vertical="center" indent="1"/>
    </xf>
    <xf numFmtId="4" fontId="56" fillId="75" borderId="126" applyNumberFormat="0" applyProtection="0">
      <alignment horizontal="left" vertical="center" indent="1"/>
    </xf>
    <xf numFmtId="4" fontId="56" fillId="75" borderId="126" applyNumberFormat="0" applyProtection="0">
      <alignment horizontal="left" vertical="center" indent="1"/>
    </xf>
    <xf numFmtId="4" fontId="56" fillId="75" borderId="126" applyNumberFormat="0" applyProtection="0">
      <alignment horizontal="left" vertical="center" indent="1"/>
    </xf>
    <xf numFmtId="4" fontId="56" fillId="75" borderId="126" applyNumberFormat="0" applyProtection="0">
      <alignment horizontal="left" vertical="center" indent="1"/>
    </xf>
    <xf numFmtId="4" fontId="56" fillId="75" borderId="126" applyNumberFormat="0" applyProtection="0">
      <alignment horizontal="left" vertical="center" indent="1"/>
    </xf>
    <xf numFmtId="4" fontId="56" fillId="75" borderId="126" applyNumberFormat="0" applyProtection="0">
      <alignment horizontal="left" vertical="center" indent="1"/>
    </xf>
    <xf numFmtId="4" fontId="56" fillId="75" borderId="126" applyNumberFormat="0" applyProtection="0">
      <alignment horizontal="left" vertical="center" indent="1"/>
    </xf>
    <xf numFmtId="4" fontId="74" fillId="77" borderId="128" applyNumberFormat="0" applyProtection="0">
      <alignment horizontal="right" vertical="center"/>
    </xf>
    <xf numFmtId="4" fontId="74" fillId="77" borderId="128" applyNumberFormat="0" applyProtection="0">
      <alignment horizontal="right" vertical="center"/>
    </xf>
    <xf numFmtId="4" fontId="74" fillId="77" borderId="128" applyNumberFormat="0" applyProtection="0">
      <alignment horizontal="right" vertical="center"/>
    </xf>
    <xf numFmtId="4" fontId="74" fillId="77" borderId="128" applyNumberFormat="0" applyProtection="0">
      <alignment horizontal="right" vertical="center"/>
    </xf>
    <xf numFmtId="4" fontId="74" fillId="77" borderId="128" applyNumberFormat="0" applyProtection="0">
      <alignment horizontal="right" vertical="center"/>
    </xf>
    <xf numFmtId="4" fontId="74" fillId="78" borderId="126" applyNumberFormat="0" applyProtection="0">
      <alignment horizontal="left" vertical="center" indent="1"/>
    </xf>
    <xf numFmtId="4" fontId="74" fillId="78" borderId="126" applyNumberFormat="0" applyProtection="0">
      <alignment horizontal="left" vertical="center" indent="1"/>
    </xf>
    <xf numFmtId="4" fontId="74" fillId="78" borderId="126" applyNumberFormat="0" applyProtection="0">
      <alignment horizontal="left" vertical="center" indent="1"/>
    </xf>
    <xf numFmtId="4" fontId="74" fillId="78" borderId="126" applyNumberFormat="0" applyProtection="0">
      <alignment horizontal="left" vertical="center" indent="1"/>
    </xf>
    <xf numFmtId="4" fontId="74" fillId="78" borderId="126" applyNumberFormat="0" applyProtection="0">
      <alignment horizontal="left" vertical="center" indent="1"/>
    </xf>
    <xf numFmtId="4" fontId="74" fillId="77" borderId="126" applyNumberFormat="0" applyProtection="0">
      <alignment horizontal="left" vertical="center" indent="1"/>
    </xf>
    <xf numFmtId="4" fontId="74" fillId="77" borderId="126" applyNumberFormat="0" applyProtection="0">
      <alignment horizontal="left" vertical="center" indent="1"/>
    </xf>
    <xf numFmtId="4" fontId="74" fillId="77" borderId="126" applyNumberFormat="0" applyProtection="0">
      <alignment horizontal="left" vertical="center" indent="1"/>
    </xf>
    <xf numFmtId="4" fontId="74" fillId="77" borderId="126" applyNumberFormat="0" applyProtection="0">
      <alignment horizontal="left" vertical="center" indent="1"/>
    </xf>
    <xf numFmtId="4" fontId="74" fillId="77" borderId="126" applyNumberFormat="0" applyProtection="0">
      <alignment horizontal="left" vertical="center" indent="1"/>
    </xf>
    <xf numFmtId="0" fontId="74" fillId="50" borderId="128" applyNumberFormat="0" applyProtection="0">
      <alignment horizontal="left" vertical="center" indent="1"/>
    </xf>
    <xf numFmtId="0" fontId="74" fillId="50" borderId="128" applyNumberFormat="0" applyProtection="0">
      <alignment horizontal="left" vertical="center" indent="1"/>
    </xf>
    <xf numFmtId="0" fontId="74" fillId="50" borderId="128" applyNumberFormat="0" applyProtection="0">
      <alignment horizontal="left" vertical="center" indent="1"/>
    </xf>
    <xf numFmtId="0" fontId="74" fillId="50" borderId="128" applyNumberFormat="0" applyProtection="0">
      <alignment horizontal="left" vertical="center" indent="1"/>
    </xf>
    <xf numFmtId="0" fontId="74" fillId="50" borderId="128" applyNumberFormat="0" applyProtection="0">
      <alignment horizontal="left" vertical="center" indent="1"/>
    </xf>
    <xf numFmtId="0" fontId="74" fillId="50" borderId="128" applyNumberFormat="0" applyProtection="0">
      <alignment horizontal="left" vertical="center" indent="1"/>
    </xf>
    <xf numFmtId="0" fontId="38" fillId="75" borderId="130" applyNumberFormat="0" applyProtection="0">
      <alignment horizontal="left" vertical="top" indent="1"/>
    </xf>
    <xf numFmtId="0" fontId="38" fillId="75" borderId="130" applyNumberFormat="0" applyProtection="0">
      <alignment horizontal="left" vertical="top" indent="1"/>
    </xf>
    <xf numFmtId="0" fontId="38" fillId="75" borderId="130" applyNumberFormat="0" applyProtection="0">
      <alignment horizontal="left" vertical="top" indent="1"/>
    </xf>
    <xf numFmtId="0" fontId="38" fillId="75" borderId="130" applyNumberFormat="0" applyProtection="0">
      <alignment horizontal="left" vertical="top" indent="1"/>
    </xf>
    <xf numFmtId="0" fontId="38" fillId="75" borderId="130" applyNumberFormat="0" applyProtection="0">
      <alignment horizontal="left" vertical="top" indent="1"/>
    </xf>
    <xf numFmtId="0" fontId="38" fillId="75" borderId="130" applyNumberFormat="0" applyProtection="0">
      <alignment horizontal="left" vertical="top" indent="1"/>
    </xf>
    <xf numFmtId="0" fontId="38" fillId="75" borderId="130" applyNumberFormat="0" applyProtection="0">
      <alignment horizontal="left" vertical="top" indent="1"/>
    </xf>
    <xf numFmtId="0" fontId="38" fillId="75" borderId="130" applyNumberFormat="0" applyProtection="0">
      <alignment horizontal="left" vertical="top" indent="1"/>
    </xf>
    <xf numFmtId="0" fontId="74" fillId="82" borderId="128" applyNumberFormat="0" applyProtection="0">
      <alignment horizontal="left" vertical="center" indent="1"/>
    </xf>
    <xf numFmtId="0" fontId="74" fillId="82" borderId="128" applyNumberFormat="0" applyProtection="0">
      <alignment horizontal="left" vertical="center" indent="1"/>
    </xf>
    <xf numFmtId="0" fontId="74" fillId="82" borderId="128" applyNumberFormat="0" applyProtection="0">
      <alignment horizontal="left" vertical="center" indent="1"/>
    </xf>
    <xf numFmtId="0" fontId="74" fillId="82" borderId="128" applyNumberFormat="0" applyProtection="0">
      <alignment horizontal="left" vertical="center" indent="1"/>
    </xf>
    <xf numFmtId="0" fontId="74" fillId="82" borderId="128" applyNumberFormat="0" applyProtection="0">
      <alignment horizontal="left" vertical="center" indent="1"/>
    </xf>
    <xf numFmtId="0" fontId="74" fillId="82" borderId="128" applyNumberFormat="0" applyProtection="0">
      <alignment horizontal="left" vertical="center" indent="1"/>
    </xf>
    <xf numFmtId="0" fontId="38" fillId="77" borderId="130" applyNumberFormat="0" applyProtection="0">
      <alignment horizontal="left" vertical="top" indent="1"/>
    </xf>
    <xf numFmtId="0" fontId="38" fillId="77" borderId="130" applyNumberFormat="0" applyProtection="0">
      <alignment horizontal="left" vertical="top" indent="1"/>
    </xf>
    <xf numFmtId="0" fontId="38" fillId="77" borderId="130" applyNumberFormat="0" applyProtection="0">
      <alignment horizontal="left" vertical="top" indent="1"/>
    </xf>
    <xf numFmtId="0" fontId="38" fillId="77" borderId="130" applyNumberFormat="0" applyProtection="0">
      <alignment horizontal="left" vertical="top" indent="1"/>
    </xf>
    <xf numFmtId="0" fontId="38" fillId="77" borderId="130" applyNumberFormat="0" applyProtection="0">
      <alignment horizontal="left" vertical="top" indent="1"/>
    </xf>
    <xf numFmtId="0" fontId="38" fillId="77" borderId="130" applyNumberFormat="0" applyProtection="0">
      <alignment horizontal="left" vertical="top" indent="1"/>
    </xf>
    <xf numFmtId="0" fontId="38" fillId="77" borderId="130" applyNumberFormat="0" applyProtection="0">
      <alignment horizontal="left" vertical="top" indent="1"/>
    </xf>
    <xf numFmtId="0" fontId="38" fillId="77" borderId="130" applyNumberFormat="0" applyProtection="0">
      <alignment horizontal="left" vertical="top" indent="1"/>
    </xf>
    <xf numFmtId="0" fontId="74" fillId="14" borderId="128" applyNumberFormat="0" applyProtection="0">
      <alignment horizontal="left" vertical="center" indent="1"/>
    </xf>
    <xf numFmtId="0" fontId="74" fillId="14" borderId="128" applyNumberFormat="0" applyProtection="0">
      <alignment horizontal="left" vertical="center" indent="1"/>
    </xf>
    <xf numFmtId="0" fontId="74" fillId="14" borderId="128" applyNumberFormat="0" applyProtection="0">
      <alignment horizontal="left" vertical="center" indent="1"/>
    </xf>
    <xf numFmtId="0" fontId="74" fillId="14" borderId="128" applyNumberFormat="0" applyProtection="0">
      <alignment horizontal="left" vertical="center" indent="1"/>
    </xf>
    <xf numFmtId="0" fontId="74" fillId="14" borderId="128" applyNumberFormat="0" applyProtection="0">
      <alignment horizontal="left" vertical="center" indent="1"/>
    </xf>
    <xf numFmtId="0" fontId="37" fillId="85" borderId="129" applyNumberFormat="0" applyProtection="0">
      <alignment horizontal="left" vertical="center" indent="1"/>
    </xf>
    <xf numFmtId="0" fontId="38" fillId="14" borderId="130" applyNumberFormat="0" applyProtection="0">
      <alignment horizontal="left" vertical="top" indent="1"/>
    </xf>
    <xf numFmtId="0" fontId="38" fillId="14" borderId="130" applyNumberFormat="0" applyProtection="0">
      <alignment horizontal="left" vertical="top" indent="1"/>
    </xf>
    <xf numFmtId="0" fontId="38" fillId="14" borderId="130" applyNumberFormat="0" applyProtection="0">
      <alignment horizontal="left" vertical="top" indent="1"/>
    </xf>
    <xf numFmtId="0" fontId="38" fillId="14" borderId="130" applyNumberFormat="0" applyProtection="0">
      <alignment horizontal="left" vertical="top" indent="1"/>
    </xf>
    <xf numFmtId="0" fontId="38" fillId="14" borderId="130" applyNumberFormat="0" applyProtection="0">
      <alignment horizontal="left" vertical="top" indent="1"/>
    </xf>
    <xf numFmtId="0" fontId="38" fillId="14" borderId="130" applyNumberFormat="0" applyProtection="0">
      <alignment horizontal="left" vertical="top" indent="1"/>
    </xf>
    <xf numFmtId="0" fontId="38" fillId="14" borderId="130" applyNumberFormat="0" applyProtection="0">
      <alignment horizontal="left" vertical="top" indent="1"/>
    </xf>
    <xf numFmtId="0" fontId="38" fillId="14" borderId="130" applyNumberFormat="0" applyProtection="0">
      <alignment horizontal="left" vertical="top" indent="1"/>
    </xf>
    <xf numFmtId="0" fontId="74" fillId="78" borderId="128" applyNumberFormat="0" applyProtection="0">
      <alignment horizontal="left" vertical="center" indent="1"/>
    </xf>
    <xf numFmtId="0" fontId="74" fillId="78" borderId="128" applyNumberFormat="0" applyProtection="0">
      <alignment horizontal="left" vertical="center" indent="1"/>
    </xf>
    <xf numFmtId="0" fontId="74" fillId="78" borderId="128" applyNumberFormat="0" applyProtection="0">
      <alignment horizontal="left" vertical="center" indent="1"/>
    </xf>
    <xf numFmtId="0" fontId="74" fillId="78" borderId="128" applyNumberFormat="0" applyProtection="0">
      <alignment horizontal="left" vertical="center" indent="1"/>
    </xf>
    <xf numFmtId="0" fontId="74" fillId="78" borderId="128" applyNumberFormat="0" applyProtection="0">
      <alignment horizontal="left" vertical="center" indent="1"/>
    </xf>
    <xf numFmtId="0" fontId="37" fillId="6" borderId="129" applyNumberFormat="0" applyProtection="0">
      <alignment horizontal="left" vertical="center" indent="1"/>
    </xf>
    <xf numFmtId="0" fontId="38" fillId="78" borderId="130" applyNumberFormat="0" applyProtection="0">
      <alignment horizontal="left" vertical="top" indent="1"/>
    </xf>
    <xf numFmtId="0" fontId="38" fillId="78" borderId="130" applyNumberFormat="0" applyProtection="0">
      <alignment horizontal="left" vertical="top" indent="1"/>
    </xf>
    <xf numFmtId="0" fontId="38" fillId="78" borderId="130" applyNumberFormat="0" applyProtection="0">
      <alignment horizontal="left" vertical="top" indent="1"/>
    </xf>
    <xf numFmtId="0" fontId="38" fillId="78" borderId="130" applyNumberFormat="0" applyProtection="0">
      <alignment horizontal="left" vertical="top" indent="1"/>
    </xf>
    <xf numFmtId="0" fontId="38" fillId="78" borderId="130" applyNumberFormat="0" applyProtection="0">
      <alignment horizontal="left" vertical="top" indent="1"/>
    </xf>
    <xf numFmtId="0" fontId="38" fillId="78" borderId="130" applyNumberFormat="0" applyProtection="0">
      <alignment horizontal="left" vertical="top" indent="1"/>
    </xf>
    <xf numFmtId="0" fontId="38" fillId="78" borderId="130" applyNumberFormat="0" applyProtection="0">
      <alignment horizontal="left" vertical="top" indent="1"/>
    </xf>
    <xf numFmtId="0" fontId="38" fillId="78" borderId="130" applyNumberFormat="0" applyProtection="0">
      <alignment horizontal="left" vertical="top" indent="1"/>
    </xf>
    <xf numFmtId="0" fontId="81" fillId="75" borderId="131" applyBorder="0"/>
    <xf numFmtId="4" fontId="53" fillId="87" borderId="129" applyNumberFormat="0" applyProtection="0">
      <alignment vertical="center"/>
    </xf>
    <xf numFmtId="4" fontId="82" fillId="59" borderId="130" applyNumberFormat="0" applyProtection="0">
      <alignment vertical="center"/>
    </xf>
    <xf numFmtId="4" fontId="82" fillId="59" borderId="130" applyNumberFormat="0" applyProtection="0">
      <alignment vertical="center"/>
    </xf>
    <xf numFmtId="4" fontId="82" fillId="59" borderId="130" applyNumberFormat="0" applyProtection="0">
      <alignment vertical="center"/>
    </xf>
    <xf numFmtId="4" fontId="82" fillId="59" borderId="130" applyNumberFormat="0" applyProtection="0">
      <alignment vertical="center"/>
    </xf>
    <xf numFmtId="4" fontId="82" fillId="59" borderId="130" applyNumberFormat="0" applyProtection="0">
      <alignment vertical="center"/>
    </xf>
    <xf numFmtId="4" fontId="75" fillId="87" borderId="129" applyNumberFormat="0" applyProtection="0">
      <alignment vertical="center"/>
    </xf>
    <xf numFmtId="4" fontId="53" fillId="87" borderId="129" applyNumberFormat="0" applyProtection="0">
      <alignment horizontal="left" vertical="center" indent="1"/>
    </xf>
    <xf numFmtId="4" fontId="82" fillId="50" borderId="130" applyNumberFormat="0" applyProtection="0">
      <alignment horizontal="left" vertical="center" indent="1"/>
    </xf>
    <xf numFmtId="4" fontId="82" fillId="50" borderId="130" applyNumberFormat="0" applyProtection="0">
      <alignment horizontal="left" vertical="center" indent="1"/>
    </xf>
    <xf numFmtId="4" fontId="82" fillId="50" borderId="130" applyNumberFormat="0" applyProtection="0">
      <alignment horizontal="left" vertical="center" indent="1"/>
    </xf>
    <xf numFmtId="4" fontId="82" fillId="50" borderId="130" applyNumberFormat="0" applyProtection="0">
      <alignment horizontal="left" vertical="center" indent="1"/>
    </xf>
    <xf numFmtId="4" fontId="82" fillId="50" borderId="130" applyNumberFormat="0" applyProtection="0">
      <alignment horizontal="left" vertical="center" indent="1"/>
    </xf>
    <xf numFmtId="4" fontId="53" fillId="87" borderId="129" applyNumberFormat="0" applyProtection="0">
      <alignment horizontal="left" vertical="center" indent="1"/>
    </xf>
    <xf numFmtId="0" fontId="82" fillId="59" borderId="130" applyNumberFormat="0" applyProtection="0">
      <alignment horizontal="left" vertical="top" indent="1"/>
    </xf>
    <xf numFmtId="0" fontId="82" fillId="59" borderId="130" applyNumberFormat="0" applyProtection="0">
      <alignment horizontal="left" vertical="top" indent="1"/>
    </xf>
    <xf numFmtId="0" fontId="82" fillId="59" borderId="130" applyNumberFormat="0" applyProtection="0">
      <alignment horizontal="left" vertical="top" indent="1"/>
    </xf>
    <xf numFmtId="0" fontId="82" fillId="59" borderId="130" applyNumberFormat="0" applyProtection="0">
      <alignment horizontal="left" vertical="top" indent="1"/>
    </xf>
    <xf numFmtId="0" fontId="82" fillId="59" borderId="130" applyNumberFormat="0" applyProtection="0">
      <alignment horizontal="left" vertical="top" indent="1"/>
    </xf>
    <xf numFmtId="4" fontId="53" fillId="74" borderId="129" applyNumberFormat="0" applyProtection="0">
      <alignment horizontal="right" vertical="center"/>
    </xf>
    <xf numFmtId="4" fontId="74" fillId="0" borderId="128" applyNumberFormat="0" applyProtection="0">
      <alignment horizontal="right" vertical="center"/>
    </xf>
    <xf numFmtId="4" fontId="74" fillId="0" borderId="128" applyNumberFormat="0" applyProtection="0">
      <alignment horizontal="right" vertical="center"/>
    </xf>
    <xf numFmtId="4" fontId="74" fillId="0" borderId="128" applyNumberFormat="0" applyProtection="0">
      <alignment horizontal="right" vertical="center"/>
    </xf>
    <xf numFmtId="4" fontId="74" fillId="0" borderId="128" applyNumberFormat="0" applyProtection="0">
      <alignment horizontal="right" vertical="center"/>
    </xf>
    <xf numFmtId="4" fontId="74" fillId="0" borderId="128" applyNumberFormat="0" applyProtection="0">
      <alignment horizontal="right" vertical="center"/>
    </xf>
    <xf numFmtId="4" fontId="75" fillId="74" borderId="129" applyNumberFormat="0" applyProtection="0">
      <alignment horizontal="right" vertical="center"/>
    </xf>
    <xf numFmtId="4" fontId="45" fillId="88" borderId="128" applyNumberFormat="0" applyProtection="0">
      <alignment horizontal="right" vertical="center"/>
    </xf>
    <xf numFmtId="4" fontId="45" fillId="88" borderId="128" applyNumberFormat="0" applyProtection="0">
      <alignment horizontal="right" vertical="center"/>
    </xf>
    <xf numFmtId="4" fontId="45" fillId="88" borderId="128" applyNumberFormat="0" applyProtection="0">
      <alignment horizontal="right" vertical="center"/>
    </xf>
    <xf numFmtId="4" fontId="45" fillId="88" borderId="128" applyNumberFormat="0" applyProtection="0">
      <alignment horizontal="right" vertical="center"/>
    </xf>
    <xf numFmtId="4" fontId="45" fillId="88" borderId="128" applyNumberFormat="0" applyProtection="0">
      <alignment horizontal="right" vertical="center"/>
    </xf>
    <xf numFmtId="4" fontId="74" fillId="20" borderId="128" applyNumberFormat="0" applyProtection="0">
      <alignment horizontal="left" vertical="center" indent="1"/>
    </xf>
    <xf numFmtId="4" fontId="74" fillId="20" borderId="128" applyNumberFormat="0" applyProtection="0">
      <alignment horizontal="left" vertical="center" indent="1"/>
    </xf>
    <xf numFmtId="4" fontId="74" fillId="20" borderId="128" applyNumberFormat="0" applyProtection="0">
      <alignment horizontal="left" vertical="center" indent="1"/>
    </xf>
    <xf numFmtId="4" fontId="74" fillId="20" borderId="128" applyNumberFormat="0" applyProtection="0">
      <alignment horizontal="left" vertical="center" indent="1"/>
    </xf>
    <xf numFmtId="4" fontId="74" fillId="20" borderId="128" applyNumberFormat="0" applyProtection="0">
      <alignment horizontal="left" vertical="center" indent="1"/>
    </xf>
    <xf numFmtId="4" fontId="74" fillId="20" borderId="128" applyNumberFormat="0" applyProtection="0">
      <alignment horizontal="left" vertical="center" indent="1"/>
    </xf>
    <xf numFmtId="0" fontId="82" fillId="77" borderId="130" applyNumberFormat="0" applyProtection="0">
      <alignment horizontal="left" vertical="top" indent="1"/>
    </xf>
    <xf numFmtId="0" fontId="82" fillId="77" borderId="130" applyNumberFormat="0" applyProtection="0">
      <alignment horizontal="left" vertical="top" indent="1"/>
    </xf>
    <xf numFmtId="0" fontId="82" fillId="77" borderId="130" applyNumberFormat="0" applyProtection="0">
      <alignment horizontal="left" vertical="top" indent="1"/>
    </xf>
    <xf numFmtId="0" fontId="82" fillId="77" borderId="130" applyNumberFormat="0" applyProtection="0">
      <alignment horizontal="left" vertical="top" indent="1"/>
    </xf>
    <xf numFmtId="0" fontId="82" fillId="77" borderId="130" applyNumberFormat="0" applyProtection="0">
      <alignment horizontal="left" vertical="top" indent="1"/>
    </xf>
    <xf numFmtId="4" fontId="45" fillId="89" borderId="126" applyNumberFormat="0" applyProtection="0">
      <alignment horizontal="left" vertical="center" indent="1"/>
    </xf>
    <xf numFmtId="4" fontId="45" fillId="89" borderId="126" applyNumberFormat="0" applyProtection="0">
      <alignment horizontal="left" vertical="center" indent="1"/>
    </xf>
    <xf numFmtId="4" fontId="45" fillId="89" borderId="126" applyNumberFormat="0" applyProtection="0">
      <alignment horizontal="left" vertical="center" indent="1"/>
    </xf>
    <xf numFmtId="4" fontId="45" fillId="89" borderId="126" applyNumberFormat="0" applyProtection="0">
      <alignment horizontal="left" vertical="center" indent="1"/>
    </xf>
    <xf numFmtId="4" fontId="45" fillId="89" borderId="126" applyNumberFormat="0" applyProtection="0">
      <alignment horizontal="left" vertical="center" indent="1"/>
    </xf>
    <xf numFmtId="4" fontId="73" fillId="74" borderId="129" applyNumberFormat="0" applyProtection="0">
      <alignment horizontal="right" vertical="center"/>
    </xf>
    <xf numFmtId="4" fontId="45" fillId="86" borderId="128" applyNumberFormat="0" applyProtection="0">
      <alignment horizontal="right" vertical="center"/>
    </xf>
    <xf numFmtId="4" fontId="45" fillId="86" borderId="128" applyNumberFormat="0" applyProtection="0">
      <alignment horizontal="right" vertical="center"/>
    </xf>
    <xf numFmtId="4" fontId="45" fillId="86" borderId="128" applyNumberFormat="0" applyProtection="0">
      <alignment horizontal="right" vertical="center"/>
    </xf>
    <xf numFmtId="4" fontId="45" fillId="86" borderId="128" applyNumberFormat="0" applyProtection="0">
      <alignment horizontal="right" vertical="center"/>
    </xf>
    <xf numFmtId="4" fontId="45" fillId="86" borderId="128" applyNumberFormat="0" applyProtection="0">
      <alignment horizontal="right" vertical="center"/>
    </xf>
    <xf numFmtId="2" fontId="84" fillId="91" borderId="124" applyProtection="0"/>
    <xf numFmtId="2" fontId="84" fillId="91" borderId="124" applyProtection="0"/>
    <xf numFmtId="2" fontId="44" fillId="92" borderId="124" applyProtection="0"/>
    <xf numFmtId="2" fontId="44" fillId="93" borderId="124" applyProtection="0"/>
    <xf numFmtId="2" fontId="44" fillId="94" borderId="124" applyProtection="0"/>
    <xf numFmtId="2" fontId="44" fillId="94" borderId="124" applyProtection="0">
      <alignment horizontal="center"/>
    </xf>
    <xf numFmtId="2" fontId="44" fillId="93" borderId="124" applyProtection="0">
      <alignment horizontal="center"/>
    </xf>
    <xf numFmtId="0" fontId="45" fillId="0" borderId="126">
      <alignment horizontal="left" vertical="top" wrapText="1"/>
    </xf>
    <xf numFmtId="0" fontId="87" fillId="0" borderId="132" applyNumberFormat="0" applyFill="0" applyAlignment="0" applyProtection="0"/>
    <xf numFmtId="0" fontId="93" fillId="0" borderId="133"/>
    <xf numFmtId="0" fontId="44" fillId="6" borderId="136" applyNumberFormat="0">
      <alignment readingOrder="1"/>
      <protection locked="0"/>
    </xf>
    <xf numFmtId="0" fontId="50" fillId="0" borderId="137">
      <alignment horizontal="left" vertical="top" wrapText="1"/>
    </xf>
    <xf numFmtId="49" fontId="36" fillId="0" borderId="134">
      <alignment horizontal="center" vertical="top" wrapText="1"/>
      <protection locked="0"/>
    </xf>
    <xf numFmtId="49" fontId="36" fillId="0" borderId="134">
      <alignment horizontal="center" vertical="top" wrapText="1"/>
      <protection locked="0"/>
    </xf>
    <xf numFmtId="49" fontId="45" fillId="10" borderId="134">
      <alignment horizontal="right" vertical="top"/>
      <protection locked="0"/>
    </xf>
    <xf numFmtId="49" fontId="45" fillId="10" borderId="134">
      <alignment horizontal="right" vertical="top"/>
      <protection locked="0"/>
    </xf>
    <xf numFmtId="0" fontId="45" fillId="10" borderId="134">
      <alignment horizontal="right" vertical="top"/>
      <protection locked="0"/>
    </xf>
    <xf numFmtId="0" fontId="45" fillId="10" borderId="134">
      <alignment horizontal="right" vertical="top"/>
      <protection locked="0"/>
    </xf>
    <xf numFmtId="49" fontId="45" fillId="0" borderId="134">
      <alignment horizontal="right" vertical="top"/>
      <protection locked="0"/>
    </xf>
    <xf numFmtId="49" fontId="45" fillId="0" borderId="134">
      <alignment horizontal="right" vertical="top"/>
      <protection locked="0"/>
    </xf>
    <xf numFmtId="0" fontId="45" fillId="0" borderId="134">
      <alignment horizontal="right" vertical="top"/>
      <protection locked="0"/>
    </xf>
    <xf numFmtId="0" fontId="45" fillId="0" borderId="134">
      <alignment horizontal="right" vertical="top"/>
      <protection locked="0"/>
    </xf>
    <xf numFmtId="49" fontId="45" fillId="49" borderId="134">
      <alignment horizontal="right" vertical="top"/>
      <protection locked="0"/>
    </xf>
    <xf numFmtId="49" fontId="45" fillId="49" borderId="134">
      <alignment horizontal="right" vertical="top"/>
      <protection locked="0"/>
    </xf>
    <xf numFmtId="0" fontId="45" fillId="49" borderId="134">
      <alignment horizontal="right" vertical="top"/>
      <protection locked="0"/>
    </xf>
    <xf numFmtId="0" fontId="45" fillId="49" borderId="134">
      <alignment horizontal="right" vertical="top"/>
      <protection locked="0"/>
    </xf>
    <xf numFmtId="0" fontId="50" fillId="0" borderId="137">
      <alignment horizontal="center" vertical="top" wrapText="1"/>
    </xf>
    <xf numFmtId="0" fontId="54" fillId="50" borderId="136" applyNumberFormat="0" applyAlignment="0" applyProtection="0"/>
    <xf numFmtId="0" fontId="67" fillId="13" borderId="136" applyNumberFormat="0" applyAlignment="0" applyProtection="0"/>
    <xf numFmtId="0" fontId="36" fillId="59" borderId="138" applyNumberFormat="0" applyFont="0" applyAlignment="0" applyProtection="0"/>
    <xf numFmtId="0" fontId="38" fillId="45" borderId="139" applyNumberFormat="0" applyFont="0" applyAlignment="0" applyProtection="0"/>
    <xf numFmtId="0" fontId="38" fillId="45" borderId="139" applyNumberFormat="0" applyFont="0" applyAlignment="0" applyProtection="0"/>
    <xf numFmtId="0" fontId="38" fillId="45" borderId="139" applyNumberFormat="0" applyFont="0" applyAlignment="0" applyProtection="0"/>
    <xf numFmtId="0" fontId="72" fillId="50" borderId="140" applyNumberFormat="0" applyAlignment="0" applyProtection="0"/>
    <xf numFmtId="4" fontId="53" fillId="60" borderId="140" applyNumberFormat="0" applyProtection="0">
      <alignment vertical="center"/>
    </xf>
    <xf numFmtId="4" fontId="74" fillId="57" borderId="139" applyNumberFormat="0" applyProtection="0">
      <alignment vertical="center"/>
    </xf>
    <xf numFmtId="4" fontId="74" fillId="57" borderId="139" applyNumberFormat="0" applyProtection="0">
      <alignment vertical="center"/>
    </xf>
    <xf numFmtId="4" fontId="74" fillId="57" borderId="139" applyNumberFormat="0" applyProtection="0">
      <alignment vertical="center"/>
    </xf>
    <xf numFmtId="4" fontId="74" fillId="57" borderId="139" applyNumberFormat="0" applyProtection="0">
      <alignment vertical="center"/>
    </xf>
    <xf numFmtId="4" fontId="74" fillId="57" borderId="139" applyNumberFormat="0" applyProtection="0">
      <alignment vertical="center"/>
    </xf>
    <xf numFmtId="4" fontId="75" fillId="60" borderId="140" applyNumberFormat="0" applyProtection="0">
      <alignment vertical="center"/>
    </xf>
    <xf numFmtId="4" fontId="45" fillId="60" borderId="139" applyNumberFormat="0" applyProtection="0">
      <alignment vertical="center"/>
    </xf>
    <xf numFmtId="4" fontId="45" fillId="60" borderId="139" applyNumberFormat="0" applyProtection="0">
      <alignment vertical="center"/>
    </xf>
    <xf numFmtId="4" fontId="45" fillId="60" borderId="139" applyNumberFormat="0" applyProtection="0">
      <alignment vertical="center"/>
    </xf>
    <xf numFmtId="4" fontId="45" fillId="60" borderId="139" applyNumberFormat="0" applyProtection="0">
      <alignment vertical="center"/>
    </xf>
    <xf numFmtId="4" fontId="45" fillId="60" borderId="139" applyNumberFormat="0" applyProtection="0">
      <alignment vertical="center"/>
    </xf>
    <xf numFmtId="4" fontId="53" fillId="60" borderId="140" applyNumberFormat="0" applyProtection="0">
      <alignment horizontal="left" vertical="center" indent="1"/>
    </xf>
    <xf numFmtId="4" fontId="74" fillId="60" borderId="139" applyNumberFormat="0" applyProtection="0">
      <alignment horizontal="left" vertical="center" indent="1"/>
    </xf>
    <xf numFmtId="4" fontId="74" fillId="60" borderId="139" applyNumberFormat="0" applyProtection="0">
      <alignment horizontal="left" vertical="center" indent="1"/>
    </xf>
    <xf numFmtId="4" fontId="74" fillId="60" borderId="139" applyNumberFormat="0" applyProtection="0">
      <alignment horizontal="left" vertical="center" indent="1"/>
    </xf>
    <xf numFmtId="4" fontId="74" fillId="60" borderId="139" applyNumberFormat="0" applyProtection="0">
      <alignment horizontal="left" vertical="center" indent="1"/>
    </xf>
    <xf numFmtId="4" fontId="74" fillId="60" borderId="139" applyNumberFormat="0" applyProtection="0">
      <alignment horizontal="left" vertical="center" indent="1"/>
    </xf>
    <xf numFmtId="4" fontId="53" fillId="60" borderId="140" applyNumberFormat="0" applyProtection="0">
      <alignment horizontal="left" vertical="center" indent="1"/>
    </xf>
    <xf numFmtId="0" fontId="45" fillId="57" borderId="141" applyNumberFormat="0" applyProtection="0">
      <alignment horizontal="left" vertical="top" indent="1"/>
    </xf>
    <xf numFmtId="0" fontId="45" fillId="57" borderId="141" applyNumberFormat="0" applyProtection="0">
      <alignment horizontal="left" vertical="top" indent="1"/>
    </xf>
    <xf numFmtId="0" fontId="45" fillId="57" borderId="141" applyNumberFormat="0" applyProtection="0">
      <alignment horizontal="left" vertical="top" indent="1"/>
    </xf>
    <xf numFmtId="0" fontId="45" fillId="57" borderId="141" applyNumberFormat="0" applyProtection="0">
      <alignment horizontal="left" vertical="top" indent="1"/>
    </xf>
    <xf numFmtId="0" fontId="45" fillId="57" borderId="141" applyNumberFormat="0" applyProtection="0">
      <alignment horizontal="left" vertical="top" indent="1"/>
    </xf>
    <xf numFmtId="4" fontId="74" fillId="20" borderId="139" applyNumberFormat="0" applyProtection="0">
      <alignment horizontal="left" vertical="center" indent="1"/>
    </xf>
    <xf numFmtId="4" fontId="74" fillId="20" borderId="139" applyNumberFormat="0" applyProtection="0">
      <alignment horizontal="left" vertical="center" indent="1"/>
    </xf>
    <xf numFmtId="4" fontId="74" fillId="20" borderId="139" applyNumberFormat="0" applyProtection="0">
      <alignment horizontal="left" vertical="center" indent="1"/>
    </xf>
    <xf numFmtId="4" fontId="74" fillId="20" borderId="139" applyNumberFormat="0" applyProtection="0">
      <alignment horizontal="left" vertical="center" indent="1"/>
    </xf>
    <xf numFmtId="4" fontId="74" fillId="20" borderId="139" applyNumberFormat="0" applyProtection="0">
      <alignment horizontal="left" vertical="center" indent="1"/>
    </xf>
    <xf numFmtId="4" fontId="53" fillId="61" borderId="140" applyNumberFormat="0" applyProtection="0">
      <alignment horizontal="right" vertical="center"/>
    </xf>
    <xf numFmtId="4" fontId="74" fillId="9" borderId="139" applyNumberFormat="0" applyProtection="0">
      <alignment horizontal="right" vertical="center"/>
    </xf>
    <xf numFmtId="4" fontId="74" fillId="9" borderId="139" applyNumberFormat="0" applyProtection="0">
      <alignment horizontal="right" vertical="center"/>
    </xf>
    <xf numFmtId="4" fontId="74" fillId="9" borderId="139" applyNumberFormat="0" applyProtection="0">
      <alignment horizontal="right" vertical="center"/>
    </xf>
    <xf numFmtId="4" fontId="74" fillId="9" borderId="139" applyNumberFormat="0" applyProtection="0">
      <alignment horizontal="right" vertical="center"/>
    </xf>
    <xf numFmtId="4" fontId="74" fillId="9" borderId="139" applyNumberFormat="0" applyProtection="0">
      <alignment horizontal="right" vertical="center"/>
    </xf>
    <xf numFmtId="4" fontId="53" fillId="62" borderId="140" applyNumberFormat="0" applyProtection="0">
      <alignment horizontal="right" vertical="center"/>
    </xf>
    <xf numFmtId="4" fontId="74" fillId="63" borderId="139" applyNumberFormat="0" applyProtection="0">
      <alignment horizontal="right" vertical="center"/>
    </xf>
    <xf numFmtId="4" fontId="74" fillId="63" borderId="139" applyNumberFormat="0" applyProtection="0">
      <alignment horizontal="right" vertical="center"/>
    </xf>
    <xf numFmtId="4" fontId="74" fillId="63" borderId="139" applyNumberFormat="0" applyProtection="0">
      <alignment horizontal="right" vertical="center"/>
    </xf>
    <xf numFmtId="4" fontId="74" fillId="63" borderId="139" applyNumberFormat="0" applyProtection="0">
      <alignment horizontal="right" vertical="center"/>
    </xf>
    <xf numFmtId="4" fontId="74" fillId="63" borderId="139" applyNumberFormat="0" applyProtection="0">
      <alignment horizontal="right" vertical="center"/>
    </xf>
    <xf numFmtId="4" fontId="53" fillId="64" borderId="140" applyNumberFormat="0" applyProtection="0">
      <alignment horizontal="right" vertical="center"/>
    </xf>
    <xf numFmtId="4" fontId="74" fillId="30" borderId="137" applyNumberFormat="0" applyProtection="0">
      <alignment horizontal="right" vertical="center"/>
    </xf>
    <xf numFmtId="4" fontId="74" fillId="30" borderId="137" applyNumberFormat="0" applyProtection="0">
      <alignment horizontal="right" vertical="center"/>
    </xf>
    <xf numFmtId="4" fontId="74" fillId="30" borderId="137" applyNumberFormat="0" applyProtection="0">
      <alignment horizontal="right" vertical="center"/>
    </xf>
    <xf numFmtId="4" fontId="74" fillId="30" borderId="137" applyNumberFormat="0" applyProtection="0">
      <alignment horizontal="right" vertical="center"/>
    </xf>
    <xf numFmtId="4" fontId="74" fillId="30" borderId="137" applyNumberFormat="0" applyProtection="0">
      <alignment horizontal="right" vertical="center"/>
    </xf>
    <xf numFmtId="4" fontId="53" fillId="65" borderId="140" applyNumberFormat="0" applyProtection="0">
      <alignment horizontal="right" vertical="center"/>
    </xf>
    <xf numFmtId="4" fontId="74" fillId="17" borderId="139" applyNumberFormat="0" applyProtection="0">
      <alignment horizontal="right" vertical="center"/>
    </xf>
    <xf numFmtId="4" fontId="74" fillId="17" borderId="139" applyNumberFormat="0" applyProtection="0">
      <alignment horizontal="right" vertical="center"/>
    </xf>
    <xf numFmtId="4" fontId="74" fillId="17" borderId="139" applyNumberFormat="0" applyProtection="0">
      <alignment horizontal="right" vertical="center"/>
    </xf>
    <xf numFmtId="4" fontId="74" fillId="17" borderId="139" applyNumberFormat="0" applyProtection="0">
      <alignment horizontal="right" vertical="center"/>
    </xf>
    <xf numFmtId="4" fontId="74" fillId="17" borderId="139" applyNumberFormat="0" applyProtection="0">
      <alignment horizontal="right" vertical="center"/>
    </xf>
    <xf numFmtId="4" fontId="53" fillId="66" borderId="140" applyNumberFormat="0" applyProtection="0">
      <alignment horizontal="right" vertical="center"/>
    </xf>
    <xf numFmtId="4" fontId="74" fillId="21" borderId="139" applyNumberFormat="0" applyProtection="0">
      <alignment horizontal="right" vertical="center"/>
    </xf>
    <xf numFmtId="4" fontId="74" fillId="21" borderId="139" applyNumberFormat="0" applyProtection="0">
      <alignment horizontal="right" vertical="center"/>
    </xf>
    <xf numFmtId="4" fontId="74" fillId="21" borderId="139" applyNumberFormat="0" applyProtection="0">
      <alignment horizontal="right" vertical="center"/>
    </xf>
    <xf numFmtId="4" fontId="74" fillId="21" borderId="139" applyNumberFormat="0" applyProtection="0">
      <alignment horizontal="right" vertical="center"/>
    </xf>
    <xf numFmtId="4" fontId="74" fillId="21" borderId="139" applyNumberFormat="0" applyProtection="0">
      <alignment horizontal="right" vertical="center"/>
    </xf>
    <xf numFmtId="4" fontId="53" fillId="67" borderId="140" applyNumberFormat="0" applyProtection="0">
      <alignment horizontal="right" vertical="center"/>
    </xf>
    <xf numFmtId="4" fontId="74" fillId="44" borderId="139" applyNumberFormat="0" applyProtection="0">
      <alignment horizontal="right" vertical="center"/>
    </xf>
    <xf numFmtId="4" fontId="74" fillId="44" borderId="139" applyNumberFormat="0" applyProtection="0">
      <alignment horizontal="right" vertical="center"/>
    </xf>
    <xf numFmtId="4" fontId="74" fillId="44" borderId="139" applyNumberFormat="0" applyProtection="0">
      <alignment horizontal="right" vertical="center"/>
    </xf>
    <xf numFmtId="4" fontId="74" fillId="44" borderId="139" applyNumberFormat="0" applyProtection="0">
      <alignment horizontal="right" vertical="center"/>
    </xf>
    <xf numFmtId="4" fontId="74" fillId="44" borderId="139" applyNumberFormat="0" applyProtection="0">
      <alignment horizontal="right" vertical="center"/>
    </xf>
    <xf numFmtId="4" fontId="53" fillId="68" borderId="140" applyNumberFormat="0" applyProtection="0">
      <alignment horizontal="right" vertical="center"/>
    </xf>
    <xf numFmtId="4" fontId="74" fillId="37" borderId="139" applyNumberFormat="0" applyProtection="0">
      <alignment horizontal="right" vertical="center"/>
    </xf>
    <xf numFmtId="4" fontId="74" fillId="37" borderId="139" applyNumberFormat="0" applyProtection="0">
      <alignment horizontal="right" vertical="center"/>
    </xf>
    <xf numFmtId="4" fontId="74" fillId="37" borderId="139" applyNumberFormat="0" applyProtection="0">
      <alignment horizontal="right" vertical="center"/>
    </xf>
    <xf numFmtId="4" fontId="74" fillId="37" borderId="139" applyNumberFormat="0" applyProtection="0">
      <alignment horizontal="right" vertical="center"/>
    </xf>
    <xf numFmtId="4" fontId="74" fillId="37" borderId="139" applyNumberFormat="0" applyProtection="0">
      <alignment horizontal="right" vertical="center"/>
    </xf>
    <xf numFmtId="4" fontId="53" fillId="69" borderId="140" applyNumberFormat="0" applyProtection="0">
      <alignment horizontal="right" vertical="center"/>
    </xf>
    <xf numFmtId="4" fontId="74" fillId="70" borderId="139" applyNumberFormat="0" applyProtection="0">
      <alignment horizontal="right" vertical="center"/>
    </xf>
    <xf numFmtId="4" fontId="74" fillId="70" borderId="139" applyNumberFormat="0" applyProtection="0">
      <alignment horizontal="right" vertical="center"/>
    </xf>
    <xf numFmtId="4" fontId="74" fillId="70" borderId="139" applyNumberFormat="0" applyProtection="0">
      <alignment horizontal="right" vertical="center"/>
    </xf>
    <xf numFmtId="4" fontId="74" fillId="70" borderId="139" applyNumberFormat="0" applyProtection="0">
      <alignment horizontal="right" vertical="center"/>
    </xf>
    <xf numFmtId="4" fontId="74" fillId="70" borderId="139" applyNumberFormat="0" applyProtection="0">
      <alignment horizontal="right" vertical="center"/>
    </xf>
    <xf numFmtId="4" fontId="53" fillId="71" borderId="140" applyNumberFormat="0" applyProtection="0">
      <alignment horizontal="right" vertical="center"/>
    </xf>
    <xf numFmtId="4" fontId="74" fillId="16" borderId="139" applyNumberFormat="0" applyProtection="0">
      <alignment horizontal="right" vertical="center"/>
    </xf>
    <xf numFmtId="4" fontId="74" fillId="16" borderId="139" applyNumberFormat="0" applyProtection="0">
      <alignment horizontal="right" vertical="center"/>
    </xf>
    <xf numFmtId="4" fontId="74" fillId="16" borderId="139" applyNumberFormat="0" applyProtection="0">
      <alignment horizontal="right" vertical="center"/>
    </xf>
    <xf numFmtId="4" fontId="74" fillId="16" borderId="139" applyNumberFormat="0" applyProtection="0">
      <alignment horizontal="right" vertical="center"/>
    </xf>
    <xf numFmtId="4" fontId="74" fillId="16" borderId="139" applyNumberFormat="0" applyProtection="0">
      <alignment horizontal="right" vertical="center"/>
    </xf>
    <xf numFmtId="4" fontId="77" fillId="72" borderId="140" applyNumberFormat="0" applyProtection="0">
      <alignment horizontal="left" vertical="center" indent="1"/>
    </xf>
    <xf numFmtId="4" fontId="74" fillId="73" borderId="137" applyNumberFormat="0" applyProtection="0">
      <alignment horizontal="left" vertical="center" indent="1"/>
    </xf>
    <xf numFmtId="4" fontId="74" fillId="73" borderId="137" applyNumberFormat="0" applyProtection="0">
      <alignment horizontal="left" vertical="center" indent="1"/>
    </xf>
    <xf numFmtId="4" fontId="74" fillId="73" borderId="137" applyNumberFormat="0" applyProtection="0">
      <alignment horizontal="left" vertical="center" indent="1"/>
    </xf>
    <xf numFmtId="4" fontId="74" fillId="73" borderId="137" applyNumberFormat="0" applyProtection="0">
      <alignment horizontal="left" vertical="center" indent="1"/>
    </xf>
    <xf numFmtId="4" fontId="74" fillId="73" borderId="137" applyNumberFormat="0" applyProtection="0">
      <alignment horizontal="left" vertical="center" indent="1"/>
    </xf>
    <xf numFmtId="4" fontId="56" fillId="75" borderId="137" applyNumberFormat="0" applyProtection="0">
      <alignment horizontal="left" vertical="center" indent="1"/>
    </xf>
    <xf numFmtId="4" fontId="56" fillId="75" borderId="137" applyNumberFormat="0" applyProtection="0">
      <alignment horizontal="left" vertical="center" indent="1"/>
    </xf>
    <xf numFmtId="4" fontId="56" fillId="75" borderId="137" applyNumberFormat="0" applyProtection="0">
      <alignment horizontal="left" vertical="center" indent="1"/>
    </xf>
    <xf numFmtId="4" fontId="56" fillId="75" borderId="137" applyNumberFormat="0" applyProtection="0">
      <alignment horizontal="left" vertical="center" indent="1"/>
    </xf>
    <xf numFmtId="4" fontId="56" fillId="75" borderId="137" applyNumberFormat="0" applyProtection="0">
      <alignment horizontal="left" vertical="center" indent="1"/>
    </xf>
    <xf numFmtId="4" fontId="56" fillId="75" borderId="137" applyNumberFormat="0" applyProtection="0">
      <alignment horizontal="left" vertical="center" indent="1"/>
    </xf>
    <xf numFmtId="4" fontId="56" fillId="75" borderId="137" applyNumberFormat="0" applyProtection="0">
      <alignment horizontal="left" vertical="center" indent="1"/>
    </xf>
    <xf numFmtId="4" fontId="56" fillId="75" borderId="137" applyNumberFormat="0" applyProtection="0">
      <alignment horizontal="left" vertical="center" indent="1"/>
    </xf>
    <xf numFmtId="4" fontId="56" fillId="75" borderId="137" applyNumberFormat="0" applyProtection="0">
      <alignment horizontal="left" vertical="center" indent="1"/>
    </xf>
    <xf numFmtId="4" fontId="56" fillId="75" borderId="137" applyNumberFormat="0" applyProtection="0">
      <alignment horizontal="left" vertical="center" indent="1"/>
    </xf>
    <xf numFmtId="4" fontId="74" fillId="77" borderId="139" applyNumberFormat="0" applyProtection="0">
      <alignment horizontal="right" vertical="center"/>
    </xf>
    <xf numFmtId="4" fontId="74" fillId="77" borderId="139" applyNumberFormat="0" applyProtection="0">
      <alignment horizontal="right" vertical="center"/>
    </xf>
    <xf numFmtId="4" fontId="74" fillId="77" borderId="139" applyNumberFormat="0" applyProtection="0">
      <alignment horizontal="right" vertical="center"/>
    </xf>
    <xf numFmtId="4" fontId="74" fillId="77" borderId="139" applyNumberFormat="0" applyProtection="0">
      <alignment horizontal="right" vertical="center"/>
    </xf>
    <xf numFmtId="4" fontId="74" fillId="77" borderId="139" applyNumberFormat="0" applyProtection="0">
      <alignment horizontal="right" vertical="center"/>
    </xf>
    <xf numFmtId="4" fontId="74" fillId="78" borderId="137" applyNumberFormat="0" applyProtection="0">
      <alignment horizontal="left" vertical="center" indent="1"/>
    </xf>
    <xf numFmtId="4" fontId="74" fillId="78" borderId="137" applyNumberFormat="0" applyProtection="0">
      <alignment horizontal="left" vertical="center" indent="1"/>
    </xf>
    <xf numFmtId="4" fontId="74" fillId="78" borderId="137" applyNumberFormat="0" applyProtection="0">
      <alignment horizontal="left" vertical="center" indent="1"/>
    </xf>
    <xf numFmtId="4" fontId="74" fillId="78" borderId="137" applyNumberFormat="0" applyProtection="0">
      <alignment horizontal="left" vertical="center" indent="1"/>
    </xf>
    <xf numFmtId="4" fontId="74" fillId="78" borderId="137" applyNumberFormat="0" applyProtection="0">
      <alignment horizontal="left" vertical="center" indent="1"/>
    </xf>
    <xf numFmtId="4" fontId="74" fillId="77" borderId="137" applyNumberFormat="0" applyProtection="0">
      <alignment horizontal="left" vertical="center" indent="1"/>
    </xf>
    <xf numFmtId="4" fontId="74" fillId="77" borderId="137" applyNumberFormat="0" applyProtection="0">
      <alignment horizontal="left" vertical="center" indent="1"/>
    </xf>
    <xf numFmtId="4" fontId="74" fillId="77" borderId="137" applyNumberFormat="0" applyProtection="0">
      <alignment horizontal="left" vertical="center" indent="1"/>
    </xf>
    <xf numFmtId="4" fontId="74" fillId="77" borderId="137" applyNumberFormat="0" applyProtection="0">
      <alignment horizontal="left" vertical="center" indent="1"/>
    </xf>
    <xf numFmtId="4" fontId="74" fillId="77" borderId="137" applyNumberFormat="0" applyProtection="0">
      <alignment horizontal="left" vertical="center" indent="1"/>
    </xf>
    <xf numFmtId="0" fontId="74" fillId="50" borderId="139" applyNumberFormat="0" applyProtection="0">
      <alignment horizontal="left" vertical="center" indent="1"/>
    </xf>
    <xf numFmtId="0" fontId="74" fillId="50" borderId="139" applyNumberFormat="0" applyProtection="0">
      <alignment horizontal="left" vertical="center" indent="1"/>
    </xf>
    <xf numFmtId="0" fontId="74" fillId="50" borderId="139" applyNumberFormat="0" applyProtection="0">
      <alignment horizontal="left" vertical="center" indent="1"/>
    </xf>
    <xf numFmtId="0" fontId="74" fillId="50" borderId="139" applyNumberFormat="0" applyProtection="0">
      <alignment horizontal="left" vertical="center" indent="1"/>
    </xf>
    <xf numFmtId="0" fontId="74" fillId="50" borderId="139" applyNumberFormat="0" applyProtection="0">
      <alignment horizontal="left" vertical="center" indent="1"/>
    </xf>
    <xf numFmtId="0" fontId="74" fillId="50" borderId="139" applyNumberFormat="0" applyProtection="0">
      <alignment horizontal="left" vertical="center" indent="1"/>
    </xf>
    <xf numFmtId="0" fontId="38" fillId="75" borderId="141" applyNumberFormat="0" applyProtection="0">
      <alignment horizontal="left" vertical="top" indent="1"/>
    </xf>
    <xf numFmtId="0" fontId="38" fillId="75" borderId="141" applyNumberFormat="0" applyProtection="0">
      <alignment horizontal="left" vertical="top" indent="1"/>
    </xf>
    <xf numFmtId="0" fontId="38" fillId="75" borderId="141" applyNumberFormat="0" applyProtection="0">
      <alignment horizontal="left" vertical="top" indent="1"/>
    </xf>
    <xf numFmtId="0" fontId="38" fillId="75" borderId="141" applyNumberFormat="0" applyProtection="0">
      <alignment horizontal="left" vertical="top" indent="1"/>
    </xf>
    <xf numFmtId="0" fontId="38" fillId="75" borderId="141" applyNumberFormat="0" applyProtection="0">
      <alignment horizontal="left" vertical="top" indent="1"/>
    </xf>
    <xf numFmtId="0" fontId="38" fillId="75" borderId="141" applyNumberFormat="0" applyProtection="0">
      <alignment horizontal="left" vertical="top" indent="1"/>
    </xf>
    <xf numFmtId="0" fontId="38" fillId="75" borderId="141" applyNumberFormat="0" applyProtection="0">
      <alignment horizontal="left" vertical="top" indent="1"/>
    </xf>
    <xf numFmtId="0" fontId="38" fillId="75" borderId="141" applyNumberFormat="0" applyProtection="0">
      <alignment horizontal="left" vertical="top" indent="1"/>
    </xf>
    <xf numFmtId="0" fontId="74" fillId="82" borderId="139" applyNumberFormat="0" applyProtection="0">
      <alignment horizontal="left" vertical="center" indent="1"/>
    </xf>
    <xf numFmtId="0" fontId="74" fillId="82" borderId="139" applyNumberFormat="0" applyProtection="0">
      <alignment horizontal="left" vertical="center" indent="1"/>
    </xf>
    <xf numFmtId="0" fontId="74" fillId="82" borderId="139" applyNumberFormat="0" applyProtection="0">
      <alignment horizontal="left" vertical="center" indent="1"/>
    </xf>
    <xf numFmtId="0" fontId="74" fillId="82" borderId="139" applyNumberFormat="0" applyProtection="0">
      <alignment horizontal="left" vertical="center" indent="1"/>
    </xf>
    <xf numFmtId="0" fontId="74" fillId="82" borderId="139" applyNumberFormat="0" applyProtection="0">
      <alignment horizontal="left" vertical="center" indent="1"/>
    </xf>
    <xf numFmtId="0" fontId="74" fillId="82" borderId="139" applyNumberFormat="0" applyProtection="0">
      <alignment horizontal="left" vertical="center" indent="1"/>
    </xf>
    <xf numFmtId="0" fontId="38" fillId="77" borderId="141" applyNumberFormat="0" applyProtection="0">
      <alignment horizontal="left" vertical="top" indent="1"/>
    </xf>
    <xf numFmtId="0" fontId="38" fillId="77" borderId="141" applyNumberFormat="0" applyProtection="0">
      <alignment horizontal="left" vertical="top" indent="1"/>
    </xf>
    <xf numFmtId="0" fontId="38" fillId="77" borderId="141" applyNumberFormat="0" applyProtection="0">
      <alignment horizontal="left" vertical="top" indent="1"/>
    </xf>
    <xf numFmtId="0" fontId="38" fillId="77" borderId="141" applyNumberFormat="0" applyProtection="0">
      <alignment horizontal="left" vertical="top" indent="1"/>
    </xf>
    <xf numFmtId="0" fontId="38" fillId="77" borderId="141" applyNumberFormat="0" applyProtection="0">
      <alignment horizontal="left" vertical="top" indent="1"/>
    </xf>
    <xf numFmtId="0" fontId="38" fillId="77" borderId="141" applyNumberFormat="0" applyProtection="0">
      <alignment horizontal="left" vertical="top" indent="1"/>
    </xf>
    <xf numFmtId="0" fontId="38" fillId="77" borderId="141" applyNumberFormat="0" applyProtection="0">
      <alignment horizontal="left" vertical="top" indent="1"/>
    </xf>
    <xf numFmtId="0" fontId="38" fillId="77" borderId="141" applyNumberFormat="0" applyProtection="0">
      <alignment horizontal="left" vertical="top" indent="1"/>
    </xf>
    <xf numFmtId="0" fontId="74" fillId="14" borderId="139" applyNumberFormat="0" applyProtection="0">
      <alignment horizontal="left" vertical="center" indent="1"/>
    </xf>
    <xf numFmtId="0" fontId="74" fillId="14" borderId="139" applyNumberFormat="0" applyProtection="0">
      <alignment horizontal="left" vertical="center" indent="1"/>
    </xf>
    <xf numFmtId="0" fontId="74" fillId="14" borderId="139" applyNumberFormat="0" applyProtection="0">
      <alignment horizontal="left" vertical="center" indent="1"/>
    </xf>
    <xf numFmtId="0" fontId="74" fillId="14" borderId="139" applyNumberFormat="0" applyProtection="0">
      <alignment horizontal="left" vertical="center" indent="1"/>
    </xf>
    <xf numFmtId="0" fontId="74" fillId="14" borderId="139" applyNumberFormat="0" applyProtection="0">
      <alignment horizontal="left" vertical="center" indent="1"/>
    </xf>
    <xf numFmtId="0" fontId="37" fillId="85" borderId="140" applyNumberFormat="0" applyProtection="0">
      <alignment horizontal="left" vertical="center" indent="1"/>
    </xf>
    <xf numFmtId="0" fontId="38" fillId="14" borderId="141" applyNumberFormat="0" applyProtection="0">
      <alignment horizontal="left" vertical="top" indent="1"/>
    </xf>
    <xf numFmtId="0" fontId="38" fillId="14" borderId="141" applyNumberFormat="0" applyProtection="0">
      <alignment horizontal="left" vertical="top" indent="1"/>
    </xf>
    <xf numFmtId="0" fontId="38" fillId="14" borderId="141" applyNumberFormat="0" applyProtection="0">
      <alignment horizontal="left" vertical="top" indent="1"/>
    </xf>
    <xf numFmtId="0" fontId="38" fillId="14" borderId="141" applyNumberFormat="0" applyProtection="0">
      <alignment horizontal="left" vertical="top" indent="1"/>
    </xf>
    <xf numFmtId="0" fontId="38" fillId="14" borderId="141" applyNumberFormat="0" applyProtection="0">
      <alignment horizontal="left" vertical="top" indent="1"/>
    </xf>
    <xf numFmtId="0" fontId="38" fillId="14" borderId="141" applyNumberFormat="0" applyProtection="0">
      <alignment horizontal="left" vertical="top" indent="1"/>
    </xf>
    <xf numFmtId="0" fontId="38" fillId="14" borderId="141" applyNumberFormat="0" applyProtection="0">
      <alignment horizontal="left" vertical="top" indent="1"/>
    </xf>
    <xf numFmtId="0" fontId="38" fillId="14" borderId="141" applyNumberFormat="0" applyProtection="0">
      <alignment horizontal="left" vertical="top" indent="1"/>
    </xf>
    <xf numFmtId="0" fontId="74" fillId="78" borderId="139" applyNumberFormat="0" applyProtection="0">
      <alignment horizontal="left" vertical="center" indent="1"/>
    </xf>
    <xf numFmtId="0" fontId="74" fillId="78" borderId="139" applyNumberFormat="0" applyProtection="0">
      <alignment horizontal="left" vertical="center" indent="1"/>
    </xf>
    <xf numFmtId="0" fontId="74" fillId="78" borderId="139" applyNumberFormat="0" applyProtection="0">
      <alignment horizontal="left" vertical="center" indent="1"/>
    </xf>
    <xf numFmtId="0" fontId="74" fillId="78" borderId="139" applyNumberFormat="0" applyProtection="0">
      <alignment horizontal="left" vertical="center" indent="1"/>
    </xf>
    <xf numFmtId="0" fontId="74" fillId="78" borderId="139" applyNumberFormat="0" applyProtection="0">
      <alignment horizontal="left" vertical="center" indent="1"/>
    </xf>
    <xf numFmtId="0" fontId="37" fillId="6" borderId="140" applyNumberFormat="0" applyProtection="0">
      <alignment horizontal="left" vertical="center" indent="1"/>
    </xf>
    <xf numFmtId="0" fontId="38" fillId="78" borderId="141" applyNumberFormat="0" applyProtection="0">
      <alignment horizontal="left" vertical="top" indent="1"/>
    </xf>
    <xf numFmtId="0" fontId="38" fillId="78" borderId="141" applyNumberFormat="0" applyProtection="0">
      <alignment horizontal="left" vertical="top" indent="1"/>
    </xf>
    <xf numFmtId="0" fontId="38" fillId="78" borderId="141" applyNumberFormat="0" applyProtection="0">
      <alignment horizontal="left" vertical="top" indent="1"/>
    </xf>
    <xf numFmtId="0" fontId="38" fillId="78" borderId="141" applyNumberFormat="0" applyProtection="0">
      <alignment horizontal="left" vertical="top" indent="1"/>
    </xf>
    <xf numFmtId="0" fontId="38" fillId="78" borderId="141" applyNumberFormat="0" applyProtection="0">
      <alignment horizontal="left" vertical="top" indent="1"/>
    </xf>
    <xf numFmtId="0" fontId="38" fillId="78" borderId="141" applyNumberFormat="0" applyProtection="0">
      <alignment horizontal="left" vertical="top" indent="1"/>
    </xf>
    <xf numFmtId="0" fontId="38" fillId="78" borderId="141" applyNumberFormat="0" applyProtection="0">
      <alignment horizontal="left" vertical="top" indent="1"/>
    </xf>
    <xf numFmtId="0" fontId="38" fillId="78" borderId="141" applyNumberFormat="0" applyProtection="0">
      <alignment horizontal="left" vertical="top" indent="1"/>
    </xf>
    <xf numFmtId="0" fontId="81" fillId="75" borderId="142" applyBorder="0"/>
    <xf numFmtId="4" fontId="53" fillId="87" borderId="140" applyNumberFormat="0" applyProtection="0">
      <alignment vertical="center"/>
    </xf>
    <xf numFmtId="4" fontId="82" fillId="59" borderId="141" applyNumberFormat="0" applyProtection="0">
      <alignment vertical="center"/>
    </xf>
    <xf numFmtId="4" fontId="82" fillId="59" borderId="141" applyNumberFormat="0" applyProtection="0">
      <alignment vertical="center"/>
    </xf>
    <xf numFmtId="4" fontId="82" fillId="59" borderId="141" applyNumberFormat="0" applyProtection="0">
      <alignment vertical="center"/>
    </xf>
    <xf numFmtId="4" fontId="82" fillId="59" borderId="141" applyNumberFormat="0" applyProtection="0">
      <alignment vertical="center"/>
    </xf>
    <xf numFmtId="4" fontId="82" fillId="59" borderId="141" applyNumberFormat="0" applyProtection="0">
      <alignment vertical="center"/>
    </xf>
    <xf numFmtId="4" fontId="75" fillId="87" borderId="140" applyNumberFormat="0" applyProtection="0">
      <alignment vertical="center"/>
    </xf>
    <xf numFmtId="4" fontId="53" fillId="87" borderId="140" applyNumberFormat="0" applyProtection="0">
      <alignment horizontal="left" vertical="center" indent="1"/>
    </xf>
    <xf numFmtId="4" fontId="82" fillId="50" borderId="141" applyNumberFormat="0" applyProtection="0">
      <alignment horizontal="left" vertical="center" indent="1"/>
    </xf>
    <xf numFmtId="4" fontId="82" fillId="50" borderId="141" applyNumberFormat="0" applyProtection="0">
      <alignment horizontal="left" vertical="center" indent="1"/>
    </xf>
    <xf numFmtId="4" fontId="82" fillId="50" borderId="141" applyNumberFormat="0" applyProtection="0">
      <alignment horizontal="left" vertical="center" indent="1"/>
    </xf>
    <xf numFmtId="4" fontId="82" fillId="50" borderId="141" applyNumberFormat="0" applyProtection="0">
      <alignment horizontal="left" vertical="center" indent="1"/>
    </xf>
    <xf numFmtId="4" fontId="82" fillId="50" borderId="141" applyNumberFormat="0" applyProtection="0">
      <alignment horizontal="left" vertical="center" indent="1"/>
    </xf>
    <xf numFmtId="4" fontId="53" fillId="87" borderId="140" applyNumberFormat="0" applyProtection="0">
      <alignment horizontal="left" vertical="center" indent="1"/>
    </xf>
    <xf numFmtId="0" fontId="82" fillId="59" borderId="141" applyNumberFormat="0" applyProtection="0">
      <alignment horizontal="left" vertical="top" indent="1"/>
    </xf>
    <xf numFmtId="0" fontId="82" fillId="59" borderId="141" applyNumberFormat="0" applyProtection="0">
      <alignment horizontal="left" vertical="top" indent="1"/>
    </xf>
    <xf numFmtId="0" fontId="82" fillId="59" borderId="141" applyNumberFormat="0" applyProtection="0">
      <alignment horizontal="left" vertical="top" indent="1"/>
    </xf>
    <xf numFmtId="0" fontId="82" fillId="59" borderId="141" applyNumberFormat="0" applyProtection="0">
      <alignment horizontal="left" vertical="top" indent="1"/>
    </xf>
    <xf numFmtId="0" fontId="82" fillId="59" borderId="141" applyNumberFormat="0" applyProtection="0">
      <alignment horizontal="left" vertical="top" indent="1"/>
    </xf>
    <xf numFmtId="4" fontId="53" fillId="74" borderId="140" applyNumberFormat="0" applyProtection="0">
      <alignment horizontal="right" vertical="center"/>
    </xf>
    <xf numFmtId="4" fontId="74" fillId="0" borderId="139" applyNumberFormat="0" applyProtection="0">
      <alignment horizontal="right" vertical="center"/>
    </xf>
    <xf numFmtId="4" fontId="74" fillId="0" borderId="139" applyNumberFormat="0" applyProtection="0">
      <alignment horizontal="right" vertical="center"/>
    </xf>
    <xf numFmtId="4" fontId="74" fillId="0" borderId="139" applyNumberFormat="0" applyProtection="0">
      <alignment horizontal="right" vertical="center"/>
    </xf>
    <xf numFmtId="4" fontId="74" fillId="0" borderId="139" applyNumberFormat="0" applyProtection="0">
      <alignment horizontal="right" vertical="center"/>
    </xf>
    <xf numFmtId="4" fontId="74" fillId="0" borderId="139" applyNumberFormat="0" applyProtection="0">
      <alignment horizontal="right" vertical="center"/>
    </xf>
    <xf numFmtId="4" fontId="75" fillId="74" borderId="140" applyNumberFormat="0" applyProtection="0">
      <alignment horizontal="right" vertical="center"/>
    </xf>
    <xf numFmtId="4" fontId="45" fillId="88" borderId="139" applyNumberFormat="0" applyProtection="0">
      <alignment horizontal="right" vertical="center"/>
    </xf>
    <xf numFmtId="4" fontId="45" fillId="88" borderId="139" applyNumberFormat="0" applyProtection="0">
      <alignment horizontal="right" vertical="center"/>
    </xf>
    <xf numFmtId="4" fontId="45" fillId="88" borderId="139" applyNumberFormat="0" applyProtection="0">
      <alignment horizontal="right" vertical="center"/>
    </xf>
    <xf numFmtId="4" fontId="45" fillId="88" borderId="139" applyNumberFormat="0" applyProtection="0">
      <alignment horizontal="right" vertical="center"/>
    </xf>
    <xf numFmtId="4" fontId="45" fillId="88" borderId="139" applyNumberFormat="0" applyProtection="0">
      <alignment horizontal="right" vertical="center"/>
    </xf>
    <xf numFmtId="4" fontId="74" fillId="20" borderId="139" applyNumberFormat="0" applyProtection="0">
      <alignment horizontal="left" vertical="center" indent="1"/>
    </xf>
    <xf numFmtId="4" fontId="74" fillId="20" borderId="139" applyNumberFormat="0" applyProtection="0">
      <alignment horizontal="left" vertical="center" indent="1"/>
    </xf>
    <xf numFmtId="4" fontId="74" fillId="20" borderId="139" applyNumberFormat="0" applyProtection="0">
      <alignment horizontal="left" vertical="center" indent="1"/>
    </xf>
    <xf numFmtId="4" fontId="74" fillId="20" borderId="139" applyNumberFormat="0" applyProtection="0">
      <alignment horizontal="left" vertical="center" indent="1"/>
    </xf>
    <xf numFmtId="4" fontId="74" fillId="20" borderId="139" applyNumberFormat="0" applyProtection="0">
      <alignment horizontal="left" vertical="center" indent="1"/>
    </xf>
    <xf numFmtId="4" fontId="74" fillId="20" borderId="139" applyNumberFormat="0" applyProtection="0">
      <alignment horizontal="left" vertical="center" indent="1"/>
    </xf>
    <xf numFmtId="0" fontId="82" fillId="77" borderId="141" applyNumberFormat="0" applyProtection="0">
      <alignment horizontal="left" vertical="top" indent="1"/>
    </xf>
    <xf numFmtId="0" fontId="82" fillId="77" borderId="141" applyNumberFormat="0" applyProtection="0">
      <alignment horizontal="left" vertical="top" indent="1"/>
    </xf>
    <xf numFmtId="0" fontId="82" fillId="77" borderId="141" applyNumberFormat="0" applyProtection="0">
      <alignment horizontal="left" vertical="top" indent="1"/>
    </xf>
    <xf numFmtId="0" fontId="82" fillId="77" borderId="141" applyNumberFormat="0" applyProtection="0">
      <alignment horizontal="left" vertical="top" indent="1"/>
    </xf>
    <xf numFmtId="0" fontId="82" fillId="77" borderId="141" applyNumberFormat="0" applyProtection="0">
      <alignment horizontal="left" vertical="top" indent="1"/>
    </xf>
    <xf numFmtId="4" fontId="45" fillId="89" borderId="137" applyNumberFormat="0" applyProtection="0">
      <alignment horizontal="left" vertical="center" indent="1"/>
    </xf>
    <xf numFmtId="4" fontId="45" fillId="89" borderId="137" applyNumberFormat="0" applyProtection="0">
      <alignment horizontal="left" vertical="center" indent="1"/>
    </xf>
    <xf numFmtId="4" fontId="45" fillId="89" borderId="137" applyNumberFormat="0" applyProtection="0">
      <alignment horizontal="left" vertical="center" indent="1"/>
    </xf>
    <xf numFmtId="4" fontId="45" fillId="89" borderId="137" applyNumberFormat="0" applyProtection="0">
      <alignment horizontal="left" vertical="center" indent="1"/>
    </xf>
    <xf numFmtId="4" fontId="45" fillId="89" borderId="137" applyNumberFormat="0" applyProtection="0">
      <alignment horizontal="left" vertical="center" indent="1"/>
    </xf>
    <xf numFmtId="4" fontId="73" fillId="74" borderId="140" applyNumberFormat="0" applyProtection="0">
      <alignment horizontal="right" vertical="center"/>
    </xf>
    <xf numFmtId="4" fontId="45" fillId="86" borderId="139" applyNumberFormat="0" applyProtection="0">
      <alignment horizontal="right" vertical="center"/>
    </xf>
    <xf numFmtId="4" fontId="45" fillId="86" borderId="139" applyNumberFormat="0" applyProtection="0">
      <alignment horizontal="right" vertical="center"/>
    </xf>
    <xf numFmtId="4" fontId="45" fillId="86" borderId="139" applyNumberFormat="0" applyProtection="0">
      <alignment horizontal="right" vertical="center"/>
    </xf>
    <xf numFmtId="4" fontId="45" fillId="86" borderId="139" applyNumberFormat="0" applyProtection="0">
      <alignment horizontal="right" vertical="center"/>
    </xf>
    <xf numFmtId="4" fontId="45" fillId="86" borderId="139" applyNumberFormat="0" applyProtection="0">
      <alignment horizontal="right" vertical="center"/>
    </xf>
    <xf numFmtId="2" fontId="84" fillId="91" borderId="135" applyProtection="0"/>
    <xf numFmtId="2" fontId="84" fillId="91" borderId="135" applyProtection="0"/>
    <xf numFmtId="2" fontId="44" fillId="92" borderId="135" applyProtection="0"/>
    <xf numFmtId="2" fontId="44" fillId="93" borderId="135" applyProtection="0"/>
    <xf numFmtId="2" fontId="44" fillId="94" borderId="135" applyProtection="0"/>
    <xf numFmtId="2" fontId="44" fillId="94" borderId="135" applyProtection="0">
      <alignment horizontal="center"/>
    </xf>
    <xf numFmtId="2" fontId="44" fillId="93" borderId="135" applyProtection="0">
      <alignment horizontal="center"/>
    </xf>
    <xf numFmtId="0" fontId="45" fillId="0" borderId="137">
      <alignment horizontal="left" vertical="top" wrapText="1"/>
    </xf>
    <xf numFmtId="0" fontId="87" fillId="0" borderId="143" applyNumberFormat="0" applyFill="0" applyAlignment="0" applyProtection="0"/>
    <xf numFmtId="0" fontId="93" fillId="0" borderId="144"/>
    <xf numFmtId="0" fontId="1" fillId="0" borderId="0"/>
    <xf numFmtId="164" fontId="37" fillId="0" borderId="0" applyFont="0" applyFill="0" applyBorder="0" applyAlignment="0" applyProtection="0"/>
    <xf numFmtId="0" fontId="1" fillId="0" borderId="0"/>
    <xf numFmtId="0" fontId="44" fillId="6" borderId="147" applyNumberFormat="0">
      <alignment readingOrder="1"/>
      <protection locked="0"/>
    </xf>
    <xf numFmtId="0" fontId="50" fillId="0" borderId="148">
      <alignment horizontal="left" vertical="top" wrapText="1"/>
    </xf>
    <xf numFmtId="49" fontId="36" fillId="0" borderId="145">
      <alignment horizontal="center" vertical="top" wrapText="1"/>
      <protection locked="0"/>
    </xf>
    <xf numFmtId="49" fontId="36" fillId="0" borderId="145">
      <alignment horizontal="center" vertical="top" wrapText="1"/>
      <protection locked="0"/>
    </xf>
    <xf numFmtId="49" fontId="45" fillId="10" borderId="145">
      <alignment horizontal="right" vertical="top"/>
      <protection locked="0"/>
    </xf>
    <xf numFmtId="49" fontId="45" fillId="10" borderId="145">
      <alignment horizontal="right" vertical="top"/>
      <protection locked="0"/>
    </xf>
    <xf numFmtId="0" fontId="45" fillId="10" borderId="145">
      <alignment horizontal="right" vertical="top"/>
      <protection locked="0"/>
    </xf>
    <xf numFmtId="0" fontId="45" fillId="10" borderId="145">
      <alignment horizontal="right" vertical="top"/>
      <protection locked="0"/>
    </xf>
    <xf numFmtId="49" fontId="45" fillId="0" borderId="145">
      <alignment horizontal="right" vertical="top"/>
      <protection locked="0"/>
    </xf>
    <xf numFmtId="49" fontId="45" fillId="0" borderId="145">
      <alignment horizontal="right" vertical="top"/>
      <protection locked="0"/>
    </xf>
    <xf numFmtId="0" fontId="45" fillId="0" borderId="145">
      <alignment horizontal="right" vertical="top"/>
      <protection locked="0"/>
    </xf>
    <xf numFmtId="0" fontId="45" fillId="0" borderId="145">
      <alignment horizontal="right" vertical="top"/>
      <protection locked="0"/>
    </xf>
    <xf numFmtId="49" fontId="45" fillId="49" borderId="145">
      <alignment horizontal="right" vertical="top"/>
      <protection locked="0"/>
    </xf>
    <xf numFmtId="49" fontId="45" fillId="49" borderId="145">
      <alignment horizontal="right" vertical="top"/>
      <protection locked="0"/>
    </xf>
    <xf numFmtId="0" fontId="45" fillId="49" borderId="145">
      <alignment horizontal="right" vertical="top"/>
      <protection locked="0"/>
    </xf>
    <xf numFmtId="0" fontId="45" fillId="49" borderId="145">
      <alignment horizontal="right" vertical="top"/>
      <protection locked="0"/>
    </xf>
    <xf numFmtId="0" fontId="50" fillId="0" borderId="148">
      <alignment horizontal="center" vertical="top" wrapText="1"/>
    </xf>
    <xf numFmtId="0" fontId="54" fillId="50" borderId="147" applyNumberFormat="0" applyAlignment="0" applyProtection="0"/>
    <xf numFmtId="0" fontId="67" fillId="13" borderId="147" applyNumberFormat="0" applyAlignment="0" applyProtection="0"/>
    <xf numFmtId="0" fontId="36" fillId="59" borderId="149" applyNumberFormat="0" applyFont="0" applyAlignment="0" applyProtection="0"/>
    <xf numFmtId="0" fontId="38" fillId="45" borderId="150" applyNumberFormat="0" applyFont="0" applyAlignment="0" applyProtection="0"/>
    <xf numFmtId="0" fontId="38" fillId="45" borderId="150" applyNumberFormat="0" applyFont="0" applyAlignment="0" applyProtection="0"/>
    <xf numFmtId="0" fontId="38" fillId="45" borderId="150" applyNumberFormat="0" applyFont="0" applyAlignment="0" applyProtection="0"/>
    <xf numFmtId="0" fontId="72" fillId="50" borderId="151" applyNumberFormat="0" applyAlignment="0" applyProtection="0"/>
    <xf numFmtId="4" fontId="53" fillId="60" borderId="151" applyNumberFormat="0" applyProtection="0">
      <alignment vertical="center"/>
    </xf>
    <xf numFmtId="4" fontId="74" fillId="57" borderId="150" applyNumberFormat="0" applyProtection="0">
      <alignment vertical="center"/>
    </xf>
    <xf numFmtId="4" fontId="74" fillId="57" borderId="150" applyNumberFormat="0" applyProtection="0">
      <alignment vertical="center"/>
    </xf>
    <xf numFmtId="4" fontId="74" fillId="57" borderId="150" applyNumberFormat="0" applyProtection="0">
      <alignment vertical="center"/>
    </xf>
    <xf numFmtId="4" fontId="74" fillId="57" borderId="150" applyNumberFormat="0" applyProtection="0">
      <alignment vertical="center"/>
    </xf>
    <xf numFmtId="4" fontId="74" fillId="57" borderId="150" applyNumberFormat="0" applyProtection="0">
      <alignment vertical="center"/>
    </xf>
    <xf numFmtId="4" fontId="75" fillId="60" borderId="151" applyNumberFormat="0" applyProtection="0">
      <alignment vertical="center"/>
    </xf>
    <xf numFmtId="4" fontId="45" fillId="60" borderId="150" applyNumberFormat="0" applyProtection="0">
      <alignment vertical="center"/>
    </xf>
    <xf numFmtId="4" fontId="45" fillId="60" borderId="150" applyNumberFormat="0" applyProtection="0">
      <alignment vertical="center"/>
    </xf>
    <xf numFmtId="4" fontId="45" fillId="60" borderId="150" applyNumberFormat="0" applyProtection="0">
      <alignment vertical="center"/>
    </xf>
    <xf numFmtId="4" fontId="45" fillId="60" borderId="150" applyNumberFormat="0" applyProtection="0">
      <alignment vertical="center"/>
    </xf>
    <xf numFmtId="4" fontId="45" fillId="60" borderId="150" applyNumberFormat="0" applyProtection="0">
      <alignment vertical="center"/>
    </xf>
    <xf numFmtId="4" fontId="53" fillId="60" borderId="151" applyNumberFormat="0" applyProtection="0">
      <alignment horizontal="left" vertical="center" indent="1"/>
    </xf>
    <xf numFmtId="4" fontId="74" fillId="60" borderId="150" applyNumberFormat="0" applyProtection="0">
      <alignment horizontal="left" vertical="center" indent="1"/>
    </xf>
    <xf numFmtId="4" fontId="74" fillId="60" borderId="150" applyNumberFormat="0" applyProtection="0">
      <alignment horizontal="left" vertical="center" indent="1"/>
    </xf>
    <xf numFmtId="4" fontId="74" fillId="60" borderId="150" applyNumberFormat="0" applyProtection="0">
      <alignment horizontal="left" vertical="center" indent="1"/>
    </xf>
    <xf numFmtId="4" fontId="74" fillId="60" borderId="150" applyNumberFormat="0" applyProtection="0">
      <alignment horizontal="left" vertical="center" indent="1"/>
    </xf>
    <xf numFmtId="4" fontId="74" fillId="60" borderId="150" applyNumberFormat="0" applyProtection="0">
      <alignment horizontal="left" vertical="center" indent="1"/>
    </xf>
    <xf numFmtId="4" fontId="53" fillId="60" borderId="151" applyNumberFormat="0" applyProtection="0">
      <alignment horizontal="left" vertical="center" indent="1"/>
    </xf>
    <xf numFmtId="0" fontId="45" fillId="57" borderId="152" applyNumberFormat="0" applyProtection="0">
      <alignment horizontal="left" vertical="top" indent="1"/>
    </xf>
    <xf numFmtId="0" fontId="45" fillId="57" borderId="152" applyNumberFormat="0" applyProtection="0">
      <alignment horizontal="left" vertical="top" indent="1"/>
    </xf>
    <xf numFmtId="0" fontId="45" fillId="57" borderId="152" applyNumberFormat="0" applyProtection="0">
      <alignment horizontal="left" vertical="top" indent="1"/>
    </xf>
    <xf numFmtId="0" fontId="45" fillId="57" borderId="152" applyNumberFormat="0" applyProtection="0">
      <alignment horizontal="left" vertical="top" indent="1"/>
    </xf>
    <xf numFmtId="0" fontId="45" fillId="57" borderId="152" applyNumberFormat="0" applyProtection="0">
      <alignment horizontal="left" vertical="top" indent="1"/>
    </xf>
    <xf numFmtId="4" fontId="74" fillId="20" borderId="150" applyNumberFormat="0" applyProtection="0">
      <alignment horizontal="left" vertical="center" indent="1"/>
    </xf>
    <xf numFmtId="4" fontId="74" fillId="20" borderId="150" applyNumberFormat="0" applyProtection="0">
      <alignment horizontal="left" vertical="center" indent="1"/>
    </xf>
    <xf numFmtId="4" fontId="74" fillId="20" borderId="150" applyNumberFormat="0" applyProtection="0">
      <alignment horizontal="left" vertical="center" indent="1"/>
    </xf>
    <xf numFmtId="4" fontId="74" fillId="20" borderId="150" applyNumberFormat="0" applyProtection="0">
      <alignment horizontal="left" vertical="center" indent="1"/>
    </xf>
    <xf numFmtId="4" fontId="74" fillId="20" borderId="150" applyNumberFormat="0" applyProtection="0">
      <alignment horizontal="left" vertical="center" indent="1"/>
    </xf>
    <xf numFmtId="4" fontId="53" fillId="61" borderId="151" applyNumberFormat="0" applyProtection="0">
      <alignment horizontal="right" vertical="center"/>
    </xf>
    <xf numFmtId="4" fontId="74" fillId="9" borderId="150" applyNumberFormat="0" applyProtection="0">
      <alignment horizontal="right" vertical="center"/>
    </xf>
    <xf numFmtId="4" fontId="74" fillId="9" borderId="150" applyNumberFormat="0" applyProtection="0">
      <alignment horizontal="right" vertical="center"/>
    </xf>
    <xf numFmtId="4" fontId="74" fillId="9" borderId="150" applyNumberFormat="0" applyProtection="0">
      <alignment horizontal="right" vertical="center"/>
    </xf>
    <xf numFmtId="4" fontId="74" fillId="9" borderId="150" applyNumberFormat="0" applyProtection="0">
      <alignment horizontal="right" vertical="center"/>
    </xf>
    <xf numFmtId="4" fontId="74" fillId="9" borderId="150" applyNumberFormat="0" applyProtection="0">
      <alignment horizontal="right" vertical="center"/>
    </xf>
    <xf numFmtId="4" fontId="53" fillId="62" borderId="151" applyNumberFormat="0" applyProtection="0">
      <alignment horizontal="right" vertical="center"/>
    </xf>
    <xf numFmtId="4" fontId="74" fillId="63" borderId="150" applyNumberFormat="0" applyProtection="0">
      <alignment horizontal="right" vertical="center"/>
    </xf>
    <xf numFmtId="4" fontId="74" fillId="63" borderId="150" applyNumberFormat="0" applyProtection="0">
      <alignment horizontal="right" vertical="center"/>
    </xf>
    <xf numFmtId="4" fontId="74" fillId="63" borderId="150" applyNumberFormat="0" applyProtection="0">
      <alignment horizontal="right" vertical="center"/>
    </xf>
    <xf numFmtId="4" fontId="74" fillId="63" borderId="150" applyNumberFormat="0" applyProtection="0">
      <alignment horizontal="right" vertical="center"/>
    </xf>
    <xf numFmtId="4" fontId="74" fillId="63" borderId="150" applyNumberFormat="0" applyProtection="0">
      <alignment horizontal="right" vertical="center"/>
    </xf>
    <xf numFmtId="4" fontId="53" fillId="64" borderId="151" applyNumberFormat="0" applyProtection="0">
      <alignment horizontal="right" vertical="center"/>
    </xf>
    <xf numFmtId="4" fontId="74" fillId="30" borderId="148" applyNumberFormat="0" applyProtection="0">
      <alignment horizontal="right" vertical="center"/>
    </xf>
    <xf numFmtId="4" fontId="74" fillId="30" borderId="148" applyNumberFormat="0" applyProtection="0">
      <alignment horizontal="right" vertical="center"/>
    </xf>
    <xf numFmtId="4" fontId="74" fillId="30" borderId="148" applyNumberFormat="0" applyProtection="0">
      <alignment horizontal="right" vertical="center"/>
    </xf>
    <xf numFmtId="4" fontId="74" fillId="30" borderId="148" applyNumberFormat="0" applyProtection="0">
      <alignment horizontal="right" vertical="center"/>
    </xf>
    <xf numFmtId="4" fontId="74" fillId="30" borderId="148" applyNumberFormat="0" applyProtection="0">
      <alignment horizontal="right" vertical="center"/>
    </xf>
    <xf numFmtId="4" fontId="53" fillId="65" borderId="151" applyNumberFormat="0" applyProtection="0">
      <alignment horizontal="right" vertical="center"/>
    </xf>
    <xf numFmtId="4" fontId="74" fillId="17" borderId="150" applyNumberFormat="0" applyProtection="0">
      <alignment horizontal="right" vertical="center"/>
    </xf>
    <xf numFmtId="4" fontId="74" fillId="17" borderId="150" applyNumberFormat="0" applyProtection="0">
      <alignment horizontal="right" vertical="center"/>
    </xf>
    <xf numFmtId="4" fontId="74" fillId="17" borderId="150" applyNumberFormat="0" applyProtection="0">
      <alignment horizontal="right" vertical="center"/>
    </xf>
    <xf numFmtId="4" fontId="74" fillId="17" borderId="150" applyNumberFormat="0" applyProtection="0">
      <alignment horizontal="right" vertical="center"/>
    </xf>
    <xf numFmtId="4" fontId="74" fillId="17" borderId="150" applyNumberFormat="0" applyProtection="0">
      <alignment horizontal="right" vertical="center"/>
    </xf>
    <xf numFmtId="4" fontId="53" fillId="66" borderId="151" applyNumberFormat="0" applyProtection="0">
      <alignment horizontal="right" vertical="center"/>
    </xf>
    <xf numFmtId="4" fontId="74" fillId="21" borderId="150" applyNumberFormat="0" applyProtection="0">
      <alignment horizontal="right" vertical="center"/>
    </xf>
    <xf numFmtId="4" fontId="74" fillId="21" borderId="150" applyNumberFormat="0" applyProtection="0">
      <alignment horizontal="right" vertical="center"/>
    </xf>
    <xf numFmtId="4" fontId="74" fillId="21" borderId="150" applyNumberFormat="0" applyProtection="0">
      <alignment horizontal="right" vertical="center"/>
    </xf>
    <xf numFmtId="4" fontId="74" fillId="21" borderId="150" applyNumberFormat="0" applyProtection="0">
      <alignment horizontal="right" vertical="center"/>
    </xf>
    <xf numFmtId="4" fontId="74" fillId="21" borderId="150" applyNumberFormat="0" applyProtection="0">
      <alignment horizontal="right" vertical="center"/>
    </xf>
    <xf numFmtId="4" fontId="53" fillId="67" borderId="151" applyNumberFormat="0" applyProtection="0">
      <alignment horizontal="right" vertical="center"/>
    </xf>
    <xf numFmtId="4" fontId="74" fillId="44" borderId="150" applyNumberFormat="0" applyProtection="0">
      <alignment horizontal="right" vertical="center"/>
    </xf>
    <xf numFmtId="4" fontId="74" fillId="44" borderId="150" applyNumberFormat="0" applyProtection="0">
      <alignment horizontal="right" vertical="center"/>
    </xf>
    <xf numFmtId="4" fontId="74" fillId="44" borderId="150" applyNumberFormat="0" applyProtection="0">
      <alignment horizontal="right" vertical="center"/>
    </xf>
    <xf numFmtId="4" fontId="74" fillId="44" borderId="150" applyNumberFormat="0" applyProtection="0">
      <alignment horizontal="right" vertical="center"/>
    </xf>
    <xf numFmtId="4" fontId="74" fillId="44" borderId="150" applyNumberFormat="0" applyProtection="0">
      <alignment horizontal="right" vertical="center"/>
    </xf>
    <xf numFmtId="4" fontId="53" fillId="68" borderId="151" applyNumberFormat="0" applyProtection="0">
      <alignment horizontal="right" vertical="center"/>
    </xf>
    <xf numFmtId="4" fontId="74" fillId="37" borderId="150" applyNumberFormat="0" applyProtection="0">
      <alignment horizontal="right" vertical="center"/>
    </xf>
    <xf numFmtId="4" fontId="74" fillId="37" borderId="150" applyNumberFormat="0" applyProtection="0">
      <alignment horizontal="right" vertical="center"/>
    </xf>
    <xf numFmtId="4" fontId="74" fillId="37" borderId="150" applyNumberFormat="0" applyProtection="0">
      <alignment horizontal="right" vertical="center"/>
    </xf>
    <xf numFmtId="4" fontId="74" fillId="37" borderId="150" applyNumberFormat="0" applyProtection="0">
      <alignment horizontal="right" vertical="center"/>
    </xf>
    <xf numFmtId="4" fontId="74" fillId="37" borderId="150" applyNumberFormat="0" applyProtection="0">
      <alignment horizontal="right" vertical="center"/>
    </xf>
    <xf numFmtId="4" fontId="53" fillId="69" borderId="151" applyNumberFormat="0" applyProtection="0">
      <alignment horizontal="right" vertical="center"/>
    </xf>
    <xf numFmtId="4" fontId="74" fillId="70" borderId="150" applyNumberFormat="0" applyProtection="0">
      <alignment horizontal="right" vertical="center"/>
    </xf>
    <xf numFmtId="4" fontId="74" fillId="70" borderId="150" applyNumberFormat="0" applyProtection="0">
      <alignment horizontal="right" vertical="center"/>
    </xf>
    <xf numFmtId="4" fontId="74" fillId="70" borderId="150" applyNumberFormat="0" applyProtection="0">
      <alignment horizontal="right" vertical="center"/>
    </xf>
    <xf numFmtId="4" fontId="74" fillId="70" borderId="150" applyNumberFormat="0" applyProtection="0">
      <alignment horizontal="right" vertical="center"/>
    </xf>
    <xf numFmtId="4" fontId="74" fillId="70" borderId="150" applyNumberFormat="0" applyProtection="0">
      <alignment horizontal="right" vertical="center"/>
    </xf>
    <xf numFmtId="4" fontId="53" fillId="71" borderId="151" applyNumberFormat="0" applyProtection="0">
      <alignment horizontal="right" vertical="center"/>
    </xf>
    <xf numFmtId="4" fontId="74" fillId="16" borderId="150" applyNumberFormat="0" applyProtection="0">
      <alignment horizontal="right" vertical="center"/>
    </xf>
    <xf numFmtId="4" fontId="74" fillId="16" borderId="150" applyNumberFormat="0" applyProtection="0">
      <alignment horizontal="right" vertical="center"/>
    </xf>
    <xf numFmtId="4" fontId="74" fillId="16" borderId="150" applyNumberFormat="0" applyProtection="0">
      <alignment horizontal="right" vertical="center"/>
    </xf>
    <xf numFmtId="4" fontId="74" fillId="16" borderId="150" applyNumberFormat="0" applyProtection="0">
      <alignment horizontal="right" vertical="center"/>
    </xf>
    <xf numFmtId="4" fontId="74" fillId="16" borderId="150" applyNumberFormat="0" applyProtection="0">
      <alignment horizontal="right" vertical="center"/>
    </xf>
    <xf numFmtId="4" fontId="77" fillId="72" borderId="151" applyNumberFormat="0" applyProtection="0">
      <alignment horizontal="left" vertical="center" indent="1"/>
    </xf>
    <xf numFmtId="4" fontId="74" fillId="73" borderId="148" applyNumberFormat="0" applyProtection="0">
      <alignment horizontal="left" vertical="center" indent="1"/>
    </xf>
    <xf numFmtId="4" fontId="74" fillId="73" borderId="148" applyNumberFormat="0" applyProtection="0">
      <alignment horizontal="left" vertical="center" indent="1"/>
    </xf>
    <xf numFmtId="4" fontId="74" fillId="73" borderId="148" applyNumberFormat="0" applyProtection="0">
      <alignment horizontal="left" vertical="center" indent="1"/>
    </xf>
    <xf numFmtId="4" fontId="74" fillId="73" borderId="148" applyNumberFormat="0" applyProtection="0">
      <alignment horizontal="left" vertical="center" indent="1"/>
    </xf>
    <xf numFmtId="4" fontId="74" fillId="73" borderId="148" applyNumberFormat="0" applyProtection="0">
      <alignment horizontal="left" vertical="center" indent="1"/>
    </xf>
    <xf numFmtId="4" fontId="56" fillId="75" borderId="148" applyNumberFormat="0" applyProtection="0">
      <alignment horizontal="left" vertical="center" indent="1"/>
    </xf>
    <xf numFmtId="4" fontId="56" fillId="75" borderId="148" applyNumberFormat="0" applyProtection="0">
      <alignment horizontal="left" vertical="center" indent="1"/>
    </xf>
    <xf numFmtId="4" fontId="56" fillId="75" borderId="148" applyNumberFormat="0" applyProtection="0">
      <alignment horizontal="left" vertical="center" indent="1"/>
    </xf>
    <xf numFmtId="4" fontId="56" fillId="75" borderId="148" applyNumberFormat="0" applyProtection="0">
      <alignment horizontal="left" vertical="center" indent="1"/>
    </xf>
    <xf numFmtId="4" fontId="56" fillId="75" borderId="148" applyNumberFormat="0" applyProtection="0">
      <alignment horizontal="left" vertical="center" indent="1"/>
    </xf>
    <xf numFmtId="4" fontId="56" fillId="75" borderId="148" applyNumberFormat="0" applyProtection="0">
      <alignment horizontal="left" vertical="center" indent="1"/>
    </xf>
    <xf numFmtId="4" fontId="56" fillId="75" borderId="148" applyNumberFormat="0" applyProtection="0">
      <alignment horizontal="left" vertical="center" indent="1"/>
    </xf>
    <xf numFmtId="4" fontId="56" fillId="75" borderId="148" applyNumberFormat="0" applyProtection="0">
      <alignment horizontal="left" vertical="center" indent="1"/>
    </xf>
    <xf numFmtId="4" fontId="56" fillId="75" borderId="148" applyNumberFormat="0" applyProtection="0">
      <alignment horizontal="left" vertical="center" indent="1"/>
    </xf>
    <xf numFmtId="4" fontId="56" fillId="75" borderId="148" applyNumberFormat="0" applyProtection="0">
      <alignment horizontal="left" vertical="center" indent="1"/>
    </xf>
    <xf numFmtId="4" fontId="74" fillId="77" borderId="150" applyNumberFormat="0" applyProtection="0">
      <alignment horizontal="right" vertical="center"/>
    </xf>
    <xf numFmtId="4" fontId="74" fillId="77" borderId="150" applyNumberFormat="0" applyProtection="0">
      <alignment horizontal="right" vertical="center"/>
    </xf>
    <xf numFmtId="4" fontId="74" fillId="77" borderId="150" applyNumberFormat="0" applyProtection="0">
      <alignment horizontal="right" vertical="center"/>
    </xf>
    <xf numFmtId="4" fontId="74" fillId="77" borderId="150" applyNumberFormat="0" applyProtection="0">
      <alignment horizontal="right" vertical="center"/>
    </xf>
    <xf numFmtId="4" fontId="74" fillId="77" borderId="150" applyNumberFormat="0" applyProtection="0">
      <alignment horizontal="right" vertical="center"/>
    </xf>
    <xf numFmtId="4" fontId="74" fillId="78" borderId="148" applyNumberFormat="0" applyProtection="0">
      <alignment horizontal="left" vertical="center" indent="1"/>
    </xf>
    <xf numFmtId="4" fontId="74" fillId="78" borderId="148" applyNumberFormat="0" applyProtection="0">
      <alignment horizontal="left" vertical="center" indent="1"/>
    </xf>
    <xf numFmtId="4" fontId="74" fillId="78" borderId="148" applyNumberFormat="0" applyProtection="0">
      <alignment horizontal="left" vertical="center" indent="1"/>
    </xf>
    <xf numFmtId="4" fontId="74" fillId="78" borderId="148" applyNumberFormat="0" applyProtection="0">
      <alignment horizontal="left" vertical="center" indent="1"/>
    </xf>
    <xf numFmtId="4" fontId="74" fillId="78" borderId="148" applyNumberFormat="0" applyProtection="0">
      <alignment horizontal="left" vertical="center" indent="1"/>
    </xf>
    <xf numFmtId="4" fontId="74" fillId="77" borderId="148" applyNumberFormat="0" applyProtection="0">
      <alignment horizontal="left" vertical="center" indent="1"/>
    </xf>
    <xf numFmtId="4" fontId="74" fillId="77" borderId="148" applyNumberFormat="0" applyProtection="0">
      <alignment horizontal="left" vertical="center" indent="1"/>
    </xf>
    <xf numFmtId="4" fontId="74" fillId="77" borderId="148" applyNumberFormat="0" applyProtection="0">
      <alignment horizontal="left" vertical="center" indent="1"/>
    </xf>
    <xf numFmtId="4" fontId="74" fillId="77" borderId="148" applyNumberFormat="0" applyProtection="0">
      <alignment horizontal="left" vertical="center" indent="1"/>
    </xf>
    <xf numFmtId="4" fontId="74" fillId="77" borderId="148" applyNumberFormat="0" applyProtection="0">
      <alignment horizontal="left" vertical="center" indent="1"/>
    </xf>
    <xf numFmtId="0" fontId="74" fillId="50" borderId="150" applyNumberFormat="0" applyProtection="0">
      <alignment horizontal="left" vertical="center" indent="1"/>
    </xf>
    <xf numFmtId="0" fontId="74" fillId="50" borderId="150" applyNumberFormat="0" applyProtection="0">
      <alignment horizontal="left" vertical="center" indent="1"/>
    </xf>
    <xf numFmtId="0" fontId="74" fillId="50" borderId="150" applyNumberFormat="0" applyProtection="0">
      <alignment horizontal="left" vertical="center" indent="1"/>
    </xf>
    <xf numFmtId="0" fontId="74" fillId="50" borderId="150" applyNumberFormat="0" applyProtection="0">
      <alignment horizontal="left" vertical="center" indent="1"/>
    </xf>
    <xf numFmtId="0" fontId="74" fillId="50" borderId="150" applyNumberFormat="0" applyProtection="0">
      <alignment horizontal="left" vertical="center" indent="1"/>
    </xf>
    <xf numFmtId="0" fontId="74" fillId="50" borderId="150" applyNumberFormat="0" applyProtection="0">
      <alignment horizontal="left" vertical="center" indent="1"/>
    </xf>
    <xf numFmtId="0" fontId="38" fillId="75" borderId="152" applyNumberFormat="0" applyProtection="0">
      <alignment horizontal="left" vertical="top" indent="1"/>
    </xf>
    <xf numFmtId="0" fontId="38" fillId="75" borderId="152" applyNumberFormat="0" applyProtection="0">
      <alignment horizontal="left" vertical="top" indent="1"/>
    </xf>
    <xf numFmtId="0" fontId="38" fillId="75" borderId="152" applyNumberFormat="0" applyProtection="0">
      <alignment horizontal="left" vertical="top" indent="1"/>
    </xf>
    <xf numFmtId="0" fontId="38" fillId="75" borderId="152" applyNumberFormat="0" applyProtection="0">
      <alignment horizontal="left" vertical="top" indent="1"/>
    </xf>
    <xf numFmtId="0" fontId="38" fillId="75" borderId="152" applyNumberFormat="0" applyProtection="0">
      <alignment horizontal="left" vertical="top" indent="1"/>
    </xf>
    <xf numFmtId="0" fontId="38" fillId="75" borderId="152" applyNumberFormat="0" applyProtection="0">
      <alignment horizontal="left" vertical="top" indent="1"/>
    </xf>
    <xf numFmtId="0" fontId="38" fillId="75" borderId="152" applyNumberFormat="0" applyProtection="0">
      <alignment horizontal="left" vertical="top" indent="1"/>
    </xf>
    <xf numFmtId="0" fontId="38" fillId="75" borderId="152" applyNumberFormat="0" applyProtection="0">
      <alignment horizontal="left" vertical="top" indent="1"/>
    </xf>
    <xf numFmtId="0" fontId="74" fillId="82" borderId="150" applyNumberFormat="0" applyProtection="0">
      <alignment horizontal="left" vertical="center" indent="1"/>
    </xf>
    <xf numFmtId="0" fontId="74" fillId="82" borderId="150" applyNumberFormat="0" applyProtection="0">
      <alignment horizontal="left" vertical="center" indent="1"/>
    </xf>
    <xf numFmtId="0" fontId="74" fillId="82" borderId="150" applyNumberFormat="0" applyProtection="0">
      <alignment horizontal="left" vertical="center" indent="1"/>
    </xf>
    <xf numFmtId="0" fontId="74" fillId="82" borderId="150" applyNumberFormat="0" applyProtection="0">
      <alignment horizontal="left" vertical="center" indent="1"/>
    </xf>
    <xf numFmtId="0" fontId="74" fillId="82" borderId="150" applyNumberFormat="0" applyProtection="0">
      <alignment horizontal="left" vertical="center" indent="1"/>
    </xf>
    <xf numFmtId="0" fontId="74" fillId="82" borderId="150" applyNumberFormat="0" applyProtection="0">
      <alignment horizontal="left" vertical="center" indent="1"/>
    </xf>
    <xf numFmtId="0" fontId="38" fillId="77" borderId="152" applyNumberFormat="0" applyProtection="0">
      <alignment horizontal="left" vertical="top" indent="1"/>
    </xf>
    <xf numFmtId="0" fontId="38" fillId="77" borderId="152" applyNumberFormat="0" applyProtection="0">
      <alignment horizontal="left" vertical="top" indent="1"/>
    </xf>
    <xf numFmtId="0" fontId="38" fillId="77" borderId="152" applyNumberFormat="0" applyProtection="0">
      <alignment horizontal="left" vertical="top" indent="1"/>
    </xf>
    <xf numFmtId="0" fontId="38" fillId="77" borderId="152" applyNumberFormat="0" applyProtection="0">
      <alignment horizontal="left" vertical="top" indent="1"/>
    </xf>
    <xf numFmtId="0" fontId="38" fillId="77" borderId="152" applyNumberFormat="0" applyProtection="0">
      <alignment horizontal="left" vertical="top" indent="1"/>
    </xf>
    <xf numFmtId="0" fontId="38" fillId="77" borderId="152" applyNumberFormat="0" applyProtection="0">
      <alignment horizontal="left" vertical="top" indent="1"/>
    </xf>
    <xf numFmtId="0" fontId="38" fillId="77" borderId="152" applyNumberFormat="0" applyProtection="0">
      <alignment horizontal="left" vertical="top" indent="1"/>
    </xf>
    <xf numFmtId="0" fontId="38" fillId="77" borderId="152" applyNumberFormat="0" applyProtection="0">
      <alignment horizontal="left" vertical="top" indent="1"/>
    </xf>
    <xf numFmtId="0" fontId="74" fillId="14" borderId="150" applyNumberFormat="0" applyProtection="0">
      <alignment horizontal="left" vertical="center" indent="1"/>
    </xf>
    <xf numFmtId="0" fontId="74" fillId="14" borderId="150" applyNumberFormat="0" applyProtection="0">
      <alignment horizontal="left" vertical="center" indent="1"/>
    </xf>
    <xf numFmtId="0" fontId="74" fillId="14" borderId="150" applyNumberFormat="0" applyProtection="0">
      <alignment horizontal="left" vertical="center" indent="1"/>
    </xf>
    <xf numFmtId="0" fontId="74" fillId="14" borderId="150" applyNumberFormat="0" applyProtection="0">
      <alignment horizontal="left" vertical="center" indent="1"/>
    </xf>
    <xf numFmtId="0" fontId="74" fillId="14" borderId="150" applyNumberFormat="0" applyProtection="0">
      <alignment horizontal="left" vertical="center" indent="1"/>
    </xf>
    <xf numFmtId="0" fontId="37" fillId="85" borderId="151" applyNumberFormat="0" applyProtection="0">
      <alignment horizontal="left" vertical="center" indent="1"/>
    </xf>
    <xf numFmtId="0" fontId="38" fillId="14" borderId="152" applyNumberFormat="0" applyProtection="0">
      <alignment horizontal="left" vertical="top" indent="1"/>
    </xf>
    <xf numFmtId="0" fontId="38" fillId="14" borderId="152" applyNumberFormat="0" applyProtection="0">
      <alignment horizontal="left" vertical="top" indent="1"/>
    </xf>
    <xf numFmtId="0" fontId="38" fillId="14" borderId="152" applyNumberFormat="0" applyProtection="0">
      <alignment horizontal="left" vertical="top" indent="1"/>
    </xf>
    <xf numFmtId="0" fontId="38" fillId="14" borderId="152" applyNumberFormat="0" applyProtection="0">
      <alignment horizontal="left" vertical="top" indent="1"/>
    </xf>
    <xf numFmtId="0" fontId="38" fillId="14" borderId="152" applyNumberFormat="0" applyProtection="0">
      <alignment horizontal="left" vertical="top" indent="1"/>
    </xf>
    <xf numFmtId="0" fontId="38" fillId="14" borderId="152" applyNumberFormat="0" applyProtection="0">
      <alignment horizontal="left" vertical="top" indent="1"/>
    </xf>
    <xf numFmtId="0" fontId="38" fillId="14" borderId="152" applyNumberFormat="0" applyProtection="0">
      <alignment horizontal="left" vertical="top" indent="1"/>
    </xf>
    <xf numFmtId="0" fontId="38" fillId="14" borderId="152" applyNumberFormat="0" applyProtection="0">
      <alignment horizontal="left" vertical="top" indent="1"/>
    </xf>
    <xf numFmtId="0" fontId="74" fillId="78" borderId="150" applyNumberFormat="0" applyProtection="0">
      <alignment horizontal="left" vertical="center" indent="1"/>
    </xf>
    <xf numFmtId="0" fontId="74" fillId="78" borderId="150" applyNumberFormat="0" applyProtection="0">
      <alignment horizontal="left" vertical="center" indent="1"/>
    </xf>
    <xf numFmtId="0" fontId="74" fillId="78" borderId="150" applyNumberFormat="0" applyProtection="0">
      <alignment horizontal="left" vertical="center" indent="1"/>
    </xf>
    <xf numFmtId="0" fontId="74" fillId="78" borderId="150" applyNumberFormat="0" applyProtection="0">
      <alignment horizontal="left" vertical="center" indent="1"/>
    </xf>
    <xf numFmtId="0" fontId="74" fillId="78" borderId="150" applyNumberFormat="0" applyProtection="0">
      <alignment horizontal="left" vertical="center" indent="1"/>
    </xf>
    <xf numFmtId="0" fontId="37" fillId="6" borderId="151" applyNumberFormat="0" applyProtection="0">
      <alignment horizontal="left" vertical="center" indent="1"/>
    </xf>
    <xf numFmtId="0" fontId="38" fillId="78" borderId="152" applyNumberFormat="0" applyProtection="0">
      <alignment horizontal="left" vertical="top" indent="1"/>
    </xf>
    <xf numFmtId="0" fontId="38" fillId="78" borderId="152" applyNumberFormat="0" applyProtection="0">
      <alignment horizontal="left" vertical="top" indent="1"/>
    </xf>
    <xf numFmtId="0" fontId="38" fillId="78" borderId="152" applyNumberFormat="0" applyProtection="0">
      <alignment horizontal="left" vertical="top" indent="1"/>
    </xf>
    <xf numFmtId="0" fontId="38" fillId="78" borderId="152" applyNumberFormat="0" applyProtection="0">
      <alignment horizontal="left" vertical="top" indent="1"/>
    </xf>
    <xf numFmtId="0" fontId="38" fillId="78" borderId="152" applyNumberFormat="0" applyProtection="0">
      <alignment horizontal="left" vertical="top" indent="1"/>
    </xf>
    <xf numFmtId="0" fontId="38" fillId="78" borderId="152" applyNumberFormat="0" applyProtection="0">
      <alignment horizontal="left" vertical="top" indent="1"/>
    </xf>
    <xf numFmtId="0" fontId="38" fillId="78" borderId="152" applyNumberFormat="0" applyProtection="0">
      <alignment horizontal="left" vertical="top" indent="1"/>
    </xf>
    <xf numFmtId="0" fontId="38" fillId="78" borderId="152" applyNumberFormat="0" applyProtection="0">
      <alignment horizontal="left" vertical="top" indent="1"/>
    </xf>
    <xf numFmtId="0" fontId="81" fillId="75" borderId="153" applyBorder="0"/>
    <xf numFmtId="4" fontId="53" fillId="87" borderId="151" applyNumberFormat="0" applyProtection="0">
      <alignment vertical="center"/>
    </xf>
    <xf numFmtId="4" fontId="82" fillId="59" borderId="152" applyNumberFormat="0" applyProtection="0">
      <alignment vertical="center"/>
    </xf>
    <xf numFmtId="4" fontId="82" fillId="59" borderId="152" applyNumberFormat="0" applyProtection="0">
      <alignment vertical="center"/>
    </xf>
    <xf numFmtId="4" fontId="82" fillId="59" borderId="152" applyNumberFormat="0" applyProtection="0">
      <alignment vertical="center"/>
    </xf>
    <xf numFmtId="4" fontId="82" fillId="59" borderId="152" applyNumberFormat="0" applyProtection="0">
      <alignment vertical="center"/>
    </xf>
    <xf numFmtId="4" fontId="82" fillId="59" borderId="152" applyNumberFormat="0" applyProtection="0">
      <alignment vertical="center"/>
    </xf>
    <xf numFmtId="4" fontId="75" fillId="87" borderId="151" applyNumberFormat="0" applyProtection="0">
      <alignment vertical="center"/>
    </xf>
    <xf numFmtId="4" fontId="53" fillId="87" borderId="151" applyNumberFormat="0" applyProtection="0">
      <alignment horizontal="left" vertical="center" indent="1"/>
    </xf>
    <xf numFmtId="4" fontId="82" fillId="50" borderId="152" applyNumberFormat="0" applyProtection="0">
      <alignment horizontal="left" vertical="center" indent="1"/>
    </xf>
    <xf numFmtId="4" fontId="82" fillId="50" borderId="152" applyNumberFormat="0" applyProtection="0">
      <alignment horizontal="left" vertical="center" indent="1"/>
    </xf>
    <xf numFmtId="4" fontId="82" fillId="50" borderId="152" applyNumberFormat="0" applyProtection="0">
      <alignment horizontal="left" vertical="center" indent="1"/>
    </xf>
    <xf numFmtId="4" fontId="82" fillId="50" borderId="152" applyNumberFormat="0" applyProtection="0">
      <alignment horizontal="left" vertical="center" indent="1"/>
    </xf>
    <xf numFmtId="4" fontId="82" fillId="50" borderId="152" applyNumberFormat="0" applyProtection="0">
      <alignment horizontal="left" vertical="center" indent="1"/>
    </xf>
    <xf numFmtId="4" fontId="53" fillId="87" borderId="151" applyNumberFormat="0" applyProtection="0">
      <alignment horizontal="left" vertical="center" indent="1"/>
    </xf>
    <xf numFmtId="0" fontId="82" fillId="59" borderId="152" applyNumberFormat="0" applyProtection="0">
      <alignment horizontal="left" vertical="top" indent="1"/>
    </xf>
    <xf numFmtId="0" fontId="82" fillId="59" borderId="152" applyNumberFormat="0" applyProtection="0">
      <alignment horizontal="left" vertical="top" indent="1"/>
    </xf>
    <xf numFmtId="0" fontId="82" fillId="59" borderId="152" applyNumberFormat="0" applyProtection="0">
      <alignment horizontal="left" vertical="top" indent="1"/>
    </xf>
    <xf numFmtId="0" fontId="82" fillId="59" borderId="152" applyNumberFormat="0" applyProtection="0">
      <alignment horizontal="left" vertical="top" indent="1"/>
    </xf>
    <xf numFmtId="0" fontId="82" fillId="59" borderId="152" applyNumberFormat="0" applyProtection="0">
      <alignment horizontal="left" vertical="top" indent="1"/>
    </xf>
    <xf numFmtId="4" fontId="53" fillId="74" borderId="151" applyNumberFormat="0" applyProtection="0">
      <alignment horizontal="right" vertical="center"/>
    </xf>
    <xf numFmtId="4" fontId="74" fillId="0" borderId="150" applyNumberFormat="0" applyProtection="0">
      <alignment horizontal="right" vertical="center"/>
    </xf>
    <xf numFmtId="4" fontId="74" fillId="0" borderId="150" applyNumberFormat="0" applyProtection="0">
      <alignment horizontal="right" vertical="center"/>
    </xf>
    <xf numFmtId="4" fontId="74" fillId="0" borderId="150" applyNumberFormat="0" applyProtection="0">
      <alignment horizontal="right" vertical="center"/>
    </xf>
    <xf numFmtId="4" fontId="74" fillId="0" borderId="150" applyNumberFormat="0" applyProtection="0">
      <alignment horizontal="right" vertical="center"/>
    </xf>
    <xf numFmtId="4" fontId="74" fillId="0" borderId="150" applyNumberFormat="0" applyProtection="0">
      <alignment horizontal="right" vertical="center"/>
    </xf>
    <xf numFmtId="4" fontId="75" fillId="74" borderId="151" applyNumberFormat="0" applyProtection="0">
      <alignment horizontal="right" vertical="center"/>
    </xf>
    <xf numFmtId="4" fontId="45" fillId="88" borderId="150" applyNumberFormat="0" applyProtection="0">
      <alignment horizontal="right" vertical="center"/>
    </xf>
    <xf numFmtId="4" fontId="45" fillId="88" borderId="150" applyNumberFormat="0" applyProtection="0">
      <alignment horizontal="right" vertical="center"/>
    </xf>
    <xf numFmtId="4" fontId="45" fillId="88" borderId="150" applyNumberFormat="0" applyProtection="0">
      <alignment horizontal="right" vertical="center"/>
    </xf>
    <xf numFmtId="4" fontId="45" fillId="88" borderId="150" applyNumberFormat="0" applyProtection="0">
      <alignment horizontal="right" vertical="center"/>
    </xf>
    <xf numFmtId="4" fontId="45" fillId="88" borderId="150" applyNumberFormat="0" applyProtection="0">
      <alignment horizontal="right" vertical="center"/>
    </xf>
    <xf numFmtId="4" fontId="74" fillId="20" borderId="150" applyNumberFormat="0" applyProtection="0">
      <alignment horizontal="left" vertical="center" indent="1"/>
    </xf>
    <xf numFmtId="4" fontId="74" fillId="20" borderId="150" applyNumberFormat="0" applyProtection="0">
      <alignment horizontal="left" vertical="center" indent="1"/>
    </xf>
    <xf numFmtId="4" fontId="74" fillId="20" borderId="150" applyNumberFormat="0" applyProtection="0">
      <alignment horizontal="left" vertical="center" indent="1"/>
    </xf>
    <xf numFmtId="4" fontId="74" fillId="20" borderId="150" applyNumberFormat="0" applyProtection="0">
      <alignment horizontal="left" vertical="center" indent="1"/>
    </xf>
    <xf numFmtId="4" fontId="74" fillId="20" borderId="150" applyNumberFormat="0" applyProtection="0">
      <alignment horizontal="left" vertical="center" indent="1"/>
    </xf>
    <xf numFmtId="4" fontId="74" fillId="20" borderId="150" applyNumberFormat="0" applyProtection="0">
      <alignment horizontal="left" vertical="center" indent="1"/>
    </xf>
    <xf numFmtId="0" fontId="82" fillId="77" borderId="152" applyNumberFormat="0" applyProtection="0">
      <alignment horizontal="left" vertical="top" indent="1"/>
    </xf>
    <xf numFmtId="0" fontId="82" fillId="77" borderId="152" applyNumberFormat="0" applyProtection="0">
      <alignment horizontal="left" vertical="top" indent="1"/>
    </xf>
    <xf numFmtId="0" fontId="82" fillId="77" borderId="152" applyNumberFormat="0" applyProtection="0">
      <alignment horizontal="left" vertical="top" indent="1"/>
    </xf>
    <xf numFmtId="0" fontId="82" fillId="77" borderId="152" applyNumberFormat="0" applyProtection="0">
      <alignment horizontal="left" vertical="top" indent="1"/>
    </xf>
    <xf numFmtId="0" fontId="82" fillId="77" borderId="152" applyNumberFormat="0" applyProtection="0">
      <alignment horizontal="left" vertical="top" indent="1"/>
    </xf>
    <xf numFmtId="4" fontId="45" fillId="89" borderId="148" applyNumberFormat="0" applyProtection="0">
      <alignment horizontal="left" vertical="center" indent="1"/>
    </xf>
    <xf numFmtId="4" fontId="45" fillId="89" borderId="148" applyNumberFormat="0" applyProtection="0">
      <alignment horizontal="left" vertical="center" indent="1"/>
    </xf>
    <xf numFmtId="4" fontId="45" fillId="89" borderId="148" applyNumberFormat="0" applyProtection="0">
      <alignment horizontal="left" vertical="center" indent="1"/>
    </xf>
    <xf numFmtId="4" fontId="45" fillId="89" borderId="148" applyNumberFormat="0" applyProtection="0">
      <alignment horizontal="left" vertical="center" indent="1"/>
    </xf>
    <xf numFmtId="4" fontId="45" fillId="89" borderId="148" applyNumberFormat="0" applyProtection="0">
      <alignment horizontal="left" vertical="center" indent="1"/>
    </xf>
    <xf numFmtId="4" fontId="73" fillId="74" borderId="151" applyNumberFormat="0" applyProtection="0">
      <alignment horizontal="right" vertical="center"/>
    </xf>
    <xf numFmtId="4" fontId="45" fillId="86" borderId="150" applyNumberFormat="0" applyProtection="0">
      <alignment horizontal="right" vertical="center"/>
    </xf>
    <xf numFmtId="4" fontId="45" fillId="86" borderId="150" applyNumberFormat="0" applyProtection="0">
      <alignment horizontal="right" vertical="center"/>
    </xf>
    <xf numFmtId="4" fontId="45" fillId="86" borderId="150" applyNumberFormat="0" applyProtection="0">
      <alignment horizontal="right" vertical="center"/>
    </xf>
    <xf numFmtId="4" fontId="45" fillId="86" borderId="150" applyNumberFormat="0" applyProtection="0">
      <alignment horizontal="right" vertical="center"/>
    </xf>
    <xf numFmtId="4" fontId="45" fillId="86" borderId="150" applyNumberFormat="0" applyProtection="0">
      <alignment horizontal="right" vertical="center"/>
    </xf>
    <xf numFmtId="2" fontId="84" fillId="91" borderId="146" applyProtection="0"/>
    <xf numFmtId="2" fontId="84" fillId="91" borderId="146" applyProtection="0"/>
    <xf numFmtId="2" fontId="44" fillId="92" borderId="146" applyProtection="0"/>
    <xf numFmtId="2" fontId="44" fillId="93" borderId="146" applyProtection="0"/>
    <xf numFmtId="2" fontId="44" fillId="94" borderId="146" applyProtection="0"/>
    <xf numFmtId="2" fontId="44" fillId="94" borderId="146" applyProtection="0">
      <alignment horizontal="center"/>
    </xf>
    <xf numFmtId="2" fontId="44" fillId="93" borderId="146" applyProtection="0">
      <alignment horizontal="center"/>
    </xf>
    <xf numFmtId="0" fontId="45" fillId="0" borderId="148">
      <alignment horizontal="left" vertical="top" wrapText="1"/>
    </xf>
    <xf numFmtId="0" fontId="87" fillId="0" borderId="154" applyNumberFormat="0" applyFill="0" applyAlignment="0" applyProtection="0"/>
    <xf numFmtId="0" fontId="93" fillId="0" borderId="155"/>
    <xf numFmtId="0" fontId="44" fillId="6" borderId="158" applyNumberFormat="0">
      <alignment readingOrder="1"/>
      <protection locked="0"/>
    </xf>
    <xf numFmtId="0" fontId="50" fillId="0" borderId="159">
      <alignment horizontal="left" vertical="top" wrapText="1"/>
    </xf>
    <xf numFmtId="49" fontId="36" fillId="0" borderId="156">
      <alignment horizontal="center" vertical="top" wrapText="1"/>
      <protection locked="0"/>
    </xf>
    <xf numFmtId="49" fontId="36" fillId="0" borderId="156">
      <alignment horizontal="center" vertical="top" wrapText="1"/>
      <protection locked="0"/>
    </xf>
    <xf numFmtId="49" fontId="45" fillId="10" borderId="156">
      <alignment horizontal="right" vertical="top"/>
      <protection locked="0"/>
    </xf>
    <xf numFmtId="49" fontId="45" fillId="10" borderId="156">
      <alignment horizontal="right" vertical="top"/>
      <protection locked="0"/>
    </xf>
    <xf numFmtId="0" fontId="45" fillId="10" borderId="156">
      <alignment horizontal="right" vertical="top"/>
      <protection locked="0"/>
    </xf>
    <xf numFmtId="0" fontId="45" fillId="10" borderId="156">
      <alignment horizontal="right" vertical="top"/>
      <protection locked="0"/>
    </xf>
    <xf numFmtId="49" fontId="45" fillId="0" borderId="156">
      <alignment horizontal="right" vertical="top"/>
      <protection locked="0"/>
    </xf>
    <xf numFmtId="49" fontId="45" fillId="0" borderId="156">
      <alignment horizontal="right" vertical="top"/>
      <protection locked="0"/>
    </xf>
    <xf numFmtId="0" fontId="45" fillId="0" borderId="156">
      <alignment horizontal="right" vertical="top"/>
      <protection locked="0"/>
    </xf>
    <xf numFmtId="0" fontId="45" fillId="0" borderId="156">
      <alignment horizontal="right" vertical="top"/>
      <protection locked="0"/>
    </xf>
    <xf numFmtId="49" fontId="45" fillId="49" borderId="156">
      <alignment horizontal="right" vertical="top"/>
      <protection locked="0"/>
    </xf>
    <xf numFmtId="49" fontId="45" fillId="49" borderId="156">
      <alignment horizontal="right" vertical="top"/>
      <protection locked="0"/>
    </xf>
    <xf numFmtId="0" fontId="45" fillId="49" borderId="156">
      <alignment horizontal="right" vertical="top"/>
      <protection locked="0"/>
    </xf>
    <xf numFmtId="0" fontId="45" fillId="49" borderId="156">
      <alignment horizontal="right" vertical="top"/>
      <protection locked="0"/>
    </xf>
    <xf numFmtId="0" fontId="50" fillId="0" borderId="159">
      <alignment horizontal="center" vertical="top" wrapText="1"/>
    </xf>
    <xf numFmtId="0" fontId="54" fillId="50" borderId="158" applyNumberFormat="0" applyAlignment="0" applyProtection="0"/>
    <xf numFmtId="0" fontId="67" fillId="13" borderId="158" applyNumberFormat="0" applyAlignment="0" applyProtection="0"/>
    <xf numFmtId="0" fontId="36" fillId="59" borderId="160" applyNumberFormat="0" applyFont="0" applyAlignment="0" applyProtection="0"/>
    <xf numFmtId="0" fontId="38" fillId="45" borderId="161" applyNumberFormat="0" applyFont="0" applyAlignment="0" applyProtection="0"/>
    <xf numFmtId="0" fontId="38" fillId="45" borderId="161" applyNumberFormat="0" applyFont="0" applyAlignment="0" applyProtection="0"/>
    <xf numFmtId="0" fontId="38" fillId="45" borderId="161" applyNumberFormat="0" applyFont="0" applyAlignment="0" applyProtection="0"/>
    <xf numFmtId="0" fontId="72" fillId="50" borderId="162" applyNumberFormat="0" applyAlignment="0" applyProtection="0"/>
    <xf numFmtId="4" fontId="53" fillId="60" borderId="162" applyNumberFormat="0" applyProtection="0">
      <alignment vertical="center"/>
    </xf>
    <xf numFmtId="4" fontId="74" fillId="57" borderId="161" applyNumberFormat="0" applyProtection="0">
      <alignment vertical="center"/>
    </xf>
    <xf numFmtId="4" fontId="74" fillId="57" borderId="161" applyNumberFormat="0" applyProtection="0">
      <alignment vertical="center"/>
    </xf>
    <xf numFmtId="4" fontId="74" fillId="57" borderId="161" applyNumberFormat="0" applyProtection="0">
      <alignment vertical="center"/>
    </xf>
    <xf numFmtId="4" fontId="74" fillId="57" borderId="161" applyNumberFormat="0" applyProtection="0">
      <alignment vertical="center"/>
    </xf>
    <xf numFmtId="4" fontId="74" fillId="57" borderId="161" applyNumberFormat="0" applyProtection="0">
      <alignment vertical="center"/>
    </xf>
    <xf numFmtId="4" fontId="75" fillId="60" borderId="162" applyNumberFormat="0" applyProtection="0">
      <alignment vertical="center"/>
    </xf>
    <xf numFmtId="4" fontId="45" fillId="60" borderId="161" applyNumberFormat="0" applyProtection="0">
      <alignment vertical="center"/>
    </xf>
    <xf numFmtId="4" fontId="45" fillId="60" borderId="161" applyNumberFormat="0" applyProtection="0">
      <alignment vertical="center"/>
    </xf>
    <xf numFmtId="4" fontId="45" fillId="60" borderId="161" applyNumberFormat="0" applyProtection="0">
      <alignment vertical="center"/>
    </xf>
    <xf numFmtId="4" fontId="45" fillId="60" borderId="161" applyNumberFormat="0" applyProtection="0">
      <alignment vertical="center"/>
    </xf>
    <xf numFmtId="4" fontId="45" fillId="60" borderId="161" applyNumberFormat="0" applyProtection="0">
      <alignment vertical="center"/>
    </xf>
    <xf numFmtId="4" fontId="53" fillId="60" borderId="162" applyNumberFormat="0" applyProtection="0">
      <alignment horizontal="left" vertical="center" indent="1"/>
    </xf>
    <xf numFmtId="4" fontId="74" fillId="60" borderId="161" applyNumberFormat="0" applyProtection="0">
      <alignment horizontal="left" vertical="center" indent="1"/>
    </xf>
    <xf numFmtId="4" fontId="74" fillId="60" borderId="161" applyNumberFormat="0" applyProtection="0">
      <alignment horizontal="left" vertical="center" indent="1"/>
    </xf>
    <xf numFmtId="4" fontId="74" fillId="60" borderId="161" applyNumberFormat="0" applyProtection="0">
      <alignment horizontal="left" vertical="center" indent="1"/>
    </xf>
    <xf numFmtId="4" fontId="74" fillId="60" borderId="161" applyNumberFormat="0" applyProtection="0">
      <alignment horizontal="left" vertical="center" indent="1"/>
    </xf>
    <xf numFmtId="4" fontId="74" fillId="60" borderId="161" applyNumberFormat="0" applyProtection="0">
      <alignment horizontal="left" vertical="center" indent="1"/>
    </xf>
    <xf numFmtId="4" fontId="53" fillId="60" borderId="162" applyNumberFormat="0" applyProtection="0">
      <alignment horizontal="left" vertical="center" indent="1"/>
    </xf>
    <xf numFmtId="0" fontId="45" fillId="57" borderId="163" applyNumberFormat="0" applyProtection="0">
      <alignment horizontal="left" vertical="top" indent="1"/>
    </xf>
    <xf numFmtId="0" fontId="45" fillId="57" borderId="163" applyNumberFormat="0" applyProtection="0">
      <alignment horizontal="left" vertical="top" indent="1"/>
    </xf>
    <xf numFmtId="0" fontId="45" fillId="57" borderId="163" applyNumberFormat="0" applyProtection="0">
      <alignment horizontal="left" vertical="top" indent="1"/>
    </xf>
    <xf numFmtId="0" fontId="45" fillId="57" borderId="163" applyNumberFormat="0" applyProtection="0">
      <alignment horizontal="left" vertical="top" indent="1"/>
    </xf>
    <xf numFmtId="0" fontId="45" fillId="57" borderId="163" applyNumberFormat="0" applyProtection="0">
      <alignment horizontal="left" vertical="top" indent="1"/>
    </xf>
    <xf numFmtId="4" fontId="74" fillId="20" borderId="161" applyNumberFormat="0" applyProtection="0">
      <alignment horizontal="left" vertical="center" indent="1"/>
    </xf>
    <xf numFmtId="4" fontId="74" fillId="20" borderId="161" applyNumberFormat="0" applyProtection="0">
      <alignment horizontal="left" vertical="center" indent="1"/>
    </xf>
    <xf numFmtId="4" fontId="74" fillId="20" borderId="161" applyNumberFormat="0" applyProtection="0">
      <alignment horizontal="left" vertical="center" indent="1"/>
    </xf>
    <xf numFmtId="4" fontId="74" fillId="20" borderId="161" applyNumberFormat="0" applyProtection="0">
      <alignment horizontal="left" vertical="center" indent="1"/>
    </xf>
    <xf numFmtId="4" fontId="74" fillId="20" borderId="161" applyNumberFormat="0" applyProtection="0">
      <alignment horizontal="left" vertical="center" indent="1"/>
    </xf>
    <xf numFmtId="4" fontId="53" fillId="61" borderId="162" applyNumberFormat="0" applyProtection="0">
      <alignment horizontal="right" vertical="center"/>
    </xf>
    <xf numFmtId="4" fontId="74" fillId="9" borderId="161" applyNumberFormat="0" applyProtection="0">
      <alignment horizontal="right" vertical="center"/>
    </xf>
    <xf numFmtId="4" fontId="74" fillId="9" borderId="161" applyNumberFormat="0" applyProtection="0">
      <alignment horizontal="right" vertical="center"/>
    </xf>
    <xf numFmtId="4" fontId="74" fillId="9" borderId="161" applyNumberFormat="0" applyProtection="0">
      <alignment horizontal="right" vertical="center"/>
    </xf>
    <xf numFmtId="4" fontId="74" fillId="9" borderId="161" applyNumberFormat="0" applyProtection="0">
      <alignment horizontal="right" vertical="center"/>
    </xf>
    <xf numFmtId="4" fontId="74" fillId="9" borderId="161" applyNumberFormat="0" applyProtection="0">
      <alignment horizontal="right" vertical="center"/>
    </xf>
    <xf numFmtId="4" fontId="53" fillId="62" borderId="162" applyNumberFormat="0" applyProtection="0">
      <alignment horizontal="right" vertical="center"/>
    </xf>
    <xf numFmtId="4" fontId="74" fillId="63" borderId="161" applyNumberFormat="0" applyProtection="0">
      <alignment horizontal="right" vertical="center"/>
    </xf>
    <xf numFmtId="4" fontId="74" fillId="63" borderId="161" applyNumberFormat="0" applyProtection="0">
      <alignment horizontal="right" vertical="center"/>
    </xf>
    <xf numFmtId="4" fontId="74" fillId="63" borderId="161" applyNumberFormat="0" applyProtection="0">
      <alignment horizontal="right" vertical="center"/>
    </xf>
    <xf numFmtId="4" fontId="74" fillId="63" borderId="161" applyNumberFormat="0" applyProtection="0">
      <alignment horizontal="right" vertical="center"/>
    </xf>
    <xf numFmtId="4" fontId="74" fillId="63" borderId="161" applyNumberFormat="0" applyProtection="0">
      <alignment horizontal="right" vertical="center"/>
    </xf>
    <xf numFmtId="4" fontId="53" fillId="64" borderId="162" applyNumberFormat="0" applyProtection="0">
      <alignment horizontal="right" vertical="center"/>
    </xf>
    <xf numFmtId="4" fontId="74" fillId="30" borderId="159" applyNumberFormat="0" applyProtection="0">
      <alignment horizontal="right" vertical="center"/>
    </xf>
    <xf numFmtId="4" fontId="74" fillId="30" borderId="159" applyNumberFormat="0" applyProtection="0">
      <alignment horizontal="right" vertical="center"/>
    </xf>
    <xf numFmtId="4" fontId="74" fillId="30" borderId="159" applyNumberFormat="0" applyProtection="0">
      <alignment horizontal="right" vertical="center"/>
    </xf>
    <xf numFmtId="4" fontId="74" fillId="30" borderId="159" applyNumberFormat="0" applyProtection="0">
      <alignment horizontal="right" vertical="center"/>
    </xf>
    <xf numFmtId="4" fontId="74" fillId="30" borderId="159" applyNumberFormat="0" applyProtection="0">
      <alignment horizontal="right" vertical="center"/>
    </xf>
    <xf numFmtId="4" fontId="53" fillId="65" borderId="162" applyNumberFormat="0" applyProtection="0">
      <alignment horizontal="right" vertical="center"/>
    </xf>
    <xf numFmtId="4" fontId="74" fillId="17" borderId="161" applyNumberFormat="0" applyProtection="0">
      <alignment horizontal="right" vertical="center"/>
    </xf>
    <xf numFmtId="4" fontId="74" fillId="17" borderId="161" applyNumberFormat="0" applyProtection="0">
      <alignment horizontal="right" vertical="center"/>
    </xf>
    <xf numFmtId="4" fontId="74" fillId="17" borderId="161" applyNumberFormat="0" applyProtection="0">
      <alignment horizontal="right" vertical="center"/>
    </xf>
    <xf numFmtId="4" fontId="74" fillId="17" borderId="161" applyNumberFormat="0" applyProtection="0">
      <alignment horizontal="right" vertical="center"/>
    </xf>
    <xf numFmtId="4" fontId="74" fillId="17" borderId="161" applyNumberFormat="0" applyProtection="0">
      <alignment horizontal="right" vertical="center"/>
    </xf>
    <xf numFmtId="4" fontId="53" fillId="66" borderId="162" applyNumberFormat="0" applyProtection="0">
      <alignment horizontal="right" vertical="center"/>
    </xf>
    <xf numFmtId="4" fontId="74" fillId="21" borderId="161" applyNumberFormat="0" applyProtection="0">
      <alignment horizontal="right" vertical="center"/>
    </xf>
    <xf numFmtId="4" fontId="74" fillId="21" borderId="161" applyNumberFormat="0" applyProtection="0">
      <alignment horizontal="right" vertical="center"/>
    </xf>
    <xf numFmtId="4" fontId="74" fillId="21" borderId="161" applyNumberFormat="0" applyProtection="0">
      <alignment horizontal="right" vertical="center"/>
    </xf>
    <xf numFmtId="4" fontId="74" fillId="21" borderId="161" applyNumberFormat="0" applyProtection="0">
      <alignment horizontal="right" vertical="center"/>
    </xf>
    <xf numFmtId="4" fontId="74" fillId="21" borderId="161" applyNumberFormat="0" applyProtection="0">
      <alignment horizontal="right" vertical="center"/>
    </xf>
    <xf numFmtId="4" fontId="53" fillId="67" borderId="162" applyNumberFormat="0" applyProtection="0">
      <alignment horizontal="right" vertical="center"/>
    </xf>
    <xf numFmtId="4" fontId="74" fillId="44" borderId="161" applyNumberFormat="0" applyProtection="0">
      <alignment horizontal="right" vertical="center"/>
    </xf>
    <xf numFmtId="4" fontId="74" fillId="44" borderId="161" applyNumberFormat="0" applyProtection="0">
      <alignment horizontal="right" vertical="center"/>
    </xf>
    <xf numFmtId="4" fontId="74" fillId="44" borderId="161" applyNumberFormat="0" applyProtection="0">
      <alignment horizontal="right" vertical="center"/>
    </xf>
    <xf numFmtId="4" fontId="74" fillId="44" borderId="161" applyNumberFormat="0" applyProtection="0">
      <alignment horizontal="right" vertical="center"/>
    </xf>
    <xf numFmtId="4" fontId="74" fillId="44" borderId="161" applyNumberFormat="0" applyProtection="0">
      <alignment horizontal="right" vertical="center"/>
    </xf>
    <xf numFmtId="4" fontId="53" fillId="68" borderId="162" applyNumberFormat="0" applyProtection="0">
      <alignment horizontal="right" vertical="center"/>
    </xf>
    <xf numFmtId="4" fontId="74" fillId="37" borderId="161" applyNumberFormat="0" applyProtection="0">
      <alignment horizontal="right" vertical="center"/>
    </xf>
    <xf numFmtId="4" fontId="74" fillId="37" borderId="161" applyNumberFormat="0" applyProtection="0">
      <alignment horizontal="right" vertical="center"/>
    </xf>
    <xf numFmtId="4" fontId="74" fillId="37" borderId="161" applyNumberFormat="0" applyProtection="0">
      <alignment horizontal="right" vertical="center"/>
    </xf>
    <xf numFmtId="4" fontId="74" fillId="37" borderId="161" applyNumberFormat="0" applyProtection="0">
      <alignment horizontal="right" vertical="center"/>
    </xf>
    <xf numFmtId="4" fontId="74" fillId="37" borderId="161" applyNumberFormat="0" applyProtection="0">
      <alignment horizontal="right" vertical="center"/>
    </xf>
    <xf numFmtId="4" fontId="53" fillId="69" borderId="162" applyNumberFormat="0" applyProtection="0">
      <alignment horizontal="right" vertical="center"/>
    </xf>
    <xf numFmtId="4" fontId="74" fillId="70" borderId="161" applyNumberFormat="0" applyProtection="0">
      <alignment horizontal="right" vertical="center"/>
    </xf>
    <xf numFmtId="4" fontId="74" fillId="70" borderId="161" applyNumberFormat="0" applyProtection="0">
      <alignment horizontal="right" vertical="center"/>
    </xf>
    <xf numFmtId="4" fontId="74" fillId="70" borderId="161" applyNumberFormat="0" applyProtection="0">
      <alignment horizontal="right" vertical="center"/>
    </xf>
    <xf numFmtId="4" fontId="74" fillId="70" borderId="161" applyNumberFormat="0" applyProtection="0">
      <alignment horizontal="right" vertical="center"/>
    </xf>
    <xf numFmtId="4" fontId="74" fillId="70" borderId="161" applyNumberFormat="0" applyProtection="0">
      <alignment horizontal="right" vertical="center"/>
    </xf>
    <xf numFmtId="4" fontId="53" fillId="71" borderId="162" applyNumberFormat="0" applyProtection="0">
      <alignment horizontal="right" vertical="center"/>
    </xf>
    <xf numFmtId="4" fontId="74" fillId="16" borderId="161" applyNumberFormat="0" applyProtection="0">
      <alignment horizontal="right" vertical="center"/>
    </xf>
    <xf numFmtId="4" fontId="74" fillId="16" borderId="161" applyNumberFormat="0" applyProtection="0">
      <alignment horizontal="right" vertical="center"/>
    </xf>
    <xf numFmtId="4" fontId="74" fillId="16" borderId="161" applyNumberFormat="0" applyProtection="0">
      <alignment horizontal="right" vertical="center"/>
    </xf>
    <xf numFmtId="4" fontId="74" fillId="16" borderId="161" applyNumberFormat="0" applyProtection="0">
      <alignment horizontal="right" vertical="center"/>
    </xf>
    <xf numFmtId="4" fontId="74" fillId="16" borderId="161" applyNumberFormat="0" applyProtection="0">
      <alignment horizontal="right" vertical="center"/>
    </xf>
    <xf numFmtId="4" fontId="77" fillId="72" borderId="162" applyNumberFormat="0" applyProtection="0">
      <alignment horizontal="left" vertical="center" indent="1"/>
    </xf>
    <xf numFmtId="4" fontId="74" fillId="73" borderId="159" applyNumberFormat="0" applyProtection="0">
      <alignment horizontal="left" vertical="center" indent="1"/>
    </xf>
    <xf numFmtId="4" fontId="74" fillId="73" borderId="159" applyNumberFormat="0" applyProtection="0">
      <alignment horizontal="left" vertical="center" indent="1"/>
    </xf>
    <xf numFmtId="4" fontId="74" fillId="73" borderId="159" applyNumberFormat="0" applyProtection="0">
      <alignment horizontal="left" vertical="center" indent="1"/>
    </xf>
    <xf numFmtId="4" fontId="74" fillId="73" borderId="159" applyNumberFormat="0" applyProtection="0">
      <alignment horizontal="left" vertical="center" indent="1"/>
    </xf>
    <xf numFmtId="4" fontId="74" fillId="73" borderId="159" applyNumberFormat="0" applyProtection="0">
      <alignment horizontal="left" vertical="center" indent="1"/>
    </xf>
    <xf numFmtId="4" fontId="56" fillId="75" borderId="159" applyNumberFormat="0" applyProtection="0">
      <alignment horizontal="left" vertical="center" indent="1"/>
    </xf>
    <xf numFmtId="4" fontId="56" fillId="75" borderId="159" applyNumberFormat="0" applyProtection="0">
      <alignment horizontal="left" vertical="center" indent="1"/>
    </xf>
    <xf numFmtId="4" fontId="56" fillId="75" borderId="159" applyNumberFormat="0" applyProtection="0">
      <alignment horizontal="left" vertical="center" indent="1"/>
    </xf>
    <xf numFmtId="4" fontId="56" fillId="75" borderId="159" applyNumberFormat="0" applyProtection="0">
      <alignment horizontal="left" vertical="center" indent="1"/>
    </xf>
    <xf numFmtId="4" fontId="56" fillId="75" borderId="159" applyNumberFormat="0" applyProtection="0">
      <alignment horizontal="left" vertical="center" indent="1"/>
    </xf>
    <xf numFmtId="4" fontId="56" fillId="75" borderId="159" applyNumberFormat="0" applyProtection="0">
      <alignment horizontal="left" vertical="center" indent="1"/>
    </xf>
    <xf numFmtId="4" fontId="56" fillId="75" borderId="159" applyNumberFormat="0" applyProtection="0">
      <alignment horizontal="left" vertical="center" indent="1"/>
    </xf>
    <xf numFmtId="4" fontId="56" fillId="75" borderId="159" applyNumberFormat="0" applyProtection="0">
      <alignment horizontal="left" vertical="center" indent="1"/>
    </xf>
    <xf numFmtId="4" fontId="56" fillId="75" borderId="159" applyNumberFormat="0" applyProtection="0">
      <alignment horizontal="left" vertical="center" indent="1"/>
    </xf>
    <xf numFmtId="4" fontId="56" fillId="75" borderId="159" applyNumberFormat="0" applyProtection="0">
      <alignment horizontal="left" vertical="center" indent="1"/>
    </xf>
    <xf numFmtId="4" fontId="74" fillId="77" borderId="161" applyNumberFormat="0" applyProtection="0">
      <alignment horizontal="right" vertical="center"/>
    </xf>
    <xf numFmtId="4" fontId="74" fillId="77" borderId="161" applyNumberFormat="0" applyProtection="0">
      <alignment horizontal="right" vertical="center"/>
    </xf>
    <xf numFmtId="4" fontId="74" fillId="77" borderId="161" applyNumberFormat="0" applyProtection="0">
      <alignment horizontal="right" vertical="center"/>
    </xf>
    <xf numFmtId="4" fontId="74" fillId="77" borderId="161" applyNumberFormat="0" applyProtection="0">
      <alignment horizontal="right" vertical="center"/>
    </xf>
    <xf numFmtId="4" fontId="74" fillId="77" borderId="161" applyNumberFormat="0" applyProtection="0">
      <alignment horizontal="right" vertical="center"/>
    </xf>
    <xf numFmtId="4" fontId="74" fillId="78" borderId="159" applyNumberFormat="0" applyProtection="0">
      <alignment horizontal="left" vertical="center" indent="1"/>
    </xf>
    <xf numFmtId="4" fontId="74" fillId="78" borderId="159" applyNumberFormat="0" applyProtection="0">
      <alignment horizontal="left" vertical="center" indent="1"/>
    </xf>
    <xf numFmtId="4" fontId="74" fillId="78" borderId="159" applyNumberFormat="0" applyProtection="0">
      <alignment horizontal="left" vertical="center" indent="1"/>
    </xf>
    <xf numFmtId="4" fontId="74" fillId="78" borderId="159" applyNumberFormat="0" applyProtection="0">
      <alignment horizontal="left" vertical="center" indent="1"/>
    </xf>
    <xf numFmtId="4" fontId="74" fillId="78" borderId="159" applyNumberFormat="0" applyProtection="0">
      <alignment horizontal="left" vertical="center" indent="1"/>
    </xf>
    <xf numFmtId="4" fontId="74" fillId="77" borderId="159" applyNumberFormat="0" applyProtection="0">
      <alignment horizontal="left" vertical="center" indent="1"/>
    </xf>
    <xf numFmtId="4" fontId="74" fillId="77" borderId="159" applyNumberFormat="0" applyProtection="0">
      <alignment horizontal="left" vertical="center" indent="1"/>
    </xf>
    <xf numFmtId="4" fontId="74" fillId="77" borderId="159" applyNumberFormat="0" applyProtection="0">
      <alignment horizontal="left" vertical="center" indent="1"/>
    </xf>
    <xf numFmtId="4" fontId="74" fillId="77" borderId="159" applyNumberFormat="0" applyProtection="0">
      <alignment horizontal="left" vertical="center" indent="1"/>
    </xf>
    <xf numFmtId="4" fontId="74" fillId="77" borderId="159" applyNumberFormat="0" applyProtection="0">
      <alignment horizontal="left" vertical="center" indent="1"/>
    </xf>
    <xf numFmtId="0" fontId="74" fillId="50" borderId="161" applyNumberFormat="0" applyProtection="0">
      <alignment horizontal="left" vertical="center" indent="1"/>
    </xf>
    <xf numFmtId="0" fontId="74" fillId="50" borderId="161" applyNumberFormat="0" applyProtection="0">
      <alignment horizontal="left" vertical="center" indent="1"/>
    </xf>
    <xf numFmtId="0" fontId="74" fillId="50" borderId="161" applyNumberFormat="0" applyProtection="0">
      <alignment horizontal="left" vertical="center" indent="1"/>
    </xf>
    <xf numFmtId="0" fontId="74" fillId="50" borderId="161" applyNumberFormat="0" applyProtection="0">
      <alignment horizontal="left" vertical="center" indent="1"/>
    </xf>
    <xf numFmtId="0" fontId="74" fillId="50" borderId="161" applyNumberFormat="0" applyProtection="0">
      <alignment horizontal="left" vertical="center" indent="1"/>
    </xf>
    <xf numFmtId="0" fontId="74" fillId="50" borderId="161" applyNumberFormat="0" applyProtection="0">
      <alignment horizontal="left" vertical="center" indent="1"/>
    </xf>
    <xf numFmtId="0" fontId="38" fillId="75" borderId="163" applyNumberFormat="0" applyProtection="0">
      <alignment horizontal="left" vertical="top" indent="1"/>
    </xf>
    <xf numFmtId="0" fontId="38" fillId="75" borderId="163" applyNumberFormat="0" applyProtection="0">
      <alignment horizontal="left" vertical="top" indent="1"/>
    </xf>
    <xf numFmtId="0" fontId="38" fillId="75" borderId="163" applyNumberFormat="0" applyProtection="0">
      <alignment horizontal="left" vertical="top" indent="1"/>
    </xf>
    <xf numFmtId="0" fontId="38" fillId="75" borderId="163" applyNumberFormat="0" applyProtection="0">
      <alignment horizontal="left" vertical="top" indent="1"/>
    </xf>
    <xf numFmtId="0" fontId="38" fillId="75" borderId="163" applyNumberFormat="0" applyProtection="0">
      <alignment horizontal="left" vertical="top" indent="1"/>
    </xf>
    <xf numFmtId="0" fontId="38" fillId="75" borderId="163" applyNumberFormat="0" applyProtection="0">
      <alignment horizontal="left" vertical="top" indent="1"/>
    </xf>
    <xf numFmtId="0" fontId="38" fillId="75" borderId="163" applyNumberFormat="0" applyProtection="0">
      <alignment horizontal="left" vertical="top" indent="1"/>
    </xf>
    <xf numFmtId="0" fontId="38" fillId="75" borderId="163" applyNumberFormat="0" applyProtection="0">
      <alignment horizontal="left" vertical="top" indent="1"/>
    </xf>
    <xf numFmtId="0" fontId="74" fillId="82" borderId="161" applyNumberFormat="0" applyProtection="0">
      <alignment horizontal="left" vertical="center" indent="1"/>
    </xf>
    <xf numFmtId="0" fontId="74" fillId="82" borderId="161" applyNumberFormat="0" applyProtection="0">
      <alignment horizontal="left" vertical="center" indent="1"/>
    </xf>
    <xf numFmtId="0" fontId="74" fillId="82" borderId="161" applyNumberFormat="0" applyProtection="0">
      <alignment horizontal="left" vertical="center" indent="1"/>
    </xf>
    <xf numFmtId="0" fontId="74" fillId="82" borderId="161" applyNumberFormat="0" applyProtection="0">
      <alignment horizontal="left" vertical="center" indent="1"/>
    </xf>
    <xf numFmtId="0" fontId="74" fillId="82" borderId="161" applyNumberFormat="0" applyProtection="0">
      <alignment horizontal="left" vertical="center" indent="1"/>
    </xf>
    <xf numFmtId="0" fontId="74" fillId="82" borderId="161" applyNumberFormat="0" applyProtection="0">
      <alignment horizontal="left" vertical="center" indent="1"/>
    </xf>
    <xf numFmtId="0" fontId="38" fillId="77" borderId="163" applyNumberFormat="0" applyProtection="0">
      <alignment horizontal="left" vertical="top" indent="1"/>
    </xf>
    <xf numFmtId="0" fontId="38" fillId="77" borderId="163" applyNumberFormat="0" applyProtection="0">
      <alignment horizontal="left" vertical="top" indent="1"/>
    </xf>
    <xf numFmtId="0" fontId="38" fillId="77" borderId="163" applyNumberFormat="0" applyProtection="0">
      <alignment horizontal="left" vertical="top" indent="1"/>
    </xf>
    <xf numFmtId="0" fontId="38" fillId="77" borderId="163" applyNumberFormat="0" applyProtection="0">
      <alignment horizontal="left" vertical="top" indent="1"/>
    </xf>
    <xf numFmtId="0" fontId="38" fillId="77" borderId="163" applyNumberFormat="0" applyProtection="0">
      <alignment horizontal="left" vertical="top" indent="1"/>
    </xf>
    <xf numFmtId="0" fontId="38" fillId="77" borderId="163" applyNumberFormat="0" applyProtection="0">
      <alignment horizontal="left" vertical="top" indent="1"/>
    </xf>
    <xf numFmtId="0" fontId="38" fillId="77" borderId="163" applyNumberFormat="0" applyProtection="0">
      <alignment horizontal="left" vertical="top" indent="1"/>
    </xf>
    <xf numFmtId="0" fontId="38" fillId="77" borderId="163" applyNumberFormat="0" applyProtection="0">
      <alignment horizontal="left" vertical="top" indent="1"/>
    </xf>
    <xf numFmtId="0" fontId="74" fillId="14" borderId="161" applyNumberFormat="0" applyProtection="0">
      <alignment horizontal="left" vertical="center" indent="1"/>
    </xf>
    <xf numFmtId="0" fontId="74" fillId="14" borderId="161" applyNumberFormat="0" applyProtection="0">
      <alignment horizontal="left" vertical="center" indent="1"/>
    </xf>
    <xf numFmtId="0" fontId="74" fillId="14" borderId="161" applyNumberFormat="0" applyProtection="0">
      <alignment horizontal="left" vertical="center" indent="1"/>
    </xf>
    <xf numFmtId="0" fontId="74" fillId="14" borderId="161" applyNumberFormat="0" applyProtection="0">
      <alignment horizontal="left" vertical="center" indent="1"/>
    </xf>
    <xf numFmtId="0" fontId="74" fillId="14" borderId="161" applyNumberFormat="0" applyProtection="0">
      <alignment horizontal="left" vertical="center" indent="1"/>
    </xf>
    <xf numFmtId="0" fontId="37" fillId="85" borderId="162" applyNumberFormat="0" applyProtection="0">
      <alignment horizontal="left" vertical="center" indent="1"/>
    </xf>
    <xf numFmtId="0" fontId="38" fillId="14" borderId="163" applyNumberFormat="0" applyProtection="0">
      <alignment horizontal="left" vertical="top" indent="1"/>
    </xf>
    <xf numFmtId="0" fontId="38" fillId="14" borderId="163" applyNumberFormat="0" applyProtection="0">
      <alignment horizontal="left" vertical="top" indent="1"/>
    </xf>
    <xf numFmtId="0" fontId="38" fillId="14" borderId="163" applyNumberFormat="0" applyProtection="0">
      <alignment horizontal="left" vertical="top" indent="1"/>
    </xf>
    <xf numFmtId="0" fontId="38" fillId="14" borderId="163" applyNumberFormat="0" applyProtection="0">
      <alignment horizontal="left" vertical="top" indent="1"/>
    </xf>
    <xf numFmtId="0" fontId="38" fillId="14" borderId="163" applyNumberFormat="0" applyProtection="0">
      <alignment horizontal="left" vertical="top" indent="1"/>
    </xf>
    <xf numFmtId="0" fontId="38" fillId="14" borderId="163" applyNumberFormat="0" applyProtection="0">
      <alignment horizontal="left" vertical="top" indent="1"/>
    </xf>
    <xf numFmtId="0" fontId="38" fillId="14" borderId="163" applyNumberFormat="0" applyProtection="0">
      <alignment horizontal="left" vertical="top" indent="1"/>
    </xf>
    <xf numFmtId="0" fontId="38" fillId="14" borderId="163" applyNumberFormat="0" applyProtection="0">
      <alignment horizontal="left" vertical="top" indent="1"/>
    </xf>
    <xf numFmtId="0" fontId="74" fillId="78" borderId="161" applyNumberFormat="0" applyProtection="0">
      <alignment horizontal="left" vertical="center" indent="1"/>
    </xf>
    <xf numFmtId="0" fontId="74" fillId="78" borderId="161" applyNumberFormat="0" applyProtection="0">
      <alignment horizontal="left" vertical="center" indent="1"/>
    </xf>
    <xf numFmtId="0" fontId="74" fillId="78" borderId="161" applyNumberFormat="0" applyProtection="0">
      <alignment horizontal="left" vertical="center" indent="1"/>
    </xf>
    <xf numFmtId="0" fontId="74" fillId="78" borderId="161" applyNumberFormat="0" applyProtection="0">
      <alignment horizontal="left" vertical="center" indent="1"/>
    </xf>
    <xf numFmtId="0" fontId="74" fillId="78" borderId="161" applyNumberFormat="0" applyProtection="0">
      <alignment horizontal="left" vertical="center" indent="1"/>
    </xf>
    <xf numFmtId="0" fontId="37" fillId="6" borderId="162" applyNumberFormat="0" applyProtection="0">
      <alignment horizontal="left" vertical="center" indent="1"/>
    </xf>
    <xf numFmtId="0" fontId="38" fillId="78" borderId="163" applyNumberFormat="0" applyProtection="0">
      <alignment horizontal="left" vertical="top" indent="1"/>
    </xf>
    <xf numFmtId="0" fontId="38" fillId="78" borderId="163" applyNumberFormat="0" applyProtection="0">
      <alignment horizontal="left" vertical="top" indent="1"/>
    </xf>
    <xf numFmtId="0" fontId="38" fillId="78" borderId="163" applyNumberFormat="0" applyProtection="0">
      <alignment horizontal="left" vertical="top" indent="1"/>
    </xf>
    <xf numFmtId="0" fontId="38" fillId="78" borderId="163" applyNumberFormat="0" applyProtection="0">
      <alignment horizontal="left" vertical="top" indent="1"/>
    </xf>
    <xf numFmtId="0" fontId="38" fillId="78" borderId="163" applyNumberFormat="0" applyProtection="0">
      <alignment horizontal="left" vertical="top" indent="1"/>
    </xf>
    <xf numFmtId="0" fontId="38" fillId="78" borderId="163" applyNumberFormat="0" applyProtection="0">
      <alignment horizontal="left" vertical="top" indent="1"/>
    </xf>
    <xf numFmtId="0" fontId="38" fillId="78" borderId="163" applyNumberFormat="0" applyProtection="0">
      <alignment horizontal="left" vertical="top" indent="1"/>
    </xf>
    <xf numFmtId="0" fontId="38" fillId="78" borderId="163" applyNumberFormat="0" applyProtection="0">
      <alignment horizontal="left" vertical="top" indent="1"/>
    </xf>
    <xf numFmtId="0" fontId="81" fillId="75" borderId="164" applyBorder="0"/>
    <xf numFmtId="4" fontId="53" fillId="87" borderId="162" applyNumberFormat="0" applyProtection="0">
      <alignment vertical="center"/>
    </xf>
    <xf numFmtId="4" fontId="82" fillId="59" borderId="163" applyNumberFormat="0" applyProtection="0">
      <alignment vertical="center"/>
    </xf>
    <xf numFmtId="4" fontId="82" fillId="59" borderId="163" applyNumberFormat="0" applyProtection="0">
      <alignment vertical="center"/>
    </xf>
    <xf numFmtId="4" fontId="82" fillId="59" borderId="163" applyNumberFormat="0" applyProtection="0">
      <alignment vertical="center"/>
    </xf>
    <xf numFmtId="4" fontId="82" fillId="59" borderId="163" applyNumberFormat="0" applyProtection="0">
      <alignment vertical="center"/>
    </xf>
    <xf numFmtId="4" fontId="82" fillId="59" borderId="163" applyNumberFormat="0" applyProtection="0">
      <alignment vertical="center"/>
    </xf>
    <xf numFmtId="4" fontId="75" fillId="87" borderId="162" applyNumberFormat="0" applyProtection="0">
      <alignment vertical="center"/>
    </xf>
    <xf numFmtId="4" fontId="53" fillId="87" borderId="162" applyNumberFormat="0" applyProtection="0">
      <alignment horizontal="left" vertical="center" indent="1"/>
    </xf>
    <xf numFmtId="4" fontId="82" fillId="50" borderId="163" applyNumberFormat="0" applyProtection="0">
      <alignment horizontal="left" vertical="center" indent="1"/>
    </xf>
    <xf numFmtId="4" fontId="82" fillId="50" borderId="163" applyNumberFormat="0" applyProtection="0">
      <alignment horizontal="left" vertical="center" indent="1"/>
    </xf>
    <xf numFmtId="4" fontId="82" fillId="50" borderId="163" applyNumberFormat="0" applyProtection="0">
      <alignment horizontal="left" vertical="center" indent="1"/>
    </xf>
    <xf numFmtId="4" fontId="82" fillId="50" borderId="163" applyNumberFormat="0" applyProtection="0">
      <alignment horizontal="left" vertical="center" indent="1"/>
    </xf>
    <xf numFmtId="4" fontId="82" fillId="50" borderId="163" applyNumberFormat="0" applyProtection="0">
      <alignment horizontal="left" vertical="center" indent="1"/>
    </xf>
    <xf numFmtId="4" fontId="53" fillId="87" borderId="162" applyNumberFormat="0" applyProtection="0">
      <alignment horizontal="left" vertical="center" indent="1"/>
    </xf>
    <xf numFmtId="0" fontId="82" fillId="59" borderId="163" applyNumberFormat="0" applyProtection="0">
      <alignment horizontal="left" vertical="top" indent="1"/>
    </xf>
    <xf numFmtId="0" fontId="82" fillId="59" borderId="163" applyNumberFormat="0" applyProtection="0">
      <alignment horizontal="left" vertical="top" indent="1"/>
    </xf>
    <xf numFmtId="0" fontId="82" fillId="59" borderId="163" applyNumberFormat="0" applyProtection="0">
      <alignment horizontal="left" vertical="top" indent="1"/>
    </xf>
    <xf numFmtId="0" fontId="82" fillId="59" borderId="163" applyNumberFormat="0" applyProtection="0">
      <alignment horizontal="left" vertical="top" indent="1"/>
    </xf>
    <xf numFmtId="0" fontId="82" fillId="59" borderId="163" applyNumberFormat="0" applyProtection="0">
      <alignment horizontal="left" vertical="top" indent="1"/>
    </xf>
    <xf numFmtId="4" fontId="53" fillId="74" borderId="162" applyNumberFormat="0" applyProtection="0">
      <alignment horizontal="right" vertical="center"/>
    </xf>
    <xf numFmtId="4" fontId="74" fillId="0" borderId="161" applyNumberFormat="0" applyProtection="0">
      <alignment horizontal="right" vertical="center"/>
    </xf>
    <xf numFmtId="4" fontId="74" fillId="0" borderId="161" applyNumberFormat="0" applyProtection="0">
      <alignment horizontal="right" vertical="center"/>
    </xf>
    <xf numFmtId="4" fontId="74" fillId="0" borderId="161" applyNumberFormat="0" applyProtection="0">
      <alignment horizontal="right" vertical="center"/>
    </xf>
    <xf numFmtId="4" fontId="74" fillId="0" borderId="161" applyNumberFormat="0" applyProtection="0">
      <alignment horizontal="right" vertical="center"/>
    </xf>
    <xf numFmtId="4" fontId="74" fillId="0" borderId="161" applyNumberFormat="0" applyProtection="0">
      <alignment horizontal="right" vertical="center"/>
    </xf>
    <xf numFmtId="4" fontId="75" fillId="74" borderId="162" applyNumberFormat="0" applyProtection="0">
      <alignment horizontal="right" vertical="center"/>
    </xf>
    <xf numFmtId="4" fontId="45" fillId="88" borderId="161" applyNumberFormat="0" applyProtection="0">
      <alignment horizontal="right" vertical="center"/>
    </xf>
    <xf numFmtId="4" fontId="45" fillId="88" borderId="161" applyNumberFormat="0" applyProtection="0">
      <alignment horizontal="right" vertical="center"/>
    </xf>
    <xf numFmtId="4" fontId="45" fillId="88" borderId="161" applyNumberFormat="0" applyProtection="0">
      <alignment horizontal="right" vertical="center"/>
    </xf>
    <xf numFmtId="4" fontId="45" fillId="88" borderId="161" applyNumberFormat="0" applyProtection="0">
      <alignment horizontal="right" vertical="center"/>
    </xf>
    <xf numFmtId="4" fontId="45" fillId="88" borderId="161" applyNumberFormat="0" applyProtection="0">
      <alignment horizontal="right" vertical="center"/>
    </xf>
    <xf numFmtId="4" fontId="74" fillId="20" borderId="161" applyNumberFormat="0" applyProtection="0">
      <alignment horizontal="left" vertical="center" indent="1"/>
    </xf>
    <xf numFmtId="4" fontId="74" fillId="20" borderId="161" applyNumberFormat="0" applyProtection="0">
      <alignment horizontal="left" vertical="center" indent="1"/>
    </xf>
    <xf numFmtId="4" fontId="74" fillId="20" borderId="161" applyNumberFormat="0" applyProtection="0">
      <alignment horizontal="left" vertical="center" indent="1"/>
    </xf>
    <xf numFmtId="4" fontId="74" fillId="20" borderId="161" applyNumberFormat="0" applyProtection="0">
      <alignment horizontal="left" vertical="center" indent="1"/>
    </xf>
    <xf numFmtId="4" fontId="74" fillId="20" borderId="161" applyNumberFormat="0" applyProtection="0">
      <alignment horizontal="left" vertical="center" indent="1"/>
    </xf>
    <xf numFmtId="4" fontId="74" fillId="20" borderId="161" applyNumberFormat="0" applyProtection="0">
      <alignment horizontal="left" vertical="center" indent="1"/>
    </xf>
    <xf numFmtId="0" fontId="82" fillId="77" borderId="163" applyNumberFormat="0" applyProtection="0">
      <alignment horizontal="left" vertical="top" indent="1"/>
    </xf>
    <xf numFmtId="0" fontId="82" fillId="77" borderId="163" applyNumberFormat="0" applyProtection="0">
      <alignment horizontal="left" vertical="top" indent="1"/>
    </xf>
    <xf numFmtId="0" fontId="82" fillId="77" borderId="163" applyNumberFormat="0" applyProtection="0">
      <alignment horizontal="left" vertical="top" indent="1"/>
    </xf>
    <xf numFmtId="0" fontId="82" fillId="77" borderId="163" applyNumberFormat="0" applyProtection="0">
      <alignment horizontal="left" vertical="top" indent="1"/>
    </xf>
    <xf numFmtId="0" fontId="82" fillId="77" borderId="163" applyNumberFormat="0" applyProtection="0">
      <alignment horizontal="left" vertical="top" indent="1"/>
    </xf>
    <xf numFmtId="4" fontId="45" fillId="89" borderId="159" applyNumberFormat="0" applyProtection="0">
      <alignment horizontal="left" vertical="center" indent="1"/>
    </xf>
    <xf numFmtId="4" fontId="45" fillId="89" borderId="159" applyNumberFormat="0" applyProtection="0">
      <alignment horizontal="left" vertical="center" indent="1"/>
    </xf>
    <xf numFmtId="4" fontId="45" fillId="89" borderId="159" applyNumberFormat="0" applyProtection="0">
      <alignment horizontal="left" vertical="center" indent="1"/>
    </xf>
    <xf numFmtId="4" fontId="45" fillId="89" borderId="159" applyNumberFormat="0" applyProtection="0">
      <alignment horizontal="left" vertical="center" indent="1"/>
    </xf>
    <xf numFmtId="4" fontId="45" fillId="89" borderId="159" applyNumberFormat="0" applyProtection="0">
      <alignment horizontal="left" vertical="center" indent="1"/>
    </xf>
    <xf numFmtId="4" fontId="73" fillId="74" borderId="162" applyNumberFormat="0" applyProtection="0">
      <alignment horizontal="right" vertical="center"/>
    </xf>
    <xf numFmtId="4" fontId="45" fillId="86" borderId="161" applyNumberFormat="0" applyProtection="0">
      <alignment horizontal="right" vertical="center"/>
    </xf>
    <xf numFmtId="4" fontId="45" fillId="86" borderId="161" applyNumberFormat="0" applyProtection="0">
      <alignment horizontal="right" vertical="center"/>
    </xf>
    <xf numFmtId="4" fontId="45" fillId="86" borderId="161" applyNumberFormat="0" applyProtection="0">
      <alignment horizontal="right" vertical="center"/>
    </xf>
    <xf numFmtId="4" fontId="45" fillId="86" borderId="161" applyNumberFormat="0" applyProtection="0">
      <alignment horizontal="right" vertical="center"/>
    </xf>
    <xf numFmtId="4" fontId="45" fillId="86" borderId="161" applyNumberFormat="0" applyProtection="0">
      <alignment horizontal="right" vertical="center"/>
    </xf>
    <xf numFmtId="2" fontId="84" fillId="91" borderId="157" applyProtection="0"/>
    <xf numFmtId="2" fontId="84" fillId="91" borderId="157" applyProtection="0"/>
    <xf numFmtId="2" fontId="44" fillId="92" borderId="157" applyProtection="0"/>
    <xf numFmtId="2" fontId="44" fillId="93" borderId="157" applyProtection="0"/>
    <xf numFmtId="2" fontId="44" fillId="94" borderId="157" applyProtection="0"/>
    <xf numFmtId="2" fontId="44" fillId="94" borderId="157" applyProtection="0">
      <alignment horizontal="center"/>
    </xf>
    <xf numFmtId="2" fontId="44" fillId="93" borderId="157" applyProtection="0">
      <alignment horizontal="center"/>
    </xf>
    <xf numFmtId="0" fontId="45" fillId="0" borderId="159">
      <alignment horizontal="left" vertical="top" wrapText="1"/>
    </xf>
    <xf numFmtId="0" fontId="87" fillId="0" borderId="165" applyNumberFormat="0" applyFill="0" applyAlignment="0" applyProtection="0"/>
    <xf numFmtId="0" fontId="93" fillId="0" borderId="166"/>
    <xf numFmtId="0" fontId="44" fillId="6" borderId="169" applyNumberFormat="0">
      <alignment readingOrder="1"/>
      <protection locked="0"/>
    </xf>
    <xf numFmtId="0" fontId="50" fillId="0" borderId="170">
      <alignment horizontal="left" vertical="top" wrapText="1"/>
    </xf>
    <xf numFmtId="49" fontId="36" fillId="0" borderId="167">
      <alignment horizontal="center" vertical="top" wrapText="1"/>
      <protection locked="0"/>
    </xf>
    <xf numFmtId="49" fontId="36" fillId="0" borderId="167">
      <alignment horizontal="center" vertical="top" wrapText="1"/>
      <protection locked="0"/>
    </xf>
    <xf numFmtId="49" fontId="45" fillId="10" borderId="167">
      <alignment horizontal="right" vertical="top"/>
      <protection locked="0"/>
    </xf>
    <xf numFmtId="49" fontId="45" fillId="10" borderId="167">
      <alignment horizontal="right" vertical="top"/>
      <protection locked="0"/>
    </xf>
    <xf numFmtId="0" fontId="45" fillId="10" borderId="167">
      <alignment horizontal="right" vertical="top"/>
      <protection locked="0"/>
    </xf>
    <xf numFmtId="0" fontId="45" fillId="10" borderId="167">
      <alignment horizontal="right" vertical="top"/>
      <protection locked="0"/>
    </xf>
    <xf numFmtId="49" fontId="45" fillId="0" borderId="167">
      <alignment horizontal="right" vertical="top"/>
      <protection locked="0"/>
    </xf>
    <xf numFmtId="49" fontId="45" fillId="0" borderId="167">
      <alignment horizontal="right" vertical="top"/>
      <protection locked="0"/>
    </xf>
    <xf numFmtId="0" fontId="45" fillId="0" borderId="167">
      <alignment horizontal="right" vertical="top"/>
      <protection locked="0"/>
    </xf>
    <xf numFmtId="0" fontId="45" fillId="0" borderId="167">
      <alignment horizontal="right" vertical="top"/>
      <protection locked="0"/>
    </xf>
    <xf numFmtId="49" fontId="45" fillId="49" borderId="167">
      <alignment horizontal="right" vertical="top"/>
      <protection locked="0"/>
    </xf>
    <xf numFmtId="49" fontId="45" fillId="49" borderId="167">
      <alignment horizontal="right" vertical="top"/>
      <protection locked="0"/>
    </xf>
    <xf numFmtId="0" fontId="45" fillId="49" borderId="167">
      <alignment horizontal="right" vertical="top"/>
      <protection locked="0"/>
    </xf>
    <xf numFmtId="0" fontId="45" fillId="49" borderId="167">
      <alignment horizontal="right" vertical="top"/>
      <protection locked="0"/>
    </xf>
    <xf numFmtId="0" fontId="50" fillId="0" borderId="170">
      <alignment horizontal="center" vertical="top" wrapText="1"/>
    </xf>
    <xf numFmtId="0" fontId="54" fillId="50" borderId="169" applyNumberFormat="0" applyAlignment="0" applyProtection="0"/>
    <xf numFmtId="0" fontId="67" fillId="13" borderId="169" applyNumberFormat="0" applyAlignment="0" applyProtection="0"/>
    <xf numFmtId="0" fontId="36" fillId="59" borderId="171" applyNumberFormat="0" applyFont="0" applyAlignment="0" applyProtection="0"/>
    <xf numFmtId="0" fontId="38" fillId="45" borderId="172" applyNumberFormat="0" applyFont="0" applyAlignment="0" applyProtection="0"/>
    <xf numFmtId="0" fontId="38" fillId="45" borderId="172" applyNumberFormat="0" applyFont="0" applyAlignment="0" applyProtection="0"/>
    <xf numFmtId="0" fontId="38" fillId="45" borderId="172" applyNumberFormat="0" applyFont="0" applyAlignment="0" applyProtection="0"/>
    <xf numFmtId="0" fontId="72" fillId="50" borderId="173" applyNumberFormat="0" applyAlignment="0" applyProtection="0"/>
    <xf numFmtId="4" fontId="53" fillId="60" borderId="173" applyNumberFormat="0" applyProtection="0">
      <alignment vertical="center"/>
    </xf>
    <xf numFmtId="4" fontId="74" fillId="57" borderId="172" applyNumberFormat="0" applyProtection="0">
      <alignment vertical="center"/>
    </xf>
    <xf numFmtId="4" fontId="74" fillId="57" borderId="172" applyNumberFormat="0" applyProtection="0">
      <alignment vertical="center"/>
    </xf>
    <xf numFmtId="4" fontId="74" fillId="57" borderId="172" applyNumberFormat="0" applyProtection="0">
      <alignment vertical="center"/>
    </xf>
    <xf numFmtId="4" fontId="74" fillId="57" borderId="172" applyNumberFormat="0" applyProtection="0">
      <alignment vertical="center"/>
    </xf>
    <xf numFmtId="4" fontId="74" fillId="57" borderId="172" applyNumberFormat="0" applyProtection="0">
      <alignment vertical="center"/>
    </xf>
    <xf numFmtId="4" fontId="75" fillId="60" borderId="173" applyNumberFormat="0" applyProtection="0">
      <alignment vertical="center"/>
    </xf>
    <xf numFmtId="4" fontId="45" fillId="60" borderId="172" applyNumberFormat="0" applyProtection="0">
      <alignment vertical="center"/>
    </xf>
    <xf numFmtId="4" fontId="45" fillId="60" borderId="172" applyNumberFormat="0" applyProtection="0">
      <alignment vertical="center"/>
    </xf>
    <xf numFmtId="4" fontId="45" fillId="60" borderId="172" applyNumberFormat="0" applyProtection="0">
      <alignment vertical="center"/>
    </xf>
    <xf numFmtId="4" fontId="45" fillId="60" borderId="172" applyNumberFormat="0" applyProtection="0">
      <alignment vertical="center"/>
    </xf>
    <xf numFmtId="4" fontId="45" fillId="60" borderId="172" applyNumberFormat="0" applyProtection="0">
      <alignment vertical="center"/>
    </xf>
    <xf numFmtId="4" fontId="53" fillId="60" borderId="173" applyNumberFormat="0" applyProtection="0">
      <alignment horizontal="left" vertical="center" indent="1"/>
    </xf>
    <xf numFmtId="4" fontId="74" fillId="60" borderId="172" applyNumberFormat="0" applyProtection="0">
      <alignment horizontal="left" vertical="center" indent="1"/>
    </xf>
    <xf numFmtId="4" fontId="74" fillId="60" borderId="172" applyNumberFormat="0" applyProtection="0">
      <alignment horizontal="left" vertical="center" indent="1"/>
    </xf>
    <xf numFmtId="4" fontId="74" fillId="60" borderId="172" applyNumberFormat="0" applyProtection="0">
      <alignment horizontal="left" vertical="center" indent="1"/>
    </xf>
    <xf numFmtId="4" fontId="74" fillId="60" borderId="172" applyNumberFormat="0" applyProtection="0">
      <alignment horizontal="left" vertical="center" indent="1"/>
    </xf>
    <xf numFmtId="4" fontId="74" fillId="60" borderId="172" applyNumberFormat="0" applyProtection="0">
      <alignment horizontal="left" vertical="center" indent="1"/>
    </xf>
    <xf numFmtId="4" fontId="53" fillId="60" borderId="173" applyNumberFormat="0" applyProtection="0">
      <alignment horizontal="left" vertical="center" indent="1"/>
    </xf>
    <xf numFmtId="0" fontId="45" fillId="57" borderId="174" applyNumberFormat="0" applyProtection="0">
      <alignment horizontal="left" vertical="top" indent="1"/>
    </xf>
    <xf numFmtId="0" fontId="45" fillId="57" borderId="174" applyNumberFormat="0" applyProtection="0">
      <alignment horizontal="left" vertical="top" indent="1"/>
    </xf>
    <xf numFmtId="0" fontId="45" fillId="57" borderId="174" applyNumberFormat="0" applyProtection="0">
      <alignment horizontal="left" vertical="top" indent="1"/>
    </xf>
    <xf numFmtId="0" fontId="45" fillId="57" borderId="174" applyNumberFormat="0" applyProtection="0">
      <alignment horizontal="left" vertical="top" indent="1"/>
    </xf>
    <xf numFmtId="0" fontId="45" fillId="57" borderId="174" applyNumberFormat="0" applyProtection="0">
      <alignment horizontal="left" vertical="top" indent="1"/>
    </xf>
    <xf numFmtId="4" fontId="74" fillId="20" borderId="172" applyNumberFormat="0" applyProtection="0">
      <alignment horizontal="left" vertical="center" indent="1"/>
    </xf>
    <xf numFmtId="4" fontId="74" fillId="20" borderId="172" applyNumberFormat="0" applyProtection="0">
      <alignment horizontal="left" vertical="center" indent="1"/>
    </xf>
    <xf numFmtId="4" fontId="74" fillId="20" borderId="172" applyNumberFormat="0" applyProtection="0">
      <alignment horizontal="left" vertical="center" indent="1"/>
    </xf>
    <xf numFmtId="4" fontId="74" fillId="20" borderId="172" applyNumberFormat="0" applyProtection="0">
      <alignment horizontal="left" vertical="center" indent="1"/>
    </xf>
    <xf numFmtId="4" fontId="74" fillId="20" borderId="172" applyNumberFormat="0" applyProtection="0">
      <alignment horizontal="left" vertical="center" indent="1"/>
    </xf>
    <xf numFmtId="4" fontId="53" fillId="61" borderId="173" applyNumberFormat="0" applyProtection="0">
      <alignment horizontal="right" vertical="center"/>
    </xf>
    <xf numFmtId="4" fontId="74" fillId="9" borderId="172" applyNumberFormat="0" applyProtection="0">
      <alignment horizontal="right" vertical="center"/>
    </xf>
    <xf numFmtId="4" fontId="74" fillId="9" borderId="172" applyNumberFormat="0" applyProtection="0">
      <alignment horizontal="right" vertical="center"/>
    </xf>
    <xf numFmtId="4" fontId="74" fillId="9" borderId="172" applyNumberFormat="0" applyProtection="0">
      <alignment horizontal="right" vertical="center"/>
    </xf>
    <xf numFmtId="4" fontId="74" fillId="9" borderId="172" applyNumberFormat="0" applyProtection="0">
      <alignment horizontal="right" vertical="center"/>
    </xf>
    <xf numFmtId="4" fontId="74" fillId="9" borderId="172" applyNumberFormat="0" applyProtection="0">
      <alignment horizontal="right" vertical="center"/>
    </xf>
    <xf numFmtId="4" fontId="53" fillId="62" borderId="173" applyNumberFormat="0" applyProtection="0">
      <alignment horizontal="right" vertical="center"/>
    </xf>
    <xf numFmtId="4" fontId="74" fillId="63" borderId="172" applyNumberFormat="0" applyProtection="0">
      <alignment horizontal="right" vertical="center"/>
    </xf>
    <xf numFmtId="4" fontId="74" fillId="63" borderId="172" applyNumberFormat="0" applyProtection="0">
      <alignment horizontal="right" vertical="center"/>
    </xf>
    <xf numFmtId="4" fontId="74" fillId="63" borderId="172" applyNumberFormat="0" applyProtection="0">
      <alignment horizontal="right" vertical="center"/>
    </xf>
    <xf numFmtId="4" fontId="74" fillId="63" borderId="172" applyNumberFormat="0" applyProtection="0">
      <alignment horizontal="right" vertical="center"/>
    </xf>
    <xf numFmtId="4" fontId="74" fillId="63" borderId="172" applyNumberFormat="0" applyProtection="0">
      <alignment horizontal="right" vertical="center"/>
    </xf>
    <xf numFmtId="4" fontId="53" fillId="64" borderId="173" applyNumberFormat="0" applyProtection="0">
      <alignment horizontal="right" vertical="center"/>
    </xf>
    <xf numFmtId="4" fontId="74" fillId="30" borderId="170" applyNumberFormat="0" applyProtection="0">
      <alignment horizontal="right" vertical="center"/>
    </xf>
    <xf numFmtId="4" fontId="74" fillId="30" borderId="170" applyNumberFormat="0" applyProtection="0">
      <alignment horizontal="right" vertical="center"/>
    </xf>
    <xf numFmtId="4" fontId="74" fillId="30" borderId="170" applyNumberFormat="0" applyProtection="0">
      <alignment horizontal="right" vertical="center"/>
    </xf>
    <xf numFmtId="4" fontId="74" fillId="30" borderId="170" applyNumberFormat="0" applyProtection="0">
      <alignment horizontal="right" vertical="center"/>
    </xf>
    <xf numFmtId="4" fontId="74" fillId="30" borderId="170" applyNumberFormat="0" applyProtection="0">
      <alignment horizontal="right" vertical="center"/>
    </xf>
    <xf numFmtId="4" fontId="53" fillId="65" borderId="173" applyNumberFormat="0" applyProtection="0">
      <alignment horizontal="right" vertical="center"/>
    </xf>
    <xf numFmtId="4" fontId="74" fillId="17" borderId="172" applyNumberFormat="0" applyProtection="0">
      <alignment horizontal="right" vertical="center"/>
    </xf>
    <xf numFmtId="4" fontId="74" fillId="17" borderId="172" applyNumberFormat="0" applyProtection="0">
      <alignment horizontal="right" vertical="center"/>
    </xf>
    <xf numFmtId="4" fontId="74" fillId="17" borderId="172" applyNumberFormat="0" applyProtection="0">
      <alignment horizontal="right" vertical="center"/>
    </xf>
    <xf numFmtId="4" fontId="74" fillId="17" borderId="172" applyNumberFormat="0" applyProtection="0">
      <alignment horizontal="right" vertical="center"/>
    </xf>
    <xf numFmtId="4" fontId="74" fillId="17" borderId="172" applyNumberFormat="0" applyProtection="0">
      <alignment horizontal="right" vertical="center"/>
    </xf>
    <xf numFmtId="4" fontId="53" fillId="66" borderId="173" applyNumberFormat="0" applyProtection="0">
      <alignment horizontal="right" vertical="center"/>
    </xf>
    <xf numFmtId="4" fontId="74" fillId="21" borderId="172" applyNumberFormat="0" applyProtection="0">
      <alignment horizontal="right" vertical="center"/>
    </xf>
    <xf numFmtId="4" fontId="74" fillId="21" borderId="172" applyNumberFormat="0" applyProtection="0">
      <alignment horizontal="right" vertical="center"/>
    </xf>
    <xf numFmtId="4" fontId="74" fillId="21" borderId="172" applyNumberFormat="0" applyProtection="0">
      <alignment horizontal="right" vertical="center"/>
    </xf>
    <xf numFmtId="4" fontId="74" fillId="21" borderId="172" applyNumberFormat="0" applyProtection="0">
      <alignment horizontal="right" vertical="center"/>
    </xf>
    <xf numFmtId="4" fontId="74" fillId="21" borderId="172" applyNumberFormat="0" applyProtection="0">
      <alignment horizontal="right" vertical="center"/>
    </xf>
    <xf numFmtId="4" fontId="53" fillId="67" borderId="173" applyNumberFormat="0" applyProtection="0">
      <alignment horizontal="right" vertical="center"/>
    </xf>
    <xf numFmtId="4" fontId="74" fillId="44" borderId="172" applyNumberFormat="0" applyProtection="0">
      <alignment horizontal="right" vertical="center"/>
    </xf>
    <xf numFmtId="4" fontId="74" fillId="44" borderId="172" applyNumberFormat="0" applyProtection="0">
      <alignment horizontal="right" vertical="center"/>
    </xf>
    <xf numFmtId="4" fontId="74" fillId="44" borderId="172" applyNumberFormat="0" applyProtection="0">
      <alignment horizontal="right" vertical="center"/>
    </xf>
    <xf numFmtId="4" fontId="74" fillId="44" borderId="172" applyNumberFormat="0" applyProtection="0">
      <alignment horizontal="right" vertical="center"/>
    </xf>
    <xf numFmtId="4" fontId="74" fillId="44" borderId="172" applyNumberFormat="0" applyProtection="0">
      <alignment horizontal="right" vertical="center"/>
    </xf>
    <xf numFmtId="4" fontId="53" fillId="68" borderId="173" applyNumberFormat="0" applyProtection="0">
      <alignment horizontal="right" vertical="center"/>
    </xf>
    <xf numFmtId="4" fontId="74" fillId="37" borderId="172" applyNumberFormat="0" applyProtection="0">
      <alignment horizontal="right" vertical="center"/>
    </xf>
    <xf numFmtId="4" fontId="74" fillId="37" borderId="172" applyNumberFormat="0" applyProtection="0">
      <alignment horizontal="right" vertical="center"/>
    </xf>
    <xf numFmtId="4" fontId="74" fillId="37" borderId="172" applyNumberFormat="0" applyProtection="0">
      <alignment horizontal="right" vertical="center"/>
    </xf>
    <xf numFmtId="4" fontId="74" fillId="37" borderId="172" applyNumberFormat="0" applyProtection="0">
      <alignment horizontal="right" vertical="center"/>
    </xf>
    <xf numFmtId="4" fontId="74" fillId="37" borderId="172" applyNumberFormat="0" applyProtection="0">
      <alignment horizontal="right" vertical="center"/>
    </xf>
    <xf numFmtId="4" fontId="53" fillId="69" borderId="173" applyNumberFormat="0" applyProtection="0">
      <alignment horizontal="right" vertical="center"/>
    </xf>
    <xf numFmtId="4" fontId="74" fillId="70" borderId="172" applyNumberFormat="0" applyProtection="0">
      <alignment horizontal="right" vertical="center"/>
    </xf>
    <xf numFmtId="4" fontId="74" fillId="70" borderId="172" applyNumberFormat="0" applyProtection="0">
      <alignment horizontal="right" vertical="center"/>
    </xf>
    <xf numFmtId="4" fontId="74" fillId="70" borderId="172" applyNumberFormat="0" applyProtection="0">
      <alignment horizontal="right" vertical="center"/>
    </xf>
    <xf numFmtId="4" fontId="74" fillId="70" borderId="172" applyNumberFormat="0" applyProtection="0">
      <alignment horizontal="right" vertical="center"/>
    </xf>
    <xf numFmtId="4" fontId="74" fillId="70" borderId="172" applyNumberFormat="0" applyProtection="0">
      <alignment horizontal="right" vertical="center"/>
    </xf>
    <xf numFmtId="4" fontId="53" fillId="71" borderId="173" applyNumberFormat="0" applyProtection="0">
      <alignment horizontal="right" vertical="center"/>
    </xf>
    <xf numFmtId="4" fontId="74" fillId="16" borderId="172" applyNumberFormat="0" applyProtection="0">
      <alignment horizontal="right" vertical="center"/>
    </xf>
    <xf numFmtId="4" fontId="74" fillId="16" borderId="172" applyNumberFormat="0" applyProtection="0">
      <alignment horizontal="right" vertical="center"/>
    </xf>
    <xf numFmtId="4" fontId="74" fillId="16" borderId="172" applyNumberFormat="0" applyProtection="0">
      <alignment horizontal="right" vertical="center"/>
    </xf>
    <xf numFmtId="4" fontId="74" fillId="16" borderId="172" applyNumberFormat="0" applyProtection="0">
      <alignment horizontal="right" vertical="center"/>
    </xf>
    <xf numFmtId="4" fontId="74" fillId="16" borderId="172" applyNumberFormat="0" applyProtection="0">
      <alignment horizontal="right" vertical="center"/>
    </xf>
    <xf numFmtId="4" fontId="77" fillId="72" borderId="173" applyNumberFormat="0" applyProtection="0">
      <alignment horizontal="left" vertical="center" indent="1"/>
    </xf>
    <xf numFmtId="4" fontId="74" fillId="73" borderId="170" applyNumberFormat="0" applyProtection="0">
      <alignment horizontal="left" vertical="center" indent="1"/>
    </xf>
    <xf numFmtId="4" fontId="74" fillId="73" borderId="170" applyNumberFormat="0" applyProtection="0">
      <alignment horizontal="left" vertical="center" indent="1"/>
    </xf>
    <xf numFmtId="4" fontId="74" fillId="73" borderId="170" applyNumberFormat="0" applyProtection="0">
      <alignment horizontal="left" vertical="center" indent="1"/>
    </xf>
    <xf numFmtId="4" fontId="74" fillId="73" borderId="170" applyNumberFormat="0" applyProtection="0">
      <alignment horizontal="left" vertical="center" indent="1"/>
    </xf>
    <xf numFmtId="4" fontId="74" fillId="73" borderId="170" applyNumberFormat="0" applyProtection="0">
      <alignment horizontal="left" vertical="center" indent="1"/>
    </xf>
    <xf numFmtId="4" fontId="56" fillId="75" borderId="170" applyNumberFormat="0" applyProtection="0">
      <alignment horizontal="left" vertical="center" indent="1"/>
    </xf>
    <xf numFmtId="4" fontId="56" fillId="75" borderId="170" applyNumberFormat="0" applyProtection="0">
      <alignment horizontal="left" vertical="center" indent="1"/>
    </xf>
    <xf numFmtId="4" fontId="56" fillId="75" borderId="170" applyNumberFormat="0" applyProtection="0">
      <alignment horizontal="left" vertical="center" indent="1"/>
    </xf>
    <xf numFmtId="4" fontId="56" fillId="75" borderId="170" applyNumberFormat="0" applyProtection="0">
      <alignment horizontal="left" vertical="center" indent="1"/>
    </xf>
    <xf numFmtId="4" fontId="56" fillId="75" borderId="170" applyNumberFormat="0" applyProtection="0">
      <alignment horizontal="left" vertical="center" indent="1"/>
    </xf>
    <xf numFmtId="4" fontId="56" fillId="75" borderId="170" applyNumberFormat="0" applyProtection="0">
      <alignment horizontal="left" vertical="center" indent="1"/>
    </xf>
    <xf numFmtId="4" fontId="56" fillId="75" borderId="170" applyNumberFormat="0" applyProtection="0">
      <alignment horizontal="left" vertical="center" indent="1"/>
    </xf>
    <xf numFmtId="4" fontId="56" fillId="75" borderId="170" applyNumberFormat="0" applyProtection="0">
      <alignment horizontal="left" vertical="center" indent="1"/>
    </xf>
    <xf numFmtId="4" fontId="56" fillId="75" borderId="170" applyNumberFormat="0" applyProtection="0">
      <alignment horizontal="left" vertical="center" indent="1"/>
    </xf>
    <xf numFmtId="4" fontId="56" fillId="75" borderId="170" applyNumberFormat="0" applyProtection="0">
      <alignment horizontal="left" vertical="center" indent="1"/>
    </xf>
    <xf numFmtId="4" fontId="74" fillId="77" borderId="172" applyNumberFormat="0" applyProtection="0">
      <alignment horizontal="right" vertical="center"/>
    </xf>
    <xf numFmtId="4" fontId="74" fillId="77" borderId="172" applyNumberFormat="0" applyProtection="0">
      <alignment horizontal="right" vertical="center"/>
    </xf>
    <xf numFmtId="4" fontId="74" fillId="77" borderId="172" applyNumberFormat="0" applyProtection="0">
      <alignment horizontal="right" vertical="center"/>
    </xf>
    <xf numFmtId="4" fontId="74" fillId="77" borderId="172" applyNumberFormat="0" applyProtection="0">
      <alignment horizontal="right" vertical="center"/>
    </xf>
    <xf numFmtId="4" fontId="74" fillId="77" borderId="172" applyNumberFormat="0" applyProtection="0">
      <alignment horizontal="right" vertical="center"/>
    </xf>
    <xf numFmtId="4" fontId="74" fillId="78" borderId="170" applyNumberFormat="0" applyProtection="0">
      <alignment horizontal="left" vertical="center" indent="1"/>
    </xf>
    <xf numFmtId="4" fontId="74" fillId="78" borderId="170" applyNumberFormat="0" applyProtection="0">
      <alignment horizontal="left" vertical="center" indent="1"/>
    </xf>
    <xf numFmtId="4" fontId="74" fillId="78" borderId="170" applyNumberFormat="0" applyProtection="0">
      <alignment horizontal="left" vertical="center" indent="1"/>
    </xf>
    <xf numFmtId="4" fontId="74" fillId="78" borderId="170" applyNumberFormat="0" applyProtection="0">
      <alignment horizontal="left" vertical="center" indent="1"/>
    </xf>
    <xf numFmtId="4" fontId="74" fillId="78" borderId="170" applyNumberFormat="0" applyProtection="0">
      <alignment horizontal="left" vertical="center" indent="1"/>
    </xf>
    <xf numFmtId="4" fontId="74" fillId="77" borderId="170" applyNumberFormat="0" applyProtection="0">
      <alignment horizontal="left" vertical="center" indent="1"/>
    </xf>
    <xf numFmtId="4" fontId="74" fillId="77" borderId="170" applyNumberFormat="0" applyProtection="0">
      <alignment horizontal="left" vertical="center" indent="1"/>
    </xf>
    <xf numFmtId="4" fontId="74" fillId="77" borderId="170" applyNumberFormat="0" applyProtection="0">
      <alignment horizontal="left" vertical="center" indent="1"/>
    </xf>
    <xf numFmtId="4" fontId="74" fillId="77" borderId="170" applyNumberFormat="0" applyProtection="0">
      <alignment horizontal="left" vertical="center" indent="1"/>
    </xf>
    <xf numFmtId="4" fontId="74" fillId="77" borderId="170" applyNumberFormat="0" applyProtection="0">
      <alignment horizontal="left" vertical="center" indent="1"/>
    </xf>
    <xf numFmtId="0" fontId="74" fillId="50" borderId="172" applyNumberFormat="0" applyProtection="0">
      <alignment horizontal="left" vertical="center" indent="1"/>
    </xf>
    <xf numFmtId="0" fontId="74" fillId="50" borderId="172" applyNumberFormat="0" applyProtection="0">
      <alignment horizontal="left" vertical="center" indent="1"/>
    </xf>
    <xf numFmtId="0" fontId="74" fillId="50" borderId="172" applyNumberFormat="0" applyProtection="0">
      <alignment horizontal="left" vertical="center" indent="1"/>
    </xf>
    <xf numFmtId="0" fontId="74" fillId="50" borderId="172" applyNumberFormat="0" applyProtection="0">
      <alignment horizontal="left" vertical="center" indent="1"/>
    </xf>
    <xf numFmtId="0" fontId="74" fillId="50" borderId="172" applyNumberFormat="0" applyProtection="0">
      <alignment horizontal="left" vertical="center" indent="1"/>
    </xf>
    <xf numFmtId="0" fontId="74" fillId="50" borderId="172" applyNumberFormat="0" applyProtection="0">
      <alignment horizontal="left" vertical="center" indent="1"/>
    </xf>
    <xf numFmtId="0" fontId="38" fillId="75" borderId="174" applyNumberFormat="0" applyProtection="0">
      <alignment horizontal="left" vertical="top" indent="1"/>
    </xf>
    <xf numFmtId="0" fontId="38" fillId="75" borderId="174" applyNumberFormat="0" applyProtection="0">
      <alignment horizontal="left" vertical="top" indent="1"/>
    </xf>
    <xf numFmtId="0" fontId="38" fillId="75" borderId="174" applyNumberFormat="0" applyProtection="0">
      <alignment horizontal="left" vertical="top" indent="1"/>
    </xf>
    <xf numFmtId="0" fontId="38" fillId="75" borderId="174" applyNumberFormat="0" applyProtection="0">
      <alignment horizontal="left" vertical="top" indent="1"/>
    </xf>
    <xf numFmtId="0" fontId="38" fillId="75" borderId="174" applyNumberFormat="0" applyProtection="0">
      <alignment horizontal="left" vertical="top" indent="1"/>
    </xf>
    <xf numFmtId="0" fontId="38" fillId="75" borderId="174" applyNumberFormat="0" applyProtection="0">
      <alignment horizontal="left" vertical="top" indent="1"/>
    </xf>
    <xf numFmtId="0" fontId="38" fillId="75" borderId="174" applyNumberFormat="0" applyProtection="0">
      <alignment horizontal="left" vertical="top" indent="1"/>
    </xf>
    <xf numFmtId="0" fontId="38" fillId="75" borderId="174" applyNumberFormat="0" applyProtection="0">
      <alignment horizontal="left" vertical="top" indent="1"/>
    </xf>
    <xf numFmtId="0" fontId="74" fillId="82" borderId="172" applyNumberFormat="0" applyProtection="0">
      <alignment horizontal="left" vertical="center" indent="1"/>
    </xf>
    <xf numFmtId="0" fontId="74" fillId="82" borderId="172" applyNumberFormat="0" applyProtection="0">
      <alignment horizontal="left" vertical="center" indent="1"/>
    </xf>
    <xf numFmtId="0" fontId="74" fillId="82" borderId="172" applyNumberFormat="0" applyProtection="0">
      <alignment horizontal="left" vertical="center" indent="1"/>
    </xf>
    <xf numFmtId="0" fontId="74" fillId="82" borderId="172" applyNumberFormat="0" applyProtection="0">
      <alignment horizontal="left" vertical="center" indent="1"/>
    </xf>
    <xf numFmtId="0" fontId="74" fillId="82" borderId="172" applyNumberFormat="0" applyProtection="0">
      <alignment horizontal="left" vertical="center" indent="1"/>
    </xf>
    <xf numFmtId="0" fontId="74" fillId="82" borderId="172" applyNumberFormat="0" applyProtection="0">
      <alignment horizontal="left" vertical="center" indent="1"/>
    </xf>
    <xf numFmtId="0" fontId="38" fillId="77" borderId="174" applyNumberFormat="0" applyProtection="0">
      <alignment horizontal="left" vertical="top" indent="1"/>
    </xf>
    <xf numFmtId="0" fontId="38" fillId="77" borderId="174" applyNumberFormat="0" applyProtection="0">
      <alignment horizontal="left" vertical="top" indent="1"/>
    </xf>
    <xf numFmtId="0" fontId="38" fillId="77" borderId="174" applyNumberFormat="0" applyProtection="0">
      <alignment horizontal="left" vertical="top" indent="1"/>
    </xf>
    <xf numFmtId="0" fontId="38" fillId="77" borderId="174" applyNumberFormat="0" applyProtection="0">
      <alignment horizontal="left" vertical="top" indent="1"/>
    </xf>
    <xf numFmtId="0" fontId="38" fillId="77" borderId="174" applyNumberFormat="0" applyProtection="0">
      <alignment horizontal="left" vertical="top" indent="1"/>
    </xf>
    <xf numFmtId="0" fontId="38" fillId="77" borderId="174" applyNumberFormat="0" applyProtection="0">
      <alignment horizontal="left" vertical="top" indent="1"/>
    </xf>
    <xf numFmtId="0" fontId="38" fillId="77" borderId="174" applyNumberFormat="0" applyProtection="0">
      <alignment horizontal="left" vertical="top" indent="1"/>
    </xf>
    <xf numFmtId="0" fontId="38" fillId="77" borderId="174" applyNumberFormat="0" applyProtection="0">
      <alignment horizontal="left" vertical="top" indent="1"/>
    </xf>
    <xf numFmtId="0" fontId="74" fillId="14" borderId="172" applyNumberFormat="0" applyProtection="0">
      <alignment horizontal="left" vertical="center" indent="1"/>
    </xf>
    <xf numFmtId="0" fontId="74" fillId="14" borderId="172" applyNumberFormat="0" applyProtection="0">
      <alignment horizontal="left" vertical="center" indent="1"/>
    </xf>
    <xf numFmtId="0" fontId="74" fillId="14" borderId="172" applyNumberFormat="0" applyProtection="0">
      <alignment horizontal="left" vertical="center" indent="1"/>
    </xf>
    <xf numFmtId="0" fontId="74" fillId="14" borderId="172" applyNumberFormat="0" applyProtection="0">
      <alignment horizontal="left" vertical="center" indent="1"/>
    </xf>
    <xf numFmtId="0" fontId="74" fillId="14" borderId="172" applyNumberFormat="0" applyProtection="0">
      <alignment horizontal="left" vertical="center" indent="1"/>
    </xf>
    <xf numFmtId="0" fontId="37" fillId="85" borderId="173" applyNumberFormat="0" applyProtection="0">
      <alignment horizontal="left" vertical="center" indent="1"/>
    </xf>
    <xf numFmtId="0" fontId="38" fillId="14" borderId="174" applyNumberFormat="0" applyProtection="0">
      <alignment horizontal="left" vertical="top" indent="1"/>
    </xf>
    <xf numFmtId="0" fontId="38" fillId="14" borderId="174" applyNumberFormat="0" applyProtection="0">
      <alignment horizontal="left" vertical="top" indent="1"/>
    </xf>
    <xf numFmtId="0" fontId="38" fillId="14" borderId="174" applyNumberFormat="0" applyProtection="0">
      <alignment horizontal="left" vertical="top" indent="1"/>
    </xf>
    <xf numFmtId="0" fontId="38" fillId="14" borderId="174" applyNumberFormat="0" applyProtection="0">
      <alignment horizontal="left" vertical="top" indent="1"/>
    </xf>
    <xf numFmtId="0" fontId="38" fillId="14" borderId="174" applyNumberFormat="0" applyProtection="0">
      <alignment horizontal="left" vertical="top" indent="1"/>
    </xf>
    <xf numFmtId="0" fontId="38" fillId="14" borderId="174" applyNumberFormat="0" applyProtection="0">
      <alignment horizontal="left" vertical="top" indent="1"/>
    </xf>
    <xf numFmtId="0" fontId="38" fillId="14" borderId="174" applyNumberFormat="0" applyProtection="0">
      <alignment horizontal="left" vertical="top" indent="1"/>
    </xf>
    <xf numFmtId="0" fontId="38" fillId="14" borderId="174" applyNumberFormat="0" applyProtection="0">
      <alignment horizontal="left" vertical="top" indent="1"/>
    </xf>
    <xf numFmtId="0" fontId="74" fillId="78" borderId="172" applyNumberFormat="0" applyProtection="0">
      <alignment horizontal="left" vertical="center" indent="1"/>
    </xf>
    <xf numFmtId="0" fontId="74" fillId="78" borderId="172" applyNumberFormat="0" applyProtection="0">
      <alignment horizontal="left" vertical="center" indent="1"/>
    </xf>
    <xf numFmtId="0" fontId="74" fillId="78" borderId="172" applyNumberFormat="0" applyProtection="0">
      <alignment horizontal="left" vertical="center" indent="1"/>
    </xf>
    <xf numFmtId="0" fontId="74" fillId="78" borderId="172" applyNumberFormat="0" applyProtection="0">
      <alignment horizontal="left" vertical="center" indent="1"/>
    </xf>
    <xf numFmtId="0" fontId="74" fillId="78" borderId="172" applyNumberFormat="0" applyProtection="0">
      <alignment horizontal="left" vertical="center" indent="1"/>
    </xf>
    <xf numFmtId="0" fontId="37" fillId="6" borderId="173" applyNumberFormat="0" applyProtection="0">
      <alignment horizontal="left" vertical="center" indent="1"/>
    </xf>
    <xf numFmtId="0" fontId="38" fillId="78" borderId="174" applyNumberFormat="0" applyProtection="0">
      <alignment horizontal="left" vertical="top" indent="1"/>
    </xf>
    <xf numFmtId="0" fontId="38" fillId="78" borderId="174" applyNumberFormat="0" applyProtection="0">
      <alignment horizontal="left" vertical="top" indent="1"/>
    </xf>
    <xf numFmtId="0" fontId="38" fillId="78" borderId="174" applyNumberFormat="0" applyProtection="0">
      <alignment horizontal="left" vertical="top" indent="1"/>
    </xf>
    <xf numFmtId="0" fontId="38" fillId="78" borderId="174" applyNumberFormat="0" applyProtection="0">
      <alignment horizontal="left" vertical="top" indent="1"/>
    </xf>
    <xf numFmtId="0" fontId="38" fillId="78" borderId="174" applyNumberFormat="0" applyProtection="0">
      <alignment horizontal="left" vertical="top" indent="1"/>
    </xf>
    <xf numFmtId="0" fontId="38" fillId="78" borderId="174" applyNumberFormat="0" applyProtection="0">
      <alignment horizontal="left" vertical="top" indent="1"/>
    </xf>
    <xf numFmtId="0" fontId="38" fillId="78" borderId="174" applyNumberFormat="0" applyProtection="0">
      <alignment horizontal="left" vertical="top" indent="1"/>
    </xf>
    <xf numFmtId="0" fontId="38" fillId="78" borderId="174" applyNumberFormat="0" applyProtection="0">
      <alignment horizontal="left" vertical="top" indent="1"/>
    </xf>
    <xf numFmtId="0" fontId="81" fillId="75" borderId="175" applyBorder="0"/>
    <xf numFmtId="4" fontId="53" fillId="87" borderId="173" applyNumberFormat="0" applyProtection="0">
      <alignment vertical="center"/>
    </xf>
    <xf numFmtId="4" fontId="82" fillId="59" borderId="174" applyNumberFormat="0" applyProtection="0">
      <alignment vertical="center"/>
    </xf>
    <xf numFmtId="4" fontId="82" fillId="59" borderId="174" applyNumberFormat="0" applyProtection="0">
      <alignment vertical="center"/>
    </xf>
    <xf numFmtId="4" fontId="82" fillId="59" borderId="174" applyNumberFormat="0" applyProtection="0">
      <alignment vertical="center"/>
    </xf>
    <xf numFmtId="4" fontId="82" fillId="59" borderId="174" applyNumberFormat="0" applyProtection="0">
      <alignment vertical="center"/>
    </xf>
    <xf numFmtId="4" fontId="82" fillId="59" borderId="174" applyNumberFormat="0" applyProtection="0">
      <alignment vertical="center"/>
    </xf>
    <xf numFmtId="4" fontId="75" fillId="87" borderId="173" applyNumberFormat="0" applyProtection="0">
      <alignment vertical="center"/>
    </xf>
    <xf numFmtId="4" fontId="53" fillId="87" borderId="173" applyNumberFormat="0" applyProtection="0">
      <alignment horizontal="left" vertical="center" indent="1"/>
    </xf>
    <xf numFmtId="4" fontId="82" fillId="50" borderId="174" applyNumberFormat="0" applyProtection="0">
      <alignment horizontal="left" vertical="center" indent="1"/>
    </xf>
    <xf numFmtId="4" fontId="82" fillId="50" borderId="174" applyNumberFormat="0" applyProtection="0">
      <alignment horizontal="left" vertical="center" indent="1"/>
    </xf>
    <xf numFmtId="4" fontId="82" fillId="50" borderId="174" applyNumberFormat="0" applyProtection="0">
      <alignment horizontal="left" vertical="center" indent="1"/>
    </xf>
    <xf numFmtId="4" fontId="82" fillId="50" borderId="174" applyNumberFormat="0" applyProtection="0">
      <alignment horizontal="left" vertical="center" indent="1"/>
    </xf>
    <xf numFmtId="4" fontId="82" fillId="50" borderId="174" applyNumberFormat="0" applyProtection="0">
      <alignment horizontal="left" vertical="center" indent="1"/>
    </xf>
    <xf numFmtId="4" fontId="53" fillId="87" borderId="173" applyNumberFormat="0" applyProtection="0">
      <alignment horizontal="left" vertical="center" indent="1"/>
    </xf>
    <xf numFmtId="0" fontId="82" fillId="59" borderId="174" applyNumberFormat="0" applyProtection="0">
      <alignment horizontal="left" vertical="top" indent="1"/>
    </xf>
    <xf numFmtId="0" fontId="82" fillId="59" borderId="174" applyNumberFormat="0" applyProtection="0">
      <alignment horizontal="left" vertical="top" indent="1"/>
    </xf>
    <xf numFmtId="0" fontId="82" fillId="59" borderId="174" applyNumberFormat="0" applyProtection="0">
      <alignment horizontal="left" vertical="top" indent="1"/>
    </xf>
    <xf numFmtId="0" fontId="82" fillId="59" borderId="174" applyNumberFormat="0" applyProtection="0">
      <alignment horizontal="left" vertical="top" indent="1"/>
    </xf>
    <xf numFmtId="0" fontId="82" fillId="59" borderId="174" applyNumberFormat="0" applyProtection="0">
      <alignment horizontal="left" vertical="top" indent="1"/>
    </xf>
    <xf numFmtId="4" fontId="53" fillId="74" borderId="173" applyNumberFormat="0" applyProtection="0">
      <alignment horizontal="right" vertical="center"/>
    </xf>
    <xf numFmtId="4" fontId="74" fillId="0" borderId="172" applyNumberFormat="0" applyProtection="0">
      <alignment horizontal="right" vertical="center"/>
    </xf>
    <xf numFmtId="4" fontId="74" fillId="0" borderId="172" applyNumberFormat="0" applyProtection="0">
      <alignment horizontal="right" vertical="center"/>
    </xf>
    <xf numFmtId="4" fontId="74" fillId="0" borderId="172" applyNumberFormat="0" applyProtection="0">
      <alignment horizontal="right" vertical="center"/>
    </xf>
    <xf numFmtId="4" fontId="74" fillId="0" borderId="172" applyNumberFormat="0" applyProtection="0">
      <alignment horizontal="right" vertical="center"/>
    </xf>
    <xf numFmtId="4" fontId="74" fillId="0" borderId="172" applyNumberFormat="0" applyProtection="0">
      <alignment horizontal="right" vertical="center"/>
    </xf>
    <xf numFmtId="4" fontId="75" fillId="74" borderId="173" applyNumberFormat="0" applyProtection="0">
      <alignment horizontal="right" vertical="center"/>
    </xf>
    <xf numFmtId="4" fontId="45" fillId="88" borderId="172" applyNumberFormat="0" applyProtection="0">
      <alignment horizontal="right" vertical="center"/>
    </xf>
    <xf numFmtId="4" fontId="45" fillId="88" borderId="172" applyNumberFormat="0" applyProtection="0">
      <alignment horizontal="right" vertical="center"/>
    </xf>
    <xf numFmtId="4" fontId="45" fillId="88" borderId="172" applyNumberFormat="0" applyProtection="0">
      <alignment horizontal="right" vertical="center"/>
    </xf>
    <xf numFmtId="4" fontId="45" fillId="88" borderId="172" applyNumberFormat="0" applyProtection="0">
      <alignment horizontal="right" vertical="center"/>
    </xf>
    <xf numFmtId="4" fontId="45" fillId="88" borderId="172" applyNumberFormat="0" applyProtection="0">
      <alignment horizontal="right" vertical="center"/>
    </xf>
    <xf numFmtId="4" fontId="74" fillId="20" borderId="172" applyNumberFormat="0" applyProtection="0">
      <alignment horizontal="left" vertical="center" indent="1"/>
    </xf>
    <xf numFmtId="4" fontId="74" fillId="20" borderId="172" applyNumberFormat="0" applyProtection="0">
      <alignment horizontal="left" vertical="center" indent="1"/>
    </xf>
    <xf numFmtId="4" fontId="74" fillId="20" borderId="172" applyNumberFormat="0" applyProtection="0">
      <alignment horizontal="left" vertical="center" indent="1"/>
    </xf>
    <xf numFmtId="4" fontId="74" fillId="20" borderId="172" applyNumberFormat="0" applyProtection="0">
      <alignment horizontal="left" vertical="center" indent="1"/>
    </xf>
    <xf numFmtId="4" fontId="74" fillId="20" borderId="172" applyNumberFormat="0" applyProtection="0">
      <alignment horizontal="left" vertical="center" indent="1"/>
    </xf>
    <xf numFmtId="4" fontId="74" fillId="20" borderId="172" applyNumberFormat="0" applyProtection="0">
      <alignment horizontal="left" vertical="center" indent="1"/>
    </xf>
    <xf numFmtId="0" fontId="82" fillId="77" borderId="174" applyNumberFormat="0" applyProtection="0">
      <alignment horizontal="left" vertical="top" indent="1"/>
    </xf>
    <xf numFmtId="0" fontId="82" fillId="77" borderId="174" applyNumberFormat="0" applyProtection="0">
      <alignment horizontal="left" vertical="top" indent="1"/>
    </xf>
    <xf numFmtId="0" fontId="82" fillId="77" borderId="174" applyNumberFormat="0" applyProtection="0">
      <alignment horizontal="left" vertical="top" indent="1"/>
    </xf>
    <xf numFmtId="0" fontId="82" fillId="77" borderId="174" applyNumberFormat="0" applyProtection="0">
      <alignment horizontal="left" vertical="top" indent="1"/>
    </xf>
    <xf numFmtId="0" fontId="82" fillId="77" borderId="174" applyNumberFormat="0" applyProtection="0">
      <alignment horizontal="left" vertical="top" indent="1"/>
    </xf>
    <xf numFmtId="4" fontId="45" fillId="89" borderId="170" applyNumberFormat="0" applyProtection="0">
      <alignment horizontal="left" vertical="center" indent="1"/>
    </xf>
    <xf numFmtId="4" fontId="45" fillId="89" borderId="170" applyNumberFormat="0" applyProtection="0">
      <alignment horizontal="left" vertical="center" indent="1"/>
    </xf>
    <xf numFmtId="4" fontId="45" fillId="89" borderId="170" applyNumberFormat="0" applyProtection="0">
      <alignment horizontal="left" vertical="center" indent="1"/>
    </xf>
    <xf numFmtId="4" fontId="45" fillId="89" borderId="170" applyNumberFormat="0" applyProtection="0">
      <alignment horizontal="left" vertical="center" indent="1"/>
    </xf>
    <xf numFmtId="4" fontId="45" fillId="89" borderId="170" applyNumberFormat="0" applyProtection="0">
      <alignment horizontal="left" vertical="center" indent="1"/>
    </xf>
    <xf numFmtId="4" fontId="73" fillId="74" borderId="173" applyNumberFormat="0" applyProtection="0">
      <alignment horizontal="right" vertical="center"/>
    </xf>
    <xf numFmtId="4" fontId="45" fillId="86" borderId="172" applyNumberFormat="0" applyProtection="0">
      <alignment horizontal="right" vertical="center"/>
    </xf>
    <xf numFmtId="4" fontId="45" fillId="86" borderId="172" applyNumberFormat="0" applyProtection="0">
      <alignment horizontal="right" vertical="center"/>
    </xf>
    <xf numFmtId="4" fontId="45" fillId="86" borderId="172" applyNumberFormat="0" applyProtection="0">
      <alignment horizontal="right" vertical="center"/>
    </xf>
    <xf numFmtId="4" fontId="45" fillId="86" borderId="172" applyNumberFormat="0" applyProtection="0">
      <alignment horizontal="right" vertical="center"/>
    </xf>
    <xf numFmtId="4" fontId="45" fillId="86" borderId="172" applyNumberFormat="0" applyProtection="0">
      <alignment horizontal="right" vertical="center"/>
    </xf>
    <xf numFmtId="2" fontId="84" fillId="91" borderId="168" applyProtection="0"/>
    <xf numFmtId="2" fontId="84" fillId="91" borderId="168" applyProtection="0"/>
    <xf numFmtId="2" fontId="44" fillId="92" borderId="168" applyProtection="0"/>
    <xf numFmtId="2" fontId="44" fillId="93" borderId="168" applyProtection="0"/>
    <xf numFmtId="2" fontId="44" fillId="94" borderId="168" applyProtection="0"/>
    <xf numFmtId="2" fontId="44" fillId="94" borderId="168" applyProtection="0">
      <alignment horizontal="center"/>
    </xf>
    <xf numFmtId="2" fontId="44" fillId="93" borderId="168" applyProtection="0">
      <alignment horizontal="center"/>
    </xf>
    <xf numFmtId="0" fontId="45" fillId="0" borderId="170">
      <alignment horizontal="left" vertical="top" wrapText="1"/>
    </xf>
    <xf numFmtId="0" fontId="87" fillId="0" borderId="176" applyNumberFormat="0" applyFill="0" applyAlignment="0" applyProtection="0"/>
    <xf numFmtId="0" fontId="93" fillId="0" borderId="177"/>
    <xf numFmtId="0" fontId="44" fillId="6" borderId="180" applyNumberFormat="0">
      <alignment readingOrder="1"/>
      <protection locked="0"/>
    </xf>
    <xf numFmtId="0" fontId="50" fillId="0" borderId="181">
      <alignment horizontal="left" vertical="top" wrapText="1"/>
    </xf>
    <xf numFmtId="49" fontId="36" fillId="0" borderId="178">
      <alignment horizontal="center" vertical="top" wrapText="1"/>
      <protection locked="0"/>
    </xf>
    <xf numFmtId="49" fontId="36" fillId="0" borderId="178">
      <alignment horizontal="center" vertical="top" wrapText="1"/>
      <protection locked="0"/>
    </xf>
    <xf numFmtId="49" fontId="45" fillId="10" borderId="178">
      <alignment horizontal="right" vertical="top"/>
      <protection locked="0"/>
    </xf>
    <xf numFmtId="49" fontId="45" fillId="10" borderId="178">
      <alignment horizontal="right" vertical="top"/>
      <protection locked="0"/>
    </xf>
    <xf numFmtId="0" fontId="45" fillId="10" borderId="178">
      <alignment horizontal="right" vertical="top"/>
      <protection locked="0"/>
    </xf>
    <xf numFmtId="0" fontId="45" fillId="10" borderId="178">
      <alignment horizontal="right" vertical="top"/>
      <protection locked="0"/>
    </xf>
    <xf numFmtId="49" fontId="45" fillId="0" borderId="178">
      <alignment horizontal="right" vertical="top"/>
      <protection locked="0"/>
    </xf>
    <xf numFmtId="49" fontId="45" fillId="0" borderId="178">
      <alignment horizontal="right" vertical="top"/>
      <protection locked="0"/>
    </xf>
    <xf numFmtId="0" fontId="45" fillId="0" borderId="178">
      <alignment horizontal="right" vertical="top"/>
      <protection locked="0"/>
    </xf>
    <xf numFmtId="0" fontId="45" fillId="0" borderId="178">
      <alignment horizontal="right" vertical="top"/>
      <protection locked="0"/>
    </xf>
    <xf numFmtId="49" fontId="45" fillId="49" borderId="178">
      <alignment horizontal="right" vertical="top"/>
      <protection locked="0"/>
    </xf>
    <xf numFmtId="49" fontId="45" fillId="49" borderId="178">
      <alignment horizontal="right" vertical="top"/>
      <protection locked="0"/>
    </xf>
    <xf numFmtId="0" fontId="45" fillId="49" borderId="178">
      <alignment horizontal="right" vertical="top"/>
      <protection locked="0"/>
    </xf>
    <xf numFmtId="0" fontId="45" fillId="49" borderId="178">
      <alignment horizontal="right" vertical="top"/>
      <protection locked="0"/>
    </xf>
    <xf numFmtId="0" fontId="50" fillId="0" borderId="181">
      <alignment horizontal="center" vertical="top" wrapText="1"/>
    </xf>
    <xf numFmtId="0" fontId="54" fillId="50" borderId="180" applyNumberFormat="0" applyAlignment="0" applyProtection="0"/>
    <xf numFmtId="0" fontId="67" fillId="13" borderId="180" applyNumberFormat="0" applyAlignment="0" applyProtection="0"/>
    <xf numFmtId="0" fontId="36" fillId="59" borderId="182" applyNumberFormat="0" applyFont="0" applyAlignment="0" applyProtection="0"/>
    <xf numFmtId="0" fontId="38" fillId="45" borderId="183" applyNumberFormat="0" applyFont="0" applyAlignment="0" applyProtection="0"/>
    <xf numFmtId="0" fontId="38" fillId="45" borderId="183" applyNumberFormat="0" applyFont="0" applyAlignment="0" applyProtection="0"/>
    <xf numFmtId="0" fontId="38" fillId="45" borderId="183" applyNumberFormat="0" applyFont="0" applyAlignment="0" applyProtection="0"/>
    <xf numFmtId="0" fontId="72" fillId="50" borderId="184" applyNumberFormat="0" applyAlignment="0" applyProtection="0"/>
    <xf numFmtId="4" fontId="53" fillId="60" borderId="184" applyNumberFormat="0" applyProtection="0">
      <alignment vertical="center"/>
    </xf>
    <xf numFmtId="4" fontId="74" fillId="57" borderId="183" applyNumberFormat="0" applyProtection="0">
      <alignment vertical="center"/>
    </xf>
    <xf numFmtId="4" fontId="74" fillId="57" borderId="183" applyNumberFormat="0" applyProtection="0">
      <alignment vertical="center"/>
    </xf>
    <xf numFmtId="4" fontId="74" fillId="57" borderId="183" applyNumberFormat="0" applyProtection="0">
      <alignment vertical="center"/>
    </xf>
    <xf numFmtId="4" fontId="74" fillId="57" borderId="183" applyNumberFormat="0" applyProtection="0">
      <alignment vertical="center"/>
    </xf>
    <xf numFmtId="4" fontId="74" fillId="57" borderId="183" applyNumberFormat="0" applyProtection="0">
      <alignment vertical="center"/>
    </xf>
    <xf numFmtId="4" fontId="75" fillId="60" borderId="184" applyNumberFormat="0" applyProtection="0">
      <alignment vertical="center"/>
    </xf>
    <xf numFmtId="4" fontId="45" fillId="60" borderId="183" applyNumberFormat="0" applyProtection="0">
      <alignment vertical="center"/>
    </xf>
    <xf numFmtId="4" fontId="45" fillId="60" borderId="183" applyNumberFormat="0" applyProtection="0">
      <alignment vertical="center"/>
    </xf>
    <xf numFmtId="4" fontId="45" fillId="60" borderId="183" applyNumberFormat="0" applyProtection="0">
      <alignment vertical="center"/>
    </xf>
    <xf numFmtId="4" fontId="45" fillId="60" borderId="183" applyNumberFormat="0" applyProtection="0">
      <alignment vertical="center"/>
    </xf>
    <xf numFmtId="4" fontId="45" fillId="60" borderId="183" applyNumberFormat="0" applyProtection="0">
      <alignment vertical="center"/>
    </xf>
    <xf numFmtId="4" fontId="53" fillId="60" borderId="184" applyNumberFormat="0" applyProtection="0">
      <alignment horizontal="left" vertical="center" indent="1"/>
    </xf>
    <xf numFmtId="4" fontId="74" fillId="60" borderId="183" applyNumberFormat="0" applyProtection="0">
      <alignment horizontal="left" vertical="center" indent="1"/>
    </xf>
    <xf numFmtId="4" fontId="74" fillId="60" borderId="183" applyNumberFormat="0" applyProtection="0">
      <alignment horizontal="left" vertical="center" indent="1"/>
    </xf>
    <xf numFmtId="4" fontId="74" fillId="60" borderId="183" applyNumberFormat="0" applyProtection="0">
      <alignment horizontal="left" vertical="center" indent="1"/>
    </xf>
    <xf numFmtId="4" fontId="74" fillId="60" borderId="183" applyNumberFormat="0" applyProtection="0">
      <alignment horizontal="left" vertical="center" indent="1"/>
    </xf>
    <xf numFmtId="4" fontId="74" fillId="60" borderId="183" applyNumberFormat="0" applyProtection="0">
      <alignment horizontal="left" vertical="center" indent="1"/>
    </xf>
    <xf numFmtId="4" fontId="53" fillId="60" borderId="184" applyNumberFormat="0" applyProtection="0">
      <alignment horizontal="left" vertical="center" indent="1"/>
    </xf>
    <xf numFmtId="0" fontId="45" fillId="57" borderId="185" applyNumberFormat="0" applyProtection="0">
      <alignment horizontal="left" vertical="top" indent="1"/>
    </xf>
    <xf numFmtId="0" fontId="45" fillId="57" borderId="185" applyNumberFormat="0" applyProtection="0">
      <alignment horizontal="left" vertical="top" indent="1"/>
    </xf>
    <xf numFmtId="0" fontId="45" fillId="57" borderId="185" applyNumberFormat="0" applyProtection="0">
      <alignment horizontal="left" vertical="top" indent="1"/>
    </xf>
    <xf numFmtId="0" fontId="45" fillId="57" borderId="185" applyNumberFormat="0" applyProtection="0">
      <alignment horizontal="left" vertical="top" indent="1"/>
    </xf>
    <xf numFmtId="0" fontId="45" fillId="57" borderId="185" applyNumberFormat="0" applyProtection="0">
      <alignment horizontal="left" vertical="top" indent="1"/>
    </xf>
    <xf numFmtId="4" fontId="74" fillId="20" borderId="183" applyNumberFormat="0" applyProtection="0">
      <alignment horizontal="left" vertical="center" indent="1"/>
    </xf>
    <xf numFmtId="4" fontId="74" fillId="20" borderId="183" applyNumberFormat="0" applyProtection="0">
      <alignment horizontal="left" vertical="center" indent="1"/>
    </xf>
    <xf numFmtId="4" fontId="74" fillId="20" borderId="183" applyNumberFormat="0" applyProtection="0">
      <alignment horizontal="left" vertical="center" indent="1"/>
    </xf>
    <xf numFmtId="4" fontId="74" fillId="20" borderId="183" applyNumberFormat="0" applyProtection="0">
      <alignment horizontal="left" vertical="center" indent="1"/>
    </xf>
    <xf numFmtId="4" fontId="74" fillId="20" borderId="183" applyNumberFormat="0" applyProtection="0">
      <alignment horizontal="left" vertical="center" indent="1"/>
    </xf>
    <xf numFmtId="4" fontId="53" fillId="61" borderId="184" applyNumberFormat="0" applyProtection="0">
      <alignment horizontal="right" vertical="center"/>
    </xf>
    <xf numFmtId="4" fontId="74" fillId="9" borderId="183" applyNumberFormat="0" applyProtection="0">
      <alignment horizontal="right" vertical="center"/>
    </xf>
    <xf numFmtId="4" fontId="74" fillId="9" borderId="183" applyNumberFormat="0" applyProtection="0">
      <alignment horizontal="right" vertical="center"/>
    </xf>
    <xf numFmtId="4" fontId="74" fillId="9" borderId="183" applyNumberFormat="0" applyProtection="0">
      <alignment horizontal="right" vertical="center"/>
    </xf>
    <xf numFmtId="4" fontId="74" fillId="9" borderId="183" applyNumberFormat="0" applyProtection="0">
      <alignment horizontal="right" vertical="center"/>
    </xf>
    <xf numFmtId="4" fontId="74" fillId="9" borderId="183" applyNumberFormat="0" applyProtection="0">
      <alignment horizontal="right" vertical="center"/>
    </xf>
    <xf numFmtId="4" fontId="53" fillId="62" borderId="184" applyNumberFormat="0" applyProtection="0">
      <alignment horizontal="right" vertical="center"/>
    </xf>
    <xf numFmtId="4" fontId="74" fillId="63" borderId="183" applyNumberFormat="0" applyProtection="0">
      <alignment horizontal="right" vertical="center"/>
    </xf>
    <xf numFmtId="4" fontId="74" fillId="63" borderId="183" applyNumberFormat="0" applyProtection="0">
      <alignment horizontal="right" vertical="center"/>
    </xf>
    <xf numFmtId="4" fontId="74" fillId="63" borderId="183" applyNumberFormat="0" applyProtection="0">
      <alignment horizontal="right" vertical="center"/>
    </xf>
    <xf numFmtId="4" fontId="74" fillId="63" borderId="183" applyNumberFormat="0" applyProtection="0">
      <alignment horizontal="right" vertical="center"/>
    </xf>
    <xf numFmtId="4" fontId="74" fillId="63" borderId="183" applyNumberFormat="0" applyProtection="0">
      <alignment horizontal="right" vertical="center"/>
    </xf>
    <xf numFmtId="4" fontId="53" fillId="64" borderId="184" applyNumberFormat="0" applyProtection="0">
      <alignment horizontal="right" vertical="center"/>
    </xf>
    <xf numFmtId="4" fontId="74" fillId="30" borderId="181" applyNumberFormat="0" applyProtection="0">
      <alignment horizontal="right" vertical="center"/>
    </xf>
    <xf numFmtId="4" fontId="74" fillId="30" borderId="181" applyNumberFormat="0" applyProtection="0">
      <alignment horizontal="right" vertical="center"/>
    </xf>
    <xf numFmtId="4" fontId="74" fillId="30" borderId="181" applyNumberFormat="0" applyProtection="0">
      <alignment horizontal="right" vertical="center"/>
    </xf>
    <xf numFmtId="4" fontId="74" fillId="30" borderId="181" applyNumberFormat="0" applyProtection="0">
      <alignment horizontal="right" vertical="center"/>
    </xf>
    <xf numFmtId="4" fontId="74" fillId="30" borderId="181" applyNumberFormat="0" applyProtection="0">
      <alignment horizontal="right" vertical="center"/>
    </xf>
    <xf numFmtId="4" fontId="53" fillId="65" borderId="184" applyNumberFormat="0" applyProtection="0">
      <alignment horizontal="right" vertical="center"/>
    </xf>
    <xf numFmtId="4" fontId="74" fillId="17" borderId="183" applyNumberFormat="0" applyProtection="0">
      <alignment horizontal="right" vertical="center"/>
    </xf>
    <xf numFmtId="4" fontId="74" fillId="17" borderId="183" applyNumberFormat="0" applyProtection="0">
      <alignment horizontal="right" vertical="center"/>
    </xf>
    <xf numFmtId="4" fontId="74" fillId="17" borderId="183" applyNumberFormat="0" applyProtection="0">
      <alignment horizontal="right" vertical="center"/>
    </xf>
    <xf numFmtId="4" fontId="74" fillId="17" borderId="183" applyNumberFormat="0" applyProtection="0">
      <alignment horizontal="right" vertical="center"/>
    </xf>
    <xf numFmtId="4" fontId="74" fillId="17" borderId="183" applyNumberFormat="0" applyProtection="0">
      <alignment horizontal="right" vertical="center"/>
    </xf>
    <xf numFmtId="4" fontId="53" fillId="66" borderId="184" applyNumberFormat="0" applyProtection="0">
      <alignment horizontal="right" vertical="center"/>
    </xf>
    <xf numFmtId="4" fontId="74" fillId="21" borderId="183" applyNumberFormat="0" applyProtection="0">
      <alignment horizontal="right" vertical="center"/>
    </xf>
    <xf numFmtId="4" fontId="74" fillId="21" borderId="183" applyNumberFormat="0" applyProtection="0">
      <alignment horizontal="right" vertical="center"/>
    </xf>
    <xf numFmtId="4" fontId="74" fillId="21" borderId="183" applyNumberFormat="0" applyProtection="0">
      <alignment horizontal="right" vertical="center"/>
    </xf>
    <xf numFmtId="4" fontId="74" fillId="21" borderId="183" applyNumberFormat="0" applyProtection="0">
      <alignment horizontal="right" vertical="center"/>
    </xf>
    <xf numFmtId="4" fontId="74" fillId="21" borderId="183" applyNumberFormat="0" applyProtection="0">
      <alignment horizontal="right" vertical="center"/>
    </xf>
    <xf numFmtId="4" fontId="53" fillId="67" borderId="184" applyNumberFormat="0" applyProtection="0">
      <alignment horizontal="right" vertical="center"/>
    </xf>
    <xf numFmtId="4" fontId="74" fillId="44" borderId="183" applyNumberFormat="0" applyProtection="0">
      <alignment horizontal="right" vertical="center"/>
    </xf>
    <xf numFmtId="4" fontId="74" fillId="44" borderId="183" applyNumberFormat="0" applyProtection="0">
      <alignment horizontal="right" vertical="center"/>
    </xf>
    <xf numFmtId="4" fontId="74" fillId="44" borderId="183" applyNumberFormat="0" applyProtection="0">
      <alignment horizontal="right" vertical="center"/>
    </xf>
    <xf numFmtId="4" fontId="74" fillId="44" borderId="183" applyNumberFormat="0" applyProtection="0">
      <alignment horizontal="right" vertical="center"/>
    </xf>
    <xf numFmtId="4" fontId="74" fillId="44" borderId="183" applyNumberFormat="0" applyProtection="0">
      <alignment horizontal="right" vertical="center"/>
    </xf>
    <xf numFmtId="4" fontId="53" fillId="68" borderId="184" applyNumberFormat="0" applyProtection="0">
      <alignment horizontal="right" vertical="center"/>
    </xf>
    <xf numFmtId="4" fontId="74" fillId="37" borderId="183" applyNumberFormat="0" applyProtection="0">
      <alignment horizontal="right" vertical="center"/>
    </xf>
    <xf numFmtId="4" fontId="74" fillId="37" borderId="183" applyNumberFormat="0" applyProtection="0">
      <alignment horizontal="right" vertical="center"/>
    </xf>
    <xf numFmtId="4" fontId="74" fillId="37" borderId="183" applyNumberFormat="0" applyProtection="0">
      <alignment horizontal="right" vertical="center"/>
    </xf>
    <xf numFmtId="4" fontId="74" fillId="37" borderId="183" applyNumberFormat="0" applyProtection="0">
      <alignment horizontal="right" vertical="center"/>
    </xf>
    <xf numFmtId="4" fontId="74" fillId="37" borderId="183" applyNumberFormat="0" applyProtection="0">
      <alignment horizontal="right" vertical="center"/>
    </xf>
    <xf numFmtId="4" fontId="53" fillId="69" borderId="184" applyNumberFormat="0" applyProtection="0">
      <alignment horizontal="right" vertical="center"/>
    </xf>
    <xf numFmtId="4" fontId="74" fillId="70" borderId="183" applyNumberFormat="0" applyProtection="0">
      <alignment horizontal="right" vertical="center"/>
    </xf>
    <xf numFmtId="4" fontId="74" fillId="70" borderId="183" applyNumberFormat="0" applyProtection="0">
      <alignment horizontal="right" vertical="center"/>
    </xf>
    <xf numFmtId="4" fontId="74" fillId="70" borderId="183" applyNumberFormat="0" applyProtection="0">
      <alignment horizontal="right" vertical="center"/>
    </xf>
    <xf numFmtId="4" fontId="74" fillId="70" borderId="183" applyNumberFormat="0" applyProtection="0">
      <alignment horizontal="right" vertical="center"/>
    </xf>
    <xf numFmtId="4" fontId="74" fillId="70" borderId="183" applyNumberFormat="0" applyProtection="0">
      <alignment horizontal="right" vertical="center"/>
    </xf>
    <xf numFmtId="4" fontId="53" fillId="71" borderId="184" applyNumberFormat="0" applyProtection="0">
      <alignment horizontal="right" vertical="center"/>
    </xf>
    <xf numFmtId="4" fontId="74" fillId="16" borderId="183" applyNumberFormat="0" applyProtection="0">
      <alignment horizontal="right" vertical="center"/>
    </xf>
    <xf numFmtId="4" fontId="74" fillId="16" borderId="183" applyNumberFormat="0" applyProtection="0">
      <alignment horizontal="right" vertical="center"/>
    </xf>
    <xf numFmtId="4" fontId="74" fillId="16" borderId="183" applyNumberFormat="0" applyProtection="0">
      <alignment horizontal="right" vertical="center"/>
    </xf>
    <xf numFmtId="4" fontId="74" fillId="16" borderId="183" applyNumberFormat="0" applyProtection="0">
      <alignment horizontal="right" vertical="center"/>
    </xf>
    <xf numFmtId="4" fontId="74" fillId="16" borderId="183" applyNumberFormat="0" applyProtection="0">
      <alignment horizontal="right" vertical="center"/>
    </xf>
    <xf numFmtId="4" fontId="77" fillId="72" borderId="184" applyNumberFormat="0" applyProtection="0">
      <alignment horizontal="left" vertical="center" indent="1"/>
    </xf>
    <xf numFmtId="4" fontId="74" fillId="73" borderId="181" applyNumberFormat="0" applyProtection="0">
      <alignment horizontal="left" vertical="center" indent="1"/>
    </xf>
    <xf numFmtId="4" fontId="74" fillId="73" borderId="181" applyNumberFormat="0" applyProtection="0">
      <alignment horizontal="left" vertical="center" indent="1"/>
    </xf>
    <xf numFmtId="4" fontId="74" fillId="73" borderId="181" applyNumberFormat="0" applyProtection="0">
      <alignment horizontal="left" vertical="center" indent="1"/>
    </xf>
    <xf numFmtId="4" fontId="74" fillId="73" borderId="181" applyNumberFormat="0" applyProtection="0">
      <alignment horizontal="left" vertical="center" indent="1"/>
    </xf>
    <xf numFmtId="4" fontId="74" fillId="73" borderId="181" applyNumberFormat="0" applyProtection="0">
      <alignment horizontal="left" vertical="center" indent="1"/>
    </xf>
    <xf numFmtId="4" fontId="56" fillId="75" borderId="181" applyNumberFormat="0" applyProtection="0">
      <alignment horizontal="left" vertical="center" indent="1"/>
    </xf>
    <xf numFmtId="4" fontId="56" fillId="75" borderId="181" applyNumberFormat="0" applyProtection="0">
      <alignment horizontal="left" vertical="center" indent="1"/>
    </xf>
    <xf numFmtId="4" fontId="56" fillId="75" borderId="181" applyNumberFormat="0" applyProtection="0">
      <alignment horizontal="left" vertical="center" indent="1"/>
    </xf>
    <xf numFmtId="4" fontId="56" fillId="75" borderId="181" applyNumberFormat="0" applyProtection="0">
      <alignment horizontal="left" vertical="center" indent="1"/>
    </xf>
    <xf numFmtId="4" fontId="56" fillId="75" borderId="181" applyNumberFormat="0" applyProtection="0">
      <alignment horizontal="left" vertical="center" indent="1"/>
    </xf>
    <xf numFmtId="4" fontId="56" fillId="75" borderId="181" applyNumberFormat="0" applyProtection="0">
      <alignment horizontal="left" vertical="center" indent="1"/>
    </xf>
    <xf numFmtId="4" fontId="56" fillId="75" borderId="181" applyNumberFormat="0" applyProtection="0">
      <alignment horizontal="left" vertical="center" indent="1"/>
    </xf>
    <xf numFmtId="4" fontId="56" fillId="75" borderId="181" applyNumberFormat="0" applyProtection="0">
      <alignment horizontal="left" vertical="center" indent="1"/>
    </xf>
    <xf numFmtId="4" fontId="56" fillId="75" borderId="181" applyNumberFormat="0" applyProtection="0">
      <alignment horizontal="left" vertical="center" indent="1"/>
    </xf>
    <xf numFmtId="4" fontId="56" fillId="75" borderId="181" applyNumberFormat="0" applyProtection="0">
      <alignment horizontal="left" vertical="center" indent="1"/>
    </xf>
    <xf numFmtId="4" fontId="74" fillId="77" borderId="183" applyNumberFormat="0" applyProtection="0">
      <alignment horizontal="right" vertical="center"/>
    </xf>
    <xf numFmtId="4" fontId="74" fillId="77" borderId="183" applyNumberFormat="0" applyProtection="0">
      <alignment horizontal="right" vertical="center"/>
    </xf>
    <xf numFmtId="4" fontId="74" fillId="77" borderId="183" applyNumberFormat="0" applyProtection="0">
      <alignment horizontal="right" vertical="center"/>
    </xf>
    <xf numFmtId="4" fontId="74" fillId="77" borderId="183" applyNumberFormat="0" applyProtection="0">
      <alignment horizontal="right" vertical="center"/>
    </xf>
    <xf numFmtId="4" fontId="74" fillId="77" borderId="183" applyNumberFormat="0" applyProtection="0">
      <alignment horizontal="right" vertical="center"/>
    </xf>
    <xf numFmtId="4" fontId="74" fillId="78" borderId="181" applyNumberFormat="0" applyProtection="0">
      <alignment horizontal="left" vertical="center" indent="1"/>
    </xf>
    <xf numFmtId="4" fontId="74" fillId="78" borderId="181" applyNumberFormat="0" applyProtection="0">
      <alignment horizontal="left" vertical="center" indent="1"/>
    </xf>
    <xf numFmtId="4" fontId="74" fillId="78" borderId="181" applyNumberFormat="0" applyProtection="0">
      <alignment horizontal="left" vertical="center" indent="1"/>
    </xf>
    <xf numFmtId="4" fontId="74" fillId="78" borderId="181" applyNumberFormat="0" applyProtection="0">
      <alignment horizontal="left" vertical="center" indent="1"/>
    </xf>
    <xf numFmtId="4" fontId="74" fillId="78" borderId="181" applyNumberFormat="0" applyProtection="0">
      <alignment horizontal="left" vertical="center" indent="1"/>
    </xf>
    <xf numFmtId="4" fontId="74" fillId="77" borderId="181" applyNumberFormat="0" applyProtection="0">
      <alignment horizontal="left" vertical="center" indent="1"/>
    </xf>
    <xf numFmtId="4" fontId="74" fillId="77" borderId="181" applyNumberFormat="0" applyProtection="0">
      <alignment horizontal="left" vertical="center" indent="1"/>
    </xf>
    <xf numFmtId="4" fontId="74" fillId="77" borderId="181" applyNumberFormat="0" applyProtection="0">
      <alignment horizontal="left" vertical="center" indent="1"/>
    </xf>
    <xf numFmtId="4" fontId="74" fillId="77" borderId="181" applyNumberFormat="0" applyProtection="0">
      <alignment horizontal="left" vertical="center" indent="1"/>
    </xf>
    <xf numFmtId="4" fontId="74" fillId="77" borderId="181" applyNumberFormat="0" applyProtection="0">
      <alignment horizontal="left" vertical="center" indent="1"/>
    </xf>
    <xf numFmtId="0" fontId="74" fillId="50" borderId="183" applyNumberFormat="0" applyProtection="0">
      <alignment horizontal="left" vertical="center" indent="1"/>
    </xf>
    <xf numFmtId="0" fontId="74" fillId="50" borderId="183" applyNumberFormat="0" applyProtection="0">
      <alignment horizontal="left" vertical="center" indent="1"/>
    </xf>
    <xf numFmtId="0" fontId="74" fillId="50" borderId="183" applyNumberFormat="0" applyProtection="0">
      <alignment horizontal="left" vertical="center" indent="1"/>
    </xf>
    <xf numFmtId="0" fontId="74" fillId="50" borderId="183" applyNumberFormat="0" applyProtection="0">
      <alignment horizontal="left" vertical="center" indent="1"/>
    </xf>
    <xf numFmtId="0" fontId="74" fillId="50" borderId="183" applyNumberFormat="0" applyProtection="0">
      <alignment horizontal="left" vertical="center" indent="1"/>
    </xf>
    <xf numFmtId="0" fontId="74" fillId="50" borderId="183" applyNumberFormat="0" applyProtection="0">
      <alignment horizontal="left" vertical="center" indent="1"/>
    </xf>
    <xf numFmtId="0" fontId="38" fillId="75" borderId="185" applyNumberFormat="0" applyProtection="0">
      <alignment horizontal="left" vertical="top" indent="1"/>
    </xf>
    <xf numFmtId="0" fontId="38" fillId="75" borderId="185" applyNumberFormat="0" applyProtection="0">
      <alignment horizontal="left" vertical="top" indent="1"/>
    </xf>
    <xf numFmtId="0" fontId="38" fillId="75" borderId="185" applyNumberFormat="0" applyProtection="0">
      <alignment horizontal="left" vertical="top" indent="1"/>
    </xf>
    <xf numFmtId="0" fontId="38" fillId="75" borderId="185" applyNumberFormat="0" applyProtection="0">
      <alignment horizontal="left" vertical="top" indent="1"/>
    </xf>
    <xf numFmtId="0" fontId="38" fillId="75" borderId="185" applyNumberFormat="0" applyProtection="0">
      <alignment horizontal="left" vertical="top" indent="1"/>
    </xf>
    <xf numFmtId="0" fontId="38" fillId="75" borderId="185" applyNumberFormat="0" applyProtection="0">
      <alignment horizontal="left" vertical="top" indent="1"/>
    </xf>
    <xf numFmtId="0" fontId="38" fillId="75" borderId="185" applyNumberFormat="0" applyProtection="0">
      <alignment horizontal="left" vertical="top" indent="1"/>
    </xf>
    <xf numFmtId="0" fontId="38" fillId="75" borderId="185" applyNumberFormat="0" applyProtection="0">
      <alignment horizontal="left" vertical="top" indent="1"/>
    </xf>
    <xf numFmtId="0" fontId="74" fillId="82" borderId="183" applyNumberFormat="0" applyProtection="0">
      <alignment horizontal="left" vertical="center" indent="1"/>
    </xf>
    <xf numFmtId="0" fontId="74" fillId="82" borderId="183" applyNumberFormat="0" applyProtection="0">
      <alignment horizontal="left" vertical="center" indent="1"/>
    </xf>
    <xf numFmtId="0" fontId="74" fillId="82" borderId="183" applyNumberFormat="0" applyProtection="0">
      <alignment horizontal="left" vertical="center" indent="1"/>
    </xf>
    <xf numFmtId="0" fontId="74" fillId="82" borderId="183" applyNumberFormat="0" applyProtection="0">
      <alignment horizontal="left" vertical="center" indent="1"/>
    </xf>
    <xf numFmtId="0" fontId="74" fillId="82" borderId="183" applyNumberFormat="0" applyProtection="0">
      <alignment horizontal="left" vertical="center" indent="1"/>
    </xf>
    <xf numFmtId="0" fontId="74" fillId="82" borderId="183" applyNumberFormat="0" applyProtection="0">
      <alignment horizontal="left" vertical="center" indent="1"/>
    </xf>
    <xf numFmtId="0" fontId="38" fillId="77" borderId="185" applyNumberFormat="0" applyProtection="0">
      <alignment horizontal="left" vertical="top" indent="1"/>
    </xf>
    <xf numFmtId="0" fontId="38" fillId="77" borderId="185" applyNumberFormat="0" applyProtection="0">
      <alignment horizontal="left" vertical="top" indent="1"/>
    </xf>
    <xf numFmtId="0" fontId="38" fillId="77" borderId="185" applyNumberFormat="0" applyProtection="0">
      <alignment horizontal="left" vertical="top" indent="1"/>
    </xf>
    <xf numFmtId="0" fontId="38" fillId="77" borderId="185" applyNumberFormat="0" applyProtection="0">
      <alignment horizontal="left" vertical="top" indent="1"/>
    </xf>
    <xf numFmtId="0" fontId="38" fillId="77" borderId="185" applyNumberFormat="0" applyProtection="0">
      <alignment horizontal="left" vertical="top" indent="1"/>
    </xf>
    <xf numFmtId="0" fontId="38" fillId="77" borderId="185" applyNumberFormat="0" applyProtection="0">
      <alignment horizontal="left" vertical="top" indent="1"/>
    </xf>
    <xf numFmtId="0" fontId="38" fillId="77" borderId="185" applyNumberFormat="0" applyProtection="0">
      <alignment horizontal="left" vertical="top" indent="1"/>
    </xf>
    <xf numFmtId="0" fontId="38" fillId="77" borderId="185" applyNumberFormat="0" applyProtection="0">
      <alignment horizontal="left" vertical="top" indent="1"/>
    </xf>
    <xf numFmtId="0" fontId="74" fillId="14" borderId="183" applyNumberFormat="0" applyProtection="0">
      <alignment horizontal="left" vertical="center" indent="1"/>
    </xf>
    <xf numFmtId="0" fontId="74" fillId="14" borderId="183" applyNumberFormat="0" applyProtection="0">
      <alignment horizontal="left" vertical="center" indent="1"/>
    </xf>
    <xf numFmtId="0" fontId="74" fillId="14" borderId="183" applyNumberFormat="0" applyProtection="0">
      <alignment horizontal="left" vertical="center" indent="1"/>
    </xf>
    <xf numFmtId="0" fontId="74" fillId="14" borderId="183" applyNumberFormat="0" applyProtection="0">
      <alignment horizontal="left" vertical="center" indent="1"/>
    </xf>
    <xf numFmtId="0" fontId="74" fillId="14" borderId="183" applyNumberFormat="0" applyProtection="0">
      <alignment horizontal="left" vertical="center" indent="1"/>
    </xf>
    <xf numFmtId="0" fontId="37" fillId="85" borderId="184" applyNumberFormat="0" applyProtection="0">
      <alignment horizontal="left" vertical="center" indent="1"/>
    </xf>
    <xf numFmtId="0" fontId="38" fillId="14" borderId="185" applyNumberFormat="0" applyProtection="0">
      <alignment horizontal="left" vertical="top" indent="1"/>
    </xf>
    <xf numFmtId="0" fontId="38" fillId="14" borderId="185" applyNumberFormat="0" applyProtection="0">
      <alignment horizontal="left" vertical="top" indent="1"/>
    </xf>
    <xf numFmtId="0" fontId="38" fillId="14" borderId="185" applyNumberFormat="0" applyProtection="0">
      <alignment horizontal="left" vertical="top" indent="1"/>
    </xf>
    <xf numFmtId="0" fontId="38" fillId="14" borderId="185" applyNumberFormat="0" applyProtection="0">
      <alignment horizontal="left" vertical="top" indent="1"/>
    </xf>
    <xf numFmtId="0" fontId="38" fillId="14" borderId="185" applyNumberFormat="0" applyProtection="0">
      <alignment horizontal="left" vertical="top" indent="1"/>
    </xf>
    <xf numFmtId="0" fontId="38" fillId="14" borderId="185" applyNumberFormat="0" applyProtection="0">
      <alignment horizontal="left" vertical="top" indent="1"/>
    </xf>
    <xf numFmtId="0" fontId="38" fillId="14" borderId="185" applyNumberFormat="0" applyProtection="0">
      <alignment horizontal="left" vertical="top" indent="1"/>
    </xf>
    <xf numFmtId="0" fontId="38" fillId="14" borderId="185" applyNumberFormat="0" applyProtection="0">
      <alignment horizontal="left" vertical="top" indent="1"/>
    </xf>
    <xf numFmtId="0" fontId="74" fillId="78" borderId="183" applyNumberFormat="0" applyProtection="0">
      <alignment horizontal="left" vertical="center" indent="1"/>
    </xf>
    <xf numFmtId="0" fontId="74" fillId="78" borderId="183" applyNumberFormat="0" applyProtection="0">
      <alignment horizontal="left" vertical="center" indent="1"/>
    </xf>
    <xf numFmtId="0" fontId="74" fillId="78" borderId="183" applyNumberFormat="0" applyProtection="0">
      <alignment horizontal="left" vertical="center" indent="1"/>
    </xf>
    <xf numFmtId="0" fontId="74" fillId="78" borderId="183" applyNumberFormat="0" applyProtection="0">
      <alignment horizontal="left" vertical="center" indent="1"/>
    </xf>
    <xf numFmtId="0" fontId="74" fillId="78" borderId="183" applyNumberFormat="0" applyProtection="0">
      <alignment horizontal="left" vertical="center" indent="1"/>
    </xf>
    <xf numFmtId="0" fontId="37" fillId="6" borderId="184" applyNumberFormat="0" applyProtection="0">
      <alignment horizontal="left" vertical="center" indent="1"/>
    </xf>
    <xf numFmtId="0" fontId="38" fillId="78" borderId="185" applyNumberFormat="0" applyProtection="0">
      <alignment horizontal="left" vertical="top" indent="1"/>
    </xf>
    <xf numFmtId="0" fontId="38" fillId="78" borderId="185" applyNumberFormat="0" applyProtection="0">
      <alignment horizontal="left" vertical="top" indent="1"/>
    </xf>
    <xf numFmtId="0" fontId="38" fillId="78" borderId="185" applyNumberFormat="0" applyProtection="0">
      <alignment horizontal="left" vertical="top" indent="1"/>
    </xf>
    <xf numFmtId="0" fontId="38" fillId="78" borderId="185" applyNumberFormat="0" applyProtection="0">
      <alignment horizontal="left" vertical="top" indent="1"/>
    </xf>
    <xf numFmtId="0" fontId="38" fillId="78" borderId="185" applyNumberFormat="0" applyProtection="0">
      <alignment horizontal="left" vertical="top" indent="1"/>
    </xf>
    <xf numFmtId="0" fontId="38" fillId="78" borderId="185" applyNumberFormat="0" applyProtection="0">
      <alignment horizontal="left" vertical="top" indent="1"/>
    </xf>
    <xf numFmtId="0" fontId="38" fillId="78" borderId="185" applyNumberFormat="0" applyProtection="0">
      <alignment horizontal="left" vertical="top" indent="1"/>
    </xf>
    <xf numFmtId="0" fontId="38" fillId="78" borderId="185" applyNumberFormat="0" applyProtection="0">
      <alignment horizontal="left" vertical="top" indent="1"/>
    </xf>
    <xf numFmtId="0" fontId="81" fillId="75" borderId="186" applyBorder="0"/>
    <xf numFmtId="4" fontId="53" fillId="87" borderId="184" applyNumberFormat="0" applyProtection="0">
      <alignment vertical="center"/>
    </xf>
    <xf numFmtId="4" fontId="82" fillId="59" borderId="185" applyNumberFormat="0" applyProtection="0">
      <alignment vertical="center"/>
    </xf>
    <xf numFmtId="4" fontId="82" fillId="59" borderId="185" applyNumberFormat="0" applyProtection="0">
      <alignment vertical="center"/>
    </xf>
    <xf numFmtId="4" fontId="82" fillId="59" borderId="185" applyNumberFormat="0" applyProtection="0">
      <alignment vertical="center"/>
    </xf>
    <xf numFmtId="4" fontId="82" fillId="59" borderId="185" applyNumberFormat="0" applyProtection="0">
      <alignment vertical="center"/>
    </xf>
    <xf numFmtId="4" fontId="82" fillId="59" borderId="185" applyNumberFormat="0" applyProtection="0">
      <alignment vertical="center"/>
    </xf>
    <xf numFmtId="4" fontId="75" fillId="87" borderId="184" applyNumberFormat="0" applyProtection="0">
      <alignment vertical="center"/>
    </xf>
    <xf numFmtId="4" fontId="53" fillId="87" borderId="184" applyNumberFormat="0" applyProtection="0">
      <alignment horizontal="left" vertical="center" indent="1"/>
    </xf>
    <xf numFmtId="4" fontId="82" fillId="50" borderId="185" applyNumberFormat="0" applyProtection="0">
      <alignment horizontal="left" vertical="center" indent="1"/>
    </xf>
    <xf numFmtId="4" fontId="82" fillId="50" borderId="185" applyNumberFormat="0" applyProtection="0">
      <alignment horizontal="left" vertical="center" indent="1"/>
    </xf>
    <xf numFmtId="4" fontId="82" fillId="50" borderId="185" applyNumberFormat="0" applyProtection="0">
      <alignment horizontal="left" vertical="center" indent="1"/>
    </xf>
    <xf numFmtId="4" fontId="82" fillId="50" borderId="185" applyNumberFormat="0" applyProtection="0">
      <alignment horizontal="left" vertical="center" indent="1"/>
    </xf>
    <xf numFmtId="4" fontId="82" fillId="50" borderId="185" applyNumberFormat="0" applyProtection="0">
      <alignment horizontal="left" vertical="center" indent="1"/>
    </xf>
    <xf numFmtId="4" fontId="53" fillId="87" borderId="184" applyNumberFormat="0" applyProtection="0">
      <alignment horizontal="left" vertical="center" indent="1"/>
    </xf>
    <xf numFmtId="0" fontId="82" fillId="59" borderId="185" applyNumberFormat="0" applyProtection="0">
      <alignment horizontal="left" vertical="top" indent="1"/>
    </xf>
    <xf numFmtId="0" fontId="82" fillId="59" borderId="185" applyNumberFormat="0" applyProtection="0">
      <alignment horizontal="left" vertical="top" indent="1"/>
    </xf>
    <xf numFmtId="0" fontId="82" fillId="59" borderId="185" applyNumberFormat="0" applyProtection="0">
      <alignment horizontal="left" vertical="top" indent="1"/>
    </xf>
    <xf numFmtId="0" fontId="82" fillId="59" borderId="185" applyNumberFormat="0" applyProtection="0">
      <alignment horizontal="left" vertical="top" indent="1"/>
    </xf>
    <xf numFmtId="0" fontId="82" fillId="59" borderId="185" applyNumberFormat="0" applyProtection="0">
      <alignment horizontal="left" vertical="top" indent="1"/>
    </xf>
    <xf numFmtId="4" fontId="53" fillId="74" borderId="184" applyNumberFormat="0" applyProtection="0">
      <alignment horizontal="right" vertical="center"/>
    </xf>
    <xf numFmtId="4" fontId="74" fillId="0" borderId="183" applyNumberFormat="0" applyProtection="0">
      <alignment horizontal="right" vertical="center"/>
    </xf>
    <xf numFmtId="4" fontId="74" fillId="0" borderId="183" applyNumberFormat="0" applyProtection="0">
      <alignment horizontal="right" vertical="center"/>
    </xf>
    <xf numFmtId="4" fontId="74" fillId="0" borderId="183" applyNumberFormat="0" applyProtection="0">
      <alignment horizontal="right" vertical="center"/>
    </xf>
    <xf numFmtId="4" fontId="74" fillId="0" borderId="183" applyNumberFormat="0" applyProtection="0">
      <alignment horizontal="right" vertical="center"/>
    </xf>
    <xf numFmtId="4" fontId="74" fillId="0" borderId="183" applyNumberFormat="0" applyProtection="0">
      <alignment horizontal="right" vertical="center"/>
    </xf>
    <xf numFmtId="4" fontId="75" fillId="74" borderId="184" applyNumberFormat="0" applyProtection="0">
      <alignment horizontal="right" vertical="center"/>
    </xf>
    <xf numFmtId="4" fontId="45" fillId="88" borderId="183" applyNumberFormat="0" applyProtection="0">
      <alignment horizontal="right" vertical="center"/>
    </xf>
    <xf numFmtId="4" fontId="45" fillId="88" borderId="183" applyNumberFormat="0" applyProtection="0">
      <alignment horizontal="right" vertical="center"/>
    </xf>
    <xf numFmtId="4" fontId="45" fillId="88" borderId="183" applyNumberFormat="0" applyProtection="0">
      <alignment horizontal="right" vertical="center"/>
    </xf>
    <xf numFmtId="4" fontId="45" fillId="88" borderId="183" applyNumberFormat="0" applyProtection="0">
      <alignment horizontal="right" vertical="center"/>
    </xf>
    <xf numFmtId="4" fontId="45" fillId="88" borderId="183" applyNumberFormat="0" applyProtection="0">
      <alignment horizontal="right" vertical="center"/>
    </xf>
    <xf numFmtId="4" fontId="74" fillId="20" borderId="183" applyNumberFormat="0" applyProtection="0">
      <alignment horizontal="left" vertical="center" indent="1"/>
    </xf>
    <xf numFmtId="4" fontId="74" fillId="20" borderId="183" applyNumberFormat="0" applyProtection="0">
      <alignment horizontal="left" vertical="center" indent="1"/>
    </xf>
    <xf numFmtId="4" fontId="74" fillId="20" borderId="183" applyNumberFormat="0" applyProtection="0">
      <alignment horizontal="left" vertical="center" indent="1"/>
    </xf>
    <xf numFmtId="4" fontId="74" fillId="20" borderId="183" applyNumberFormat="0" applyProtection="0">
      <alignment horizontal="left" vertical="center" indent="1"/>
    </xf>
    <xf numFmtId="4" fontId="74" fillId="20" borderId="183" applyNumberFormat="0" applyProtection="0">
      <alignment horizontal="left" vertical="center" indent="1"/>
    </xf>
    <xf numFmtId="4" fontId="74" fillId="20" borderId="183" applyNumberFormat="0" applyProtection="0">
      <alignment horizontal="left" vertical="center" indent="1"/>
    </xf>
    <xf numFmtId="0" fontId="82" fillId="77" borderId="185" applyNumberFormat="0" applyProtection="0">
      <alignment horizontal="left" vertical="top" indent="1"/>
    </xf>
    <xf numFmtId="0" fontId="82" fillId="77" borderId="185" applyNumberFormat="0" applyProtection="0">
      <alignment horizontal="left" vertical="top" indent="1"/>
    </xf>
    <xf numFmtId="0" fontId="82" fillId="77" borderId="185" applyNumberFormat="0" applyProtection="0">
      <alignment horizontal="left" vertical="top" indent="1"/>
    </xf>
    <xf numFmtId="0" fontId="82" fillId="77" borderId="185" applyNumberFormat="0" applyProtection="0">
      <alignment horizontal="left" vertical="top" indent="1"/>
    </xf>
    <xf numFmtId="0" fontId="82" fillId="77" borderId="185" applyNumberFormat="0" applyProtection="0">
      <alignment horizontal="left" vertical="top" indent="1"/>
    </xf>
    <xf numFmtId="4" fontId="45" fillId="89" borderId="181" applyNumberFormat="0" applyProtection="0">
      <alignment horizontal="left" vertical="center" indent="1"/>
    </xf>
    <xf numFmtId="4" fontId="45" fillId="89" borderId="181" applyNumberFormat="0" applyProtection="0">
      <alignment horizontal="left" vertical="center" indent="1"/>
    </xf>
    <xf numFmtId="4" fontId="45" fillId="89" borderId="181" applyNumberFormat="0" applyProtection="0">
      <alignment horizontal="left" vertical="center" indent="1"/>
    </xf>
    <xf numFmtId="4" fontId="45" fillId="89" borderId="181" applyNumberFormat="0" applyProtection="0">
      <alignment horizontal="left" vertical="center" indent="1"/>
    </xf>
    <xf numFmtId="4" fontId="45" fillId="89" borderId="181" applyNumberFormat="0" applyProtection="0">
      <alignment horizontal="left" vertical="center" indent="1"/>
    </xf>
    <xf numFmtId="4" fontId="73" fillId="74" borderId="184" applyNumberFormat="0" applyProtection="0">
      <alignment horizontal="right" vertical="center"/>
    </xf>
    <xf numFmtId="4" fontId="45" fillId="86" borderId="183" applyNumberFormat="0" applyProtection="0">
      <alignment horizontal="right" vertical="center"/>
    </xf>
    <xf numFmtId="4" fontId="45" fillId="86" borderId="183" applyNumberFormat="0" applyProtection="0">
      <alignment horizontal="right" vertical="center"/>
    </xf>
    <xf numFmtId="4" fontId="45" fillId="86" borderId="183" applyNumberFormat="0" applyProtection="0">
      <alignment horizontal="right" vertical="center"/>
    </xf>
    <xf numFmtId="4" fontId="45" fillId="86" borderId="183" applyNumberFormat="0" applyProtection="0">
      <alignment horizontal="right" vertical="center"/>
    </xf>
    <xf numFmtId="4" fontId="45" fillId="86" borderId="183" applyNumberFormat="0" applyProtection="0">
      <alignment horizontal="right" vertical="center"/>
    </xf>
    <xf numFmtId="2" fontId="84" fillId="91" borderId="179" applyProtection="0"/>
    <xf numFmtId="2" fontId="84" fillId="91" borderId="179" applyProtection="0"/>
    <xf numFmtId="2" fontId="44" fillId="92" borderId="179" applyProtection="0"/>
    <xf numFmtId="2" fontId="44" fillId="93" borderId="179" applyProtection="0"/>
    <xf numFmtId="2" fontId="44" fillId="94" borderId="179" applyProtection="0"/>
    <xf numFmtId="2" fontId="44" fillId="94" borderId="179" applyProtection="0">
      <alignment horizontal="center"/>
    </xf>
    <xf numFmtId="2" fontId="44" fillId="93" borderId="179" applyProtection="0">
      <alignment horizontal="center"/>
    </xf>
    <xf numFmtId="0" fontId="45" fillId="0" borderId="181">
      <alignment horizontal="left" vertical="top" wrapText="1"/>
    </xf>
    <xf numFmtId="0" fontId="87" fillId="0" borderId="187" applyNumberFormat="0" applyFill="0" applyAlignment="0" applyProtection="0"/>
    <xf numFmtId="0" fontId="93" fillId="0" borderId="188"/>
    <xf numFmtId="0" fontId="44" fillId="6" borderId="191" applyNumberFormat="0">
      <alignment readingOrder="1"/>
      <protection locked="0"/>
    </xf>
    <xf numFmtId="0" fontId="50" fillId="0" borderId="192">
      <alignment horizontal="left" vertical="top" wrapText="1"/>
    </xf>
    <xf numFmtId="49" fontId="36" fillId="0" borderId="189">
      <alignment horizontal="center" vertical="top" wrapText="1"/>
      <protection locked="0"/>
    </xf>
    <xf numFmtId="49" fontId="36" fillId="0" borderId="189">
      <alignment horizontal="center" vertical="top" wrapText="1"/>
      <protection locked="0"/>
    </xf>
    <xf numFmtId="49" fontId="45" fillId="10" borderId="189">
      <alignment horizontal="right" vertical="top"/>
      <protection locked="0"/>
    </xf>
    <xf numFmtId="49" fontId="45" fillId="10" borderId="189">
      <alignment horizontal="right" vertical="top"/>
      <protection locked="0"/>
    </xf>
    <xf numFmtId="0" fontId="45" fillId="10" borderId="189">
      <alignment horizontal="right" vertical="top"/>
      <protection locked="0"/>
    </xf>
    <xf numFmtId="0" fontId="45" fillId="10" borderId="189">
      <alignment horizontal="right" vertical="top"/>
      <protection locked="0"/>
    </xf>
    <xf numFmtId="49" fontId="45" fillId="0" borderId="189">
      <alignment horizontal="right" vertical="top"/>
      <protection locked="0"/>
    </xf>
    <xf numFmtId="49" fontId="45" fillId="0" borderId="189">
      <alignment horizontal="right" vertical="top"/>
      <protection locked="0"/>
    </xf>
    <xf numFmtId="0" fontId="45" fillId="0" borderId="189">
      <alignment horizontal="right" vertical="top"/>
      <protection locked="0"/>
    </xf>
    <xf numFmtId="0" fontId="45" fillId="0" borderId="189">
      <alignment horizontal="right" vertical="top"/>
      <protection locked="0"/>
    </xf>
    <xf numFmtId="49" fontId="45" fillId="49" borderId="189">
      <alignment horizontal="right" vertical="top"/>
      <protection locked="0"/>
    </xf>
    <xf numFmtId="49" fontId="45" fillId="49" borderId="189">
      <alignment horizontal="right" vertical="top"/>
      <protection locked="0"/>
    </xf>
    <xf numFmtId="0" fontId="45" fillId="49" borderId="189">
      <alignment horizontal="right" vertical="top"/>
      <protection locked="0"/>
    </xf>
    <xf numFmtId="0" fontId="45" fillId="49" borderId="189">
      <alignment horizontal="right" vertical="top"/>
      <protection locked="0"/>
    </xf>
    <xf numFmtId="0" fontId="50" fillId="0" borderId="192">
      <alignment horizontal="center" vertical="top" wrapText="1"/>
    </xf>
    <xf numFmtId="0" fontId="54" fillId="50" borderId="191" applyNumberFormat="0" applyAlignment="0" applyProtection="0"/>
    <xf numFmtId="0" fontId="67" fillId="13" borderId="191" applyNumberFormat="0" applyAlignment="0" applyProtection="0"/>
    <xf numFmtId="0" fontId="36" fillId="59" borderId="193" applyNumberFormat="0" applyFont="0" applyAlignment="0" applyProtection="0"/>
    <xf numFmtId="0" fontId="38" fillId="45" borderId="194" applyNumberFormat="0" applyFont="0" applyAlignment="0" applyProtection="0"/>
    <xf numFmtId="0" fontId="38" fillId="45" borderId="194" applyNumberFormat="0" applyFont="0" applyAlignment="0" applyProtection="0"/>
    <xf numFmtId="0" fontId="38" fillId="45" borderId="194" applyNumberFormat="0" applyFont="0" applyAlignment="0" applyProtection="0"/>
    <xf numFmtId="0" fontId="72" fillId="50" borderId="195" applyNumberFormat="0" applyAlignment="0" applyProtection="0"/>
    <xf numFmtId="4" fontId="53" fillId="60" borderId="195" applyNumberFormat="0" applyProtection="0">
      <alignment vertical="center"/>
    </xf>
    <xf numFmtId="4" fontId="74" fillId="57" borderId="194" applyNumberFormat="0" applyProtection="0">
      <alignment vertical="center"/>
    </xf>
    <xf numFmtId="4" fontId="74" fillId="57" borderId="194" applyNumberFormat="0" applyProtection="0">
      <alignment vertical="center"/>
    </xf>
    <xf numFmtId="4" fontId="74" fillId="57" borderId="194" applyNumberFormat="0" applyProtection="0">
      <alignment vertical="center"/>
    </xf>
    <xf numFmtId="4" fontId="74" fillId="57" borderId="194" applyNumberFormat="0" applyProtection="0">
      <alignment vertical="center"/>
    </xf>
    <xf numFmtId="4" fontId="74" fillId="57" borderId="194" applyNumberFormat="0" applyProtection="0">
      <alignment vertical="center"/>
    </xf>
    <xf numFmtId="4" fontId="75" fillId="60" borderId="195" applyNumberFormat="0" applyProtection="0">
      <alignment vertical="center"/>
    </xf>
    <xf numFmtId="4" fontId="45" fillId="60" borderId="194" applyNumberFormat="0" applyProtection="0">
      <alignment vertical="center"/>
    </xf>
    <xf numFmtId="4" fontId="45" fillId="60" borderId="194" applyNumberFormat="0" applyProtection="0">
      <alignment vertical="center"/>
    </xf>
    <xf numFmtId="4" fontId="45" fillId="60" borderId="194" applyNumberFormat="0" applyProtection="0">
      <alignment vertical="center"/>
    </xf>
    <xf numFmtId="4" fontId="45" fillId="60" borderId="194" applyNumberFormat="0" applyProtection="0">
      <alignment vertical="center"/>
    </xf>
    <xf numFmtId="4" fontId="45" fillId="60" borderId="194" applyNumberFormat="0" applyProtection="0">
      <alignment vertical="center"/>
    </xf>
    <xf numFmtId="4" fontId="53" fillId="60" borderId="195" applyNumberFormat="0" applyProtection="0">
      <alignment horizontal="left" vertical="center" indent="1"/>
    </xf>
    <xf numFmtId="4" fontId="74" fillId="60" borderId="194" applyNumberFormat="0" applyProtection="0">
      <alignment horizontal="left" vertical="center" indent="1"/>
    </xf>
    <xf numFmtId="4" fontId="74" fillId="60" borderId="194" applyNumberFormat="0" applyProtection="0">
      <alignment horizontal="left" vertical="center" indent="1"/>
    </xf>
    <xf numFmtId="4" fontId="74" fillId="60" borderId="194" applyNumberFormat="0" applyProtection="0">
      <alignment horizontal="left" vertical="center" indent="1"/>
    </xf>
    <xf numFmtId="4" fontId="74" fillId="60" borderId="194" applyNumberFormat="0" applyProtection="0">
      <alignment horizontal="left" vertical="center" indent="1"/>
    </xf>
    <xf numFmtId="4" fontId="74" fillId="60" borderId="194" applyNumberFormat="0" applyProtection="0">
      <alignment horizontal="left" vertical="center" indent="1"/>
    </xf>
    <xf numFmtId="4" fontId="53" fillId="60" borderId="195" applyNumberFormat="0" applyProtection="0">
      <alignment horizontal="left" vertical="center" indent="1"/>
    </xf>
    <xf numFmtId="0" fontId="45" fillId="57" borderId="196" applyNumberFormat="0" applyProtection="0">
      <alignment horizontal="left" vertical="top" indent="1"/>
    </xf>
    <xf numFmtId="0" fontId="45" fillId="57" borderId="196" applyNumberFormat="0" applyProtection="0">
      <alignment horizontal="left" vertical="top" indent="1"/>
    </xf>
    <xf numFmtId="0" fontId="45" fillId="57" borderId="196" applyNumberFormat="0" applyProtection="0">
      <alignment horizontal="left" vertical="top" indent="1"/>
    </xf>
    <xf numFmtId="0" fontId="45" fillId="57" borderId="196" applyNumberFormat="0" applyProtection="0">
      <alignment horizontal="left" vertical="top" indent="1"/>
    </xf>
    <xf numFmtId="0" fontId="45" fillId="57" borderId="196" applyNumberFormat="0" applyProtection="0">
      <alignment horizontal="left" vertical="top" indent="1"/>
    </xf>
    <xf numFmtId="4" fontId="74" fillId="20" borderId="194" applyNumberFormat="0" applyProtection="0">
      <alignment horizontal="left" vertical="center" indent="1"/>
    </xf>
    <xf numFmtId="4" fontId="74" fillId="20" borderId="194" applyNumberFormat="0" applyProtection="0">
      <alignment horizontal="left" vertical="center" indent="1"/>
    </xf>
    <xf numFmtId="4" fontId="74" fillId="20" borderId="194" applyNumberFormat="0" applyProtection="0">
      <alignment horizontal="left" vertical="center" indent="1"/>
    </xf>
    <xf numFmtId="4" fontId="74" fillId="20" borderId="194" applyNumberFormat="0" applyProtection="0">
      <alignment horizontal="left" vertical="center" indent="1"/>
    </xf>
    <xf numFmtId="4" fontId="74" fillId="20" borderId="194" applyNumberFormat="0" applyProtection="0">
      <alignment horizontal="left" vertical="center" indent="1"/>
    </xf>
    <xf numFmtId="4" fontId="53" fillId="61" borderId="195" applyNumberFormat="0" applyProtection="0">
      <alignment horizontal="right" vertical="center"/>
    </xf>
    <xf numFmtId="4" fontId="74" fillId="9" borderId="194" applyNumberFormat="0" applyProtection="0">
      <alignment horizontal="right" vertical="center"/>
    </xf>
    <xf numFmtId="4" fontId="74" fillId="9" borderId="194" applyNumberFormat="0" applyProtection="0">
      <alignment horizontal="right" vertical="center"/>
    </xf>
    <xf numFmtId="4" fontId="74" fillId="9" borderId="194" applyNumberFormat="0" applyProtection="0">
      <alignment horizontal="right" vertical="center"/>
    </xf>
    <xf numFmtId="4" fontId="74" fillId="9" borderId="194" applyNumberFormat="0" applyProtection="0">
      <alignment horizontal="right" vertical="center"/>
    </xf>
    <xf numFmtId="4" fontId="74" fillId="9" borderId="194" applyNumberFormat="0" applyProtection="0">
      <alignment horizontal="right" vertical="center"/>
    </xf>
    <xf numFmtId="4" fontId="53" fillId="62" borderId="195" applyNumberFormat="0" applyProtection="0">
      <alignment horizontal="right" vertical="center"/>
    </xf>
    <xf numFmtId="4" fontId="74" fillId="63" borderId="194" applyNumberFormat="0" applyProtection="0">
      <alignment horizontal="right" vertical="center"/>
    </xf>
    <xf numFmtId="4" fontId="74" fillId="63" borderId="194" applyNumberFormat="0" applyProtection="0">
      <alignment horizontal="right" vertical="center"/>
    </xf>
    <xf numFmtId="4" fontId="74" fillId="63" borderId="194" applyNumberFormat="0" applyProtection="0">
      <alignment horizontal="right" vertical="center"/>
    </xf>
    <xf numFmtId="4" fontId="74" fillId="63" borderId="194" applyNumberFormat="0" applyProtection="0">
      <alignment horizontal="right" vertical="center"/>
    </xf>
    <xf numFmtId="4" fontId="74" fillId="63" borderId="194" applyNumberFormat="0" applyProtection="0">
      <alignment horizontal="right" vertical="center"/>
    </xf>
    <xf numFmtId="4" fontId="53" fillId="64" borderId="195" applyNumberFormat="0" applyProtection="0">
      <alignment horizontal="right" vertical="center"/>
    </xf>
    <xf numFmtId="4" fontId="74" fillId="30" borderId="192" applyNumberFormat="0" applyProtection="0">
      <alignment horizontal="right" vertical="center"/>
    </xf>
    <xf numFmtId="4" fontId="74" fillId="30" borderId="192" applyNumberFormat="0" applyProtection="0">
      <alignment horizontal="right" vertical="center"/>
    </xf>
    <xf numFmtId="4" fontId="74" fillId="30" borderId="192" applyNumberFormat="0" applyProtection="0">
      <alignment horizontal="right" vertical="center"/>
    </xf>
    <xf numFmtId="4" fontId="74" fillId="30" borderId="192" applyNumberFormat="0" applyProtection="0">
      <alignment horizontal="right" vertical="center"/>
    </xf>
    <xf numFmtId="4" fontId="74" fillId="30" borderId="192" applyNumberFormat="0" applyProtection="0">
      <alignment horizontal="right" vertical="center"/>
    </xf>
    <xf numFmtId="4" fontId="53" fillId="65" borderId="195" applyNumberFormat="0" applyProtection="0">
      <alignment horizontal="right" vertical="center"/>
    </xf>
    <xf numFmtId="4" fontId="74" fillId="17" borderId="194" applyNumberFormat="0" applyProtection="0">
      <alignment horizontal="right" vertical="center"/>
    </xf>
    <xf numFmtId="4" fontId="74" fillId="17" borderId="194" applyNumberFormat="0" applyProtection="0">
      <alignment horizontal="right" vertical="center"/>
    </xf>
    <xf numFmtId="4" fontId="74" fillId="17" borderId="194" applyNumberFormat="0" applyProtection="0">
      <alignment horizontal="right" vertical="center"/>
    </xf>
    <xf numFmtId="4" fontId="74" fillId="17" borderId="194" applyNumberFormat="0" applyProtection="0">
      <alignment horizontal="right" vertical="center"/>
    </xf>
    <xf numFmtId="4" fontId="74" fillId="17" borderId="194" applyNumberFormat="0" applyProtection="0">
      <alignment horizontal="right" vertical="center"/>
    </xf>
    <xf numFmtId="4" fontId="53" fillId="66" borderId="195" applyNumberFormat="0" applyProtection="0">
      <alignment horizontal="right" vertical="center"/>
    </xf>
    <xf numFmtId="4" fontId="74" fillId="21" borderId="194" applyNumberFormat="0" applyProtection="0">
      <alignment horizontal="right" vertical="center"/>
    </xf>
    <xf numFmtId="4" fontId="74" fillId="21" borderId="194" applyNumberFormat="0" applyProtection="0">
      <alignment horizontal="right" vertical="center"/>
    </xf>
    <xf numFmtId="4" fontId="74" fillId="21" borderId="194" applyNumberFormat="0" applyProtection="0">
      <alignment horizontal="right" vertical="center"/>
    </xf>
    <xf numFmtId="4" fontId="74" fillId="21" borderId="194" applyNumberFormat="0" applyProtection="0">
      <alignment horizontal="right" vertical="center"/>
    </xf>
    <xf numFmtId="4" fontId="74" fillId="21" borderId="194" applyNumberFormat="0" applyProtection="0">
      <alignment horizontal="right" vertical="center"/>
    </xf>
    <xf numFmtId="4" fontId="53" fillId="67" borderId="195" applyNumberFormat="0" applyProtection="0">
      <alignment horizontal="right" vertical="center"/>
    </xf>
    <xf numFmtId="4" fontId="74" fillId="44" borderId="194" applyNumberFormat="0" applyProtection="0">
      <alignment horizontal="right" vertical="center"/>
    </xf>
    <xf numFmtId="4" fontId="74" fillId="44" borderId="194" applyNumberFormat="0" applyProtection="0">
      <alignment horizontal="right" vertical="center"/>
    </xf>
    <xf numFmtId="4" fontId="74" fillId="44" borderId="194" applyNumberFormat="0" applyProtection="0">
      <alignment horizontal="right" vertical="center"/>
    </xf>
    <xf numFmtId="4" fontId="74" fillId="44" borderId="194" applyNumberFormat="0" applyProtection="0">
      <alignment horizontal="right" vertical="center"/>
    </xf>
    <xf numFmtId="4" fontId="74" fillId="44" borderId="194" applyNumberFormat="0" applyProtection="0">
      <alignment horizontal="right" vertical="center"/>
    </xf>
    <xf numFmtId="4" fontId="53" fillId="68" borderId="195" applyNumberFormat="0" applyProtection="0">
      <alignment horizontal="right" vertical="center"/>
    </xf>
    <xf numFmtId="4" fontId="74" fillId="37" borderId="194" applyNumberFormat="0" applyProtection="0">
      <alignment horizontal="right" vertical="center"/>
    </xf>
    <xf numFmtId="4" fontId="74" fillId="37" borderId="194" applyNumberFormat="0" applyProtection="0">
      <alignment horizontal="right" vertical="center"/>
    </xf>
    <xf numFmtId="4" fontId="74" fillId="37" borderId="194" applyNumberFormat="0" applyProtection="0">
      <alignment horizontal="right" vertical="center"/>
    </xf>
    <xf numFmtId="4" fontId="74" fillId="37" borderId="194" applyNumberFormat="0" applyProtection="0">
      <alignment horizontal="right" vertical="center"/>
    </xf>
    <xf numFmtId="4" fontId="74" fillId="37" borderId="194" applyNumberFormat="0" applyProtection="0">
      <alignment horizontal="right" vertical="center"/>
    </xf>
    <xf numFmtId="4" fontId="53" fillId="69" borderId="195" applyNumberFormat="0" applyProtection="0">
      <alignment horizontal="right" vertical="center"/>
    </xf>
    <xf numFmtId="4" fontId="74" fillId="70" borderId="194" applyNumberFormat="0" applyProtection="0">
      <alignment horizontal="right" vertical="center"/>
    </xf>
    <xf numFmtId="4" fontId="74" fillId="70" borderId="194" applyNumberFormat="0" applyProtection="0">
      <alignment horizontal="right" vertical="center"/>
    </xf>
    <xf numFmtId="4" fontId="74" fillId="70" borderId="194" applyNumberFormat="0" applyProtection="0">
      <alignment horizontal="right" vertical="center"/>
    </xf>
    <xf numFmtId="4" fontId="74" fillId="70" borderId="194" applyNumberFormat="0" applyProtection="0">
      <alignment horizontal="right" vertical="center"/>
    </xf>
    <xf numFmtId="4" fontId="74" fillId="70" borderId="194" applyNumberFormat="0" applyProtection="0">
      <alignment horizontal="right" vertical="center"/>
    </xf>
    <xf numFmtId="4" fontId="53" fillId="71" borderId="195" applyNumberFormat="0" applyProtection="0">
      <alignment horizontal="right" vertical="center"/>
    </xf>
    <xf numFmtId="4" fontId="74" fillId="16" borderId="194" applyNumberFormat="0" applyProtection="0">
      <alignment horizontal="right" vertical="center"/>
    </xf>
    <xf numFmtId="4" fontId="74" fillId="16" borderId="194" applyNumberFormat="0" applyProtection="0">
      <alignment horizontal="right" vertical="center"/>
    </xf>
    <xf numFmtId="4" fontId="74" fillId="16" borderId="194" applyNumberFormat="0" applyProtection="0">
      <alignment horizontal="right" vertical="center"/>
    </xf>
    <xf numFmtId="4" fontId="74" fillId="16" borderId="194" applyNumberFormat="0" applyProtection="0">
      <alignment horizontal="right" vertical="center"/>
    </xf>
    <xf numFmtId="4" fontId="74" fillId="16" borderId="194" applyNumberFormat="0" applyProtection="0">
      <alignment horizontal="right" vertical="center"/>
    </xf>
    <xf numFmtId="4" fontId="77" fillId="72" borderId="195" applyNumberFormat="0" applyProtection="0">
      <alignment horizontal="left" vertical="center" indent="1"/>
    </xf>
    <xf numFmtId="4" fontId="74" fillId="73" borderId="192" applyNumberFormat="0" applyProtection="0">
      <alignment horizontal="left" vertical="center" indent="1"/>
    </xf>
    <xf numFmtId="4" fontId="74" fillId="73" borderId="192" applyNumberFormat="0" applyProtection="0">
      <alignment horizontal="left" vertical="center" indent="1"/>
    </xf>
    <xf numFmtId="4" fontId="74" fillId="73" borderId="192" applyNumberFormat="0" applyProtection="0">
      <alignment horizontal="left" vertical="center" indent="1"/>
    </xf>
    <xf numFmtId="4" fontId="74" fillId="73" borderId="192" applyNumberFormat="0" applyProtection="0">
      <alignment horizontal="left" vertical="center" indent="1"/>
    </xf>
    <xf numFmtId="4" fontId="74" fillId="73" borderId="192" applyNumberFormat="0" applyProtection="0">
      <alignment horizontal="left" vertical="center" indent="1"/>
    </xf>
    <xf numFmtId="4" fontId="56" fillId="75" borderId="192" applyNumberFormat="0" applyProtection="0">
      <alignment horizontal="left" vertical="center" indent="1"/>
    </xf>
    <xf numFmtId="4" fontId="56" fillId="75" borderId="192" applyNumberFormat="0" applyProtection="0">
      <alignment horizontal="left" vertical="center" indent="1"/>
    </xf>
    <xf numFmtId="4" fontId="56" fillId="75" borderId="192" applyNumberFormat="0" applyProtection="0">
      <alignment horizontal="left" vertical="center" indent="1"/>
    </xf>
    <xf numFmtId="4" fontId="56" fillId="75" borderId="192" applyNumberFormat="0" applyProtection="0">
      <alignment horizontal="left" vertical="center" indent="1"/>
    </xf>
    <xf numFmtId="4" fontId="56" fillId="75" borderId="192" applyNumberFormat="0" applyProtection="0">
      <alignment horizontal="left" vertical="center" indent="1"/>
    </xf>
    <xf numFmtId="4" fontId="56" fillId="75" borderId="192" applyNumberFormat="0" applyProtection="0">
      <alignment horizontal="left" vertical="center" indent="1"/>
    </xf>
    <xf numFmtId="4" fontId="56" fillId="75" borderId="192" applyNumberFormat="0" applyProtection="0">
      <alignment horizontal="left" vertical="center" indent="1"/>
    </xf>
    <xf numFmtId="4" fontId="56" fillId="75" borderId="192" applyNumberFormat="0" applyProtection="0">
      <alignment horizontal="left" vertical="center" indent="1"/>
    </xf>
    <xf numFmtId="4" fontId="56" fillId="75" borderId="192" applyNumberFormat="0" applyProtection="0">
      <alignment horizontal="left" vertical="center" indent="1"/>
    </xf>
    <xf numFmtId="4" fontId="56" fillId="75" borderId="192" applyNumberFormat="0" applyProtection="0">
      <alignment horizontal="left" vertical="center" indent="1"/>
    </xf>
    <xf numFmtId="4" fontId="74" fillId="77" borderId="194" applyNumberFormat="0" applyProtection="0">
      <alignment horizontal="right" vertical="center"/>
    </xf>
    <xf numFmtId="4" fontId="74" fillId="77" borderId="194" applyNumberFormat="0" applyProtection="0">
      <alignment horizontal="right" vertical="center"/>
    </xf>
    <xf numFmtId="4" fontId="74" fillId="77" borderId="194" applyNumberFormat="0" applyProtection="0">
      <alignment horizontal="right" vertical="center"/>
    </xf>
    <xf numFmtId="4" fontId="74" fillId="77" borderId="194" applyNumberFormat="0" applyProtection="0">
      <alignment horizontal="right" vertical="center"/>
    </xf>
    <xf numFmtId="4" fontId="74" fillId="77" borderId="194" applyNumberFormat="0" applyProtection="0">
      <alignment horizontal="right" vertical="center"/>
    </xf>
    <xf numFmtId="4" fontId="74" fillId="78" borderId="192" applyNumberFormat="0" applyProtection="0">
      <alignment horizontal="left" vertical="center" indent="1"/>
    </xf>
    <xf numFmtId="4" fontId="74" fillId="78" borderId="192" applyNumberFormat="0" applyProtection="0">
      <alignment horizontal="left" vertical="center" indent="1"/>
    </xf>
    <xf numFmtId="4" fontId="74" fillId="78" borderId="192" applyNumberFormat="0" applyProtection="0">
      <alignment horizontal="left" vertical="center" indent="1"/>
    </xf>
    <xf numFmtId="4" fontId="74" fillId="78" borderId="192" applyNumberFormat="0" applyProtection="0">
      <alignment horizontal="left" vertical="center" indent="1"/>
    </xf>
    <xf numFmtId="4" fontId="74" fillId="78" borderId="192" applyNumberFormat="0" applyProtection="0">
      <alignment horizontal="left" vertical="center" indent="1"/>
    </xf>
    <xf numFmtId="4" fontId="74" fillId="77" borderId="192" applyNumberFormat="0" applyProtection="0">
      <alignment horizontal="left" vertical="center" indent="1"/>
    </xf>
    <xf numFmtId="4" fontId="74" fillId="77" borderId="192" applyNumberFormat="0" applyProtection="0">
      <alignment horizontal="left" vertical="center" indent="1"/>
    </xf>
    <xf numFmtId="4" fontId="74" fillId="77" borderId="192" applyNumberFormat="0" applyProtection="0">
      <alignment horizontal="left" vertical="center" indent="1"/>
    </xf>
    <xf numFmtId="4" fontId="74" fillId="77" borderId="192" applyNumberFormat="0" applyProtection="0">
      <alignment horizontal="left" vertical="center" indent="1"/>
    </xf>
    <xf numFmtId="4" fontId="74" fillId="77" borderId="192" applyNumberFormat="0" applyProtection="0">
      <alignment horizontal="left" vertical="center" indent="1"/>
    </xf>
    <xf numFmtId="0" fontId="74" fillId="50" borderId="194" applyNumberFormat="0" applyProtection="0">
      <alignment horizontal="left" vertical="center" indent="1"/>
    </xf>
    <xf numFmtId="0" fontId="74" fillId="50" borderId="194" applyNumberFormat="0" applyProtection="0">
      <alignment horizontal="left" vertical="center" indent="1"/>
    </xf>
    <xf numFmtId="0" fontId="74" fillId="50" borderId="194" applyNumberFormat="0" applyProtection="0">
      <alignment horizontal="left" vertical="center" indent="1"/>
    </xf>
    <xf numFmtId="0" fontId="74" fillId="50" borderId="194" applyNumberFormat="0" applyProtection="0">
      <alignment horizontal="left" vertical="center" indent="1"/>
    </xf>
    <xf numFmtId="0" fontId="74" fillId="50" borderId="194" applyNumberFormat="0" applyProtection="0">
      <alignment horizontal="left" vertical="center" indent="1"/>
    </xf>
    <xf numFmtId="0" fontId="74" fillId="50" borderId="194" applyNumberFormat="0" applyProtection="0">
      <alignment horizontal="left" vertical="center" indent="1"/>
    </xf>
    <xf numFmtId="0" fontId="38" fillId="75" borderId="196" applyNumberFormat="0" applyProtection="0">
      <alignment horizontal="left" vertical="top" indent="1"/>
    </xf>
    <xf numFmtId="0" fontId="38" fillId="75" borderId="196" applyNumberFormat="0" applyProtection="0">
      <alignment horizontal="left" vertical="top" indent="1"/>
    </xf>
    <xf numFmtId="0" fontId="38" fillId="75" borderId="196" applyNumberFormat="0" applyProtection="0">
      <alignment horizontal="left" vertical="top" indent="1"/>
    </xf>
    <xf numFmtId="0" fontId="38" fillId="75" borderId="196" applyNumberFormat="0" applyProtection="0">
      <alignment horizontal="left" vertical="top" indent="1"/>
    </xf>
    <xf numFmtId="0" fontId="38" fillId="75" borderId="196" applyNumberFormat="0" applyProtection="0">
      <alignment horizontal="left" vertical="top" indent="1"/>
    </xf>
    <xf numFmtId="0" fontId="38" fillId="75" borderId="196" applyNumberFormat="0" applyProtection="0">
      <alignment horizontal="left" vertical="top" indent="1"/>
    </xf>
    <xf numFmtId="0" fontId="38" fillId="75" borderId="196" applyNumberFormat="0" applyProtection="0">
      <alignment horizontal="left" vertical="top" indent="1"/>
    </xf>
    <xf numFmtId="0" fontId="38" fillId="75" borderId="196" applyNumberFormat="0" applyProtection="0">
      <alignment horizontal="left" vertical="top" indent="1"/>
    </xf>
    <xf numFmtId="0" fontId="74" fillId="82" borderId="194" applyNumberFormat="0" applyProtection="0">
      <alignment horizontal="left" vertical="center" indent="1"/>
    </xf>
    <xf numFmtId="0" fontId="74" fillId="82" borderId="194" applyNumberFormat="0" applyProtection="0">
      <alignment horizontal="left" vertical="center" indent="1"/>
    </xf>
    <xf numFmtId="0" fontId="74" fillId="82" borderId="194" applyNumberFormat="0" applyProtection="0">
      <alignment horizontal="left" vertical="center" indent="1"/>
    </xf>
    <xf numFmtId="0" fontId="74" fillId="82" borderId="194" applyNumberFormat="0" applyProtection="0">
      <alignment horizontal="left" vertical="center" indent="1"/>
    </xf>
    <xf numFmtId="0" fontId="74" fillId="82" borderId="194" applyNumberFormat="0" applyProtection="0">
      <alignment horizontal="left" vertical="center" indent="1"/>
    </xf>
    <xf numFmtId="0" fontId="74" fillId="82" borderId="194" applyNumberFormat="0" applyProtection="0">
      <alignment horizontal="left" vertical="center" indent="1"/>
    </xf>
    <xf numFmtId="0" fontId="38" fillId="77" borderId="196" applyNumberFormat="0" applyProtection="0">
      <alignment horizontal="left" vertical="top" indent="1"/>
    </xf>
    <xf numFmtId="0" fontId="38" fillId="77" borderId="196" applyNumberFormat="0" applyProtection="0">
      <alignment horizontal="left" vertical="top" indent="1"/>
    </xf>
    <xf numFmtId="0" fontId="38" fillId="77" borderId="196" applyNumberFormat="0" applyProtection="0">
      <alignment horizontal="left" vertical="top" indent="1"/>
    </xf>
    <xf numFmtId="0" fontId="38" fillId="77" borderId="196" applyNumberFormat="0" applyProtection="0">
      <alignment horizontal="left" vertical="top" indent="1"/>
    </xf>
    <xf numFmtId="0" fontId="38" fillId="77" borderId="196" applyNumberFormat="0" applyProtection="0">
      <alignment horizontal="left" vertical="top" indent="1"/>
    </xf>
    <xf numFmtId="0" fontId="38" fillId="77" borderId="196" applyNumberFormat="0" applyProtection="0">
      <alignment horizontal="left" vertical="top" indent="1"/>
    </xf>
    <xf numFmtId="0" fontId="38" fillId="77" borderId="196" applyNumberFormat="0" applyProtection="0">
      <alignment horizontal="left" vertical="top" indent="1"/>
    </xf>
    <xf numFmtId="0" fontId="38" fillId="77" borderId="196" applyNumberFormat="0" applyProtection="0">
      <alignment horizontal="left" vertical="top" indent="1"/>
    </xf>
    <xf numFmtId="0" fontId="74" fillId="14" borderId="194" applyNumberFormat="0" applyProtection="0">
      <alignment horizontal="left" vertical="center" indent="1"/>
    </xf>
    <xf numFmtId="0" fontId="74" fillId="14" borderId="194" applyNumberFormat="0" applyProtection="0">
      <alignment horizontal="left" vertical="center" indent="1"/>
    </xf>
    <xf numFmtId="0" fontId="74" fillId="14" borderId="194" applyNumberFormat="0" applyProtection="0">
      <alignment horizontal="left" vertical="center" indent="1"/>
    </xf>
    <xf numFmtId="0" fontId="74" fillId="14" borderId="194" applyNumberFormat="0" applyProtection="0">
      <alignment horizontal="left" vertical="center" indent="1"/>
    </xf>
    <xf numFmtId="0" fontId="74" fillId="14" borderId="194" applyNumberFormat="0" applyProtection="0">
      <alignment horizontal="left" vertical="center" indent="1"/>
    </xf>
    <xf numFmtId="0" fontId="37" fillId="85" borderId="195" applyNumberFormat="0" applyProtection="0">
      <alignment horizontal="left" vertical="center" indent="1"/>
    </xf>
    <xf numFmtId="0" fontId="38" fillId="14" borderId="196" applyNumberFormat="0" applyProtection="0">
      <alignment horizontal="left" vertical="top" indent="1"/>
    </xf>
    <xf numFmtId="0" fontId="38" fillId="14" borderId="196" applyNumberFormat="0" applyProtection="0">
      <alignment horizontal="left" vertical="top" indent="1"/>
    </xf>
    <xf numFmtId="0" fontId="38" fillId="14" borderId="196" applyNumberFormat="0" applyProtection="0">
      <alignment horizontal="left" vertical="top" indent="1"/>
    </xf>
    <xf numFmtId="0" fontId="38" fillId="14" borderId="196" applyNumberFormat="0" applyProtection="0">
      <alignment horizontal="left" vertical="top" indent="1"/>
    </xf>
    <xf numFmtId="0" fontId="38" fillId="14" borderId="196" applyNumberFormat="0" applyProtection="0">
      <alignment horizontal="left" vertical="top" indent="1"/>
    </xf>
    <xf numFmtId="0" fontId="38" fillId="14" borderId="196" applyNumberFormat="0" applyProtection="0">
      <alignment horizontal="left" vertical="top" indent="1"/>
    </xf>
    <xf numFmtId="0" fontId="38" fillId="14" borderId="196" applyNumberFormat="0" applyProtection="0">
      <alignment horizontal="left" vertical="top" indent="1"/>
    </xf>
    <xf numFmtId="0" fontId="38" fillId="14" borderId="196" applyNumberFormat="0" applyProtection="0">
      <alignment horizontal="left" vertical="top" indent="1"/>
    </xf>
    <xf numFmtId="0" fontId="74" fillId="78" borderId="194" applyNumberFormat="0" applyProtection="0">
      <alignment horizontal="left" vertical="center" indent="1"/>
    </xf>
    <xf numFmtId="0" fontId="74" fillId="78" borderId="194" applyNumberFormat="0" applyProtection="0">
      <alignment horizontal="left" vertical="center" indent="1"/>
    </xf>
    <xf numFmtId="0" fontId="74" fillId="78" borderId="194" applyNumberFormat="0" applyProtection="0">
      <alignment horizontal="left" vertical="center" indent="1"/>
    </xf>
    <xf numFmtId="0" fontId="74" fillId="78" borderId="194" applyNumberFormat="0" applyProtection="0">
      <alignment horizontal="left" vertical="center" indent="1"/>
    </xf>
    <xf numFmtId="0" fontId="74" fillId="78" borderId="194" applyNumberFormat="0" applyProtection="0">
      <alignment horizontal="left" vertical="center" indent="1"/>
    </xf>
    <xf numFmtId="0" fontId="37" fillId="6" borderId="195" applyNumberFormat="0" applyProtection="0">
      <alignment horizontal="left" vertical="center" indent="1"/>
    </xf>
    <xf numFmtId="0" fontId="38" fillId="78" borderId="196" applyNumberFormat="0" applyProtection="0">
      <alignment horizontal="left" vertical="top" indent="1"/>
    </xf>
    <xf numFmtId="0" fontId="38" fillId="78" borderId="196" applyNumberFormat="0" applyProtection="0">
      <alignment horizontal="left" vertical="top" indent="1"/>
    </xf>
    <xf numFmtId="0" fontId="38" fillId="78" borderId="196" applyNumberFormat="0" applyProtection="0">
      <alignment horizontal="left" vertical="top" indent="1"/>
    </xf>
    <xf numFmtId="0" fontId="38" fillId="78" borderId="196" applyNumberFormat="0" applyProtection="0">
      <alignment horizontal="left" vertical="top" indent="1"/>
    </xf>
    <xf numFmtId="0" fontId="38" fillId="78" borderId="196" applyNumberFormat="0" applyProtection="0">
      <alignment horizontal="left" vertical="top" indent="1"/>
    </xf>
    <xf numFmtId="0" fontId="38" fillId="78" borderId="196" applyNumberFormat="0" applyProtection="0">
      <alignment horizontal="left" vertical="top" indent="1"/>
    </xf>
    <xf numFmtId="0" fontId="38" fillId="78" borderId="196" applyNumberFormat="0" applyProtection="0">
      <alignment horizontal="left" vertical="top" indent="1"/>
    </xf>
    <xf numFmtId="0" fontId="38" fillId="78" borderId="196" applyNumberFormat="0" applyProtection="0">
      <alignment horizontal="left" vertical="top" indent="1"/>
    </xf>
    <xf numFmtId="0" fontId="81" fillId="75" borderId="197" applyBorder="0"/>
    <xf numFmtId="4" fontId="53" fillId="87" borderId="195" applyNumberFormat="0" applyProtection="0">
      <alignment vertical="center"/>
    </xf>
    <xf numFmtId="4" fontId="82" fillId="59" borderId="196" applyNumberFormat="0" applyProtection="0">
      <alignment vertical="center"/>
    </xf>
    <xf numFmtId="4" fontId="82" fillId="59" borderId="196" applyNumberFormat="0" applyProtection="0">
      <alignment vertical="center"/>
    </xf>
    <xf numFmtId="4" fontId="82" fillId="59" borderId="196" applyNumberFormat="0" applyProtection="0">
      <alignment vertical="center"/>
    </xf>
    <xf numFmtId="4" fontId="82" fillId="59" borderId="196" applyNumberFormat="0" applyProtection="0">
      <alignment vertical="center"/>
    </xf>
    <xf numFmtId="4" fontId="82" fillId="59" borderId="196" applyNumberFormat="0" applyProtection="0">
      <alignment vertical="center"/>
    </xf>
    <xf numFmtId="4" fontId="75" fillId="87" borderId="195" applyNumberFormat="0" applyProtection="0">
      <alignment vertical="center"/>
    </xf>
    <xf numFmtId="4" fontId="53" fillId="87" borderId="195" applyNumberFormat="0" applyProtection="0">
      <alignment horizontal="left" vertical="center" indent="1"/>
    </xf>
    <xf numFmtId="4" fontId="82" fillId="50" borderId="196" applyNumberFormat="0" applyProtection="0">
      <alignment horizontal="left" vertical="center" indent="1"/>
    </xf>
    <xf numFmtId="4" fontId="82" fillId="50" borderId="196" applyNumberFormat="0" applyProtection="0">
      <alignment horizontal="left" vertical="center" indent="1"/>
    </xf>
    <xf numFmtId="4" fontId="82" fillId="50" borderId="196" applyNumberFormat="0" applyProtection="0">
      <alignment horizontal="left" vertical="center" indent="1"/>
    </xf>
    <xf numFmtId="4" fontId="82" fillId="50" borderId="196" applyNumberFormat="0" applyProtection="0">
      <alignment horizontal="left" vertical="center" indent="1"/>
    </xf>
    <xf numFmtId="4" fontId="82" fillId="50" borderId="196" applyNumberFormat="0" applyProtection="0">
      <alignment horizontal="left" vertical="center" indent="1"/>
    </xf>
    <xf numFmtId="4" fontId="53" fillId="87" borderId="195" applyNumberFormat="0" applyProtection="0">
      <alignment horizontal="left" vertical="center" indent="1"/>
    </xf>
    <xf numFmtId="0" fontId="82" fillId="59" borderId="196" applyNumberFormat="0" applyProtection="0">
      <alignment horizontal="left" vertical="top" indent="1"/>
    </xf>
    <xf numFmtId="0" fontId="82" fillId="59" borderId="196" applyNumberFormat="0" applyProtection="0">
      <alignment horizontal="left" vertical="top" indent="1"/>
    </xf>
    <xf numFmtId="0" fontId="82" fillId="59" borderId="196" applyNumberFormat="0" applyProtection="0">
      <alignment horizontal="left" vertical="top" indent="1"/>
    </xf>
    <xf numFmtId="0" fontId="82" fillId="59" borderId="196" applyNumberFormat="0" applyProtection="0">
      <alignment horizontal="left" vertical="top" indent="1"/>
    </xf>
    <xf numFmtId="0" fontId="82" fillId="59" borderId="196" applyNumberFormat="0" applyProtection="0">
      <alignment horizontal="left" vertical="top" indent="1"/>
    </xf>
    <xf numFmtId="4" fontId="53" fillId="74" borderId="195" applyNumberFormat="0" applyProtection="0">
      <alignment horizontal="right" vertical="center"/>
    </xf>
    <xf numFmtId="4" fontId="74" fillId="0" borderId="194" applyNumberFormat="0" applyProtection="0">
      <alignment horizontal="right" vertical="center"/>
    </xf>
    <xf numFmtId="4" fontId="74" fillId="0" borderId="194" applyNumberFormat="0" applyProtection="0">
      <alignment horizontal="right" vertical="center"/>
    </xf>
    <xf numFmtId="4" fontId="74" fillId="0" borderId="194" applyNumberFormat="0" applyProtection="0">
      <alignment horizontal="right" vertical="center"/>
    </xf>
    <xf numFmtId="4" fontId="74" fillId="0" borderId="194" applyNumberFormat="0" applyProtection="0">
      <alignment horizontal="right" vertical="center"/>
    </xf>
    <xf numFmtId="4" fontId="74" fillId="0" borderId="194" applyNumberFormat="0" applyProtection="0">
      <alignment horizontal="right" vertical="center"/>
    </xf>
    <xf numFmtId="4" fontId="75" fillId="74" borderId="195" applyNumberFormat="0" applyProtection="0">
      <alignment horizontal="right" vertical="center"/>
    </xf>
    <xf numFmtId="4" fontId="45" fillId="88" borderId="194" applyNumberFormat="0" applyProtection="0">
      <alignment horizontal="right" vertical="center"/>
    </xf>
    <xf numFmtId="4" fontId="45" fillId="88" borderId="194" applyNumberFormat="0" applyProtection="0">
      <alignment horizontal="right" vertical="center"/>
    </xf>
    <xf numFmtId="4" fontId="45" fillId="88" borderId="194" applyNumberFormat="0" applyProtection="0">
      <alignment horizontal="right" vertical="center"/>
    </xf>
    <xf numFmtId="4" fontId="45" fillId="88" borderId="194" applyNumberFormat="0" applyProtection="0">
      <alignment horizontal="right" vertical="center"/>
    </xf>
    <xf numFmtId="4" fontId="45" fillId="88" borderId="194" applyNumberFormat="0" applyProtection="0">
      <alignment horizontal="right" vertical="center"/>
    </xf>
    <xf numFmtId="4" fontId="74" fillId="20" borderId="194" applyNumberFormat="0" applyProtection="0">
      <alignment horizontal="left" vertical="center" indent="1"/>
    </xf>
    <xf numFmtId="4" fontId="74" fillId="20" borderId="194" applyNumberFormat="0" applyProtection="0">
      <alignment horizontal="left" vertical="center" indent="1"/>
    </xf>
    <xf numFmtId="4" fontId="74" fillId="20" borderId="194" applyNumberFormat="0" applyProtection="0">
      <alignment horizontal="left" vertical="center" indent="1"/>
    </xf>
    <xf numFmtId="4" fontId="74" fillId="20" borderId="194" applyNumberFormat="0" applyProtection="0">
      <alignment horizontal="left" vertical="center" indent="1"/>
    </xf>
    <xf numFmtId="4" fontId="74" fillId="20" borderId="194" applyNumberFormat="0" applyProtection="0">
      <alignment horizontal="left" vertical="center" indent="1"/>
    </xf>
    <xf numFmtId="4" fontId="74" fillId="20" borderId="194" applyNumberFormat="0" applyProtection="0">
      <alignment horizontal="left" vertical="center" indent="1"/>
    </xf>
    <xf numFmtId="0" fontId="82" fillId="77" borderId="196" applyNumberFormat="0" applyProtection="0">
      <alignment horizontal="left" vertical="top" indent="1"/>
    </xf>
    <xf numFmtId="0" fontId="82" fillId="77" borderId="196" applyNumberFormat="0" applyProtection="0">
      <alignment horizontal="left" vertical="top" indent="1"/>
    </xf>
    <xf numFmtId="0" fontId="82" fillId="77" borderId="196" applyNumberFormat="0" applyProtection="0">
      <alignment horizontal="left" vertical="top" indent="1"/>
    </xf>
    <xf numFmtId="0" fontId="82" fillId="77" borderId="196" applyNumberFormat="0" applyProtection="0">
      <alignment horizontal="left" vertical="top" indent="1"/>
    </xf>
    <xf numFmtId="0" fontId="82" fillId="77" borderId="196" applyNumberFormat="0" applyProtection="0">
      <alignment horizontal="left" vertical="top" indent="1"/>
    </xf>
    <xf numFmtId="4" fontId="45" fillId="89" borderId="192" applyNumberFormat="0" applyProtection="0">
      <alignment horizontal="left" vertical="center" indent="1"/>
    </xf>
    <xf numFmtId="4" fontId="45" fillId="89" borderId="192" applyNumberFormat="0" applyProtection="0">
      <alignment horizontal="left" vertical="center" indent="1"/>
    </xf>
    <xf numFmtId="4" fontId="45" fillId="89" borderId="192" applyNumberFormat="0" applyProtection="0">
      <alignment horizontal="left" vertical="center" indent="1"/>
    </xf>
    <xf numFmtId="4" fontId="45" fillId="89" borderId="192" applyNumberFormat="0" applyProtection="0">
      <alignment horizontal="left" vertical="center" indent="1"/>
    </xf>
    <xf numFmtId="4" fontId="45" fillId="89" borderId="192" applyNumberFormat="0" applyProtection="0">
      <alignment horizontal="left" vertical="center" indent="1"/>
    </xf>
    <xf numFmtId="4" fontId="73" fillId="74" borderId="195" applyNumberFormat="0" applyProtection="0">
      <alignment horizontal="right" vertical="center"/>
    </xf>
    <xf numFmtId="4" fontId="45" fillId="86" borderId="194" applyNumberFormat="0" applyProtection="0">
      <alignment horizontal="right" vertical="center"/>
    </xf>
    <xf numFmtId="4" fontId="45" fillId="86" borderId="194" applyNumberFormat="0" applyProtection="0">
      <alignment horizontal="right" vertical="center"/>
    </xf>
    <xf numFmtId="4" fontId="45" fillId="86" borderId="194" applyNumberFormat="0" applyProtection="0">
      <alignment horizontal="right" vertical="center"/>
    </xf>
    <xf numFmtId="4" fontId="45" fillId="86" borderId="194" applyNumberFormat="0" applyProtection="0">
      <alignment horizontal="right" vertical="center"/>
    </xf>
    <xf numFmtId="4" fontId="45" fillId="86" borderId="194" applyNumberFormat="0" applyProtection="0">
      <alignment horizontal="right" vertical="center"/>
    </xf>
    <xf numFmtId="2" fontId="84" fillId="91" borderId="190" applyProtection="0"/>
    <xf numFmtId="2" fontId="84" fillId="91" borderId="190" applyProtection="0"/>
    <xf numFmtId="2" fontId="44" fillId="92" borderId="190" applyProtection="0"/>
    <xf numFmtId="2" fontId="44" fillId="93" borderId="190" applyProtection="0"/>
    <xf numFmtId="2" fontId="44" fillId="94" borderId="190" applyProtection="0"/>
    <xf numFmtId="2" fontId="44" fillId="94" borderId="190" applyProtection="0">
      <alignment horizontal="center"/>
    </xf>
    <xf numFmtId="2" fontId="44" fillId="93" borderId="190" applyProtection="0">
      <alignment horizontal="center"/>
    </xf>
    <xf numFmtId="0" fontId="45" fillId="0" borderId="192">
      <alignment horizontal="left" vertical="top" wrapText="1"/>
    </xf>
    <xf numFmtId="0" fontId="87" fillId="0" borderId="198" applyNumberFormat="0" applyFill="0" applyAlignment="0" applyProtection="0"/>
    <xf numFmtId="0" fontId="93" fillId="0" borderId="199"/>
    <xf numFmtId="0" fontId="39" fillId="0" borderId="0"/>
  </cellStyleXfs>
  <cellXfs count="308">
    <xf numFmtId="0" fontId="0" fillId="0" borderId="0" xfId="0"/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vertical="center"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4" fontId="10" fillId="0" borderId="0" xfId="0" applyNumberFormat="1" applyFont="1" applyAlignment="1">
      <alignment vertical="center"/>
    </xf>
    <xf numFmtId="10" fontId="11" fillId="0" borderId="0" xfId="0" applyNumberFormat="1" applyFont="1" applyAlignment="1">
      <alignment vertical="center"/>
    </xf>
    <xf numFmtId="10" fontId="6" fillId="0" borderId="1" xfId="0" applyNumberFormat="1" applyFont="1" applyBorder="1" applyAlignment="1">
      <alignment horizontal="center" vertical="center" wrapText="1"/>
    </xf>
    <xf numFmtId="10" fontId="10" fillId="0" borderId="0" xfId="0" applyNumberFormat="1" applyFont="1" applyAlignment="1">
      <alignment vertical="center"/>
    </xf>
    <xf numFmtId="4" fontId="10" fillId="0" borderId="0" xfId="0" applyNumberFormat="1" applyFont="1" applyAlignment="1">
      <alignment horizontal="right" vertical="center"/>
    </xf>
    <xf numFmtId="0" fontId="12" fillId="0" borderId="0" xfId="0" applyFont="1"/>
    <xf numFmtId="0" fontId="11" fillId="0" borderId="0" xfId="0" applyFont="1"/>
    <xf numFmtId="10" fontId="11" fillId="0" borderId="0" xfId="0" applyNumberFormat="1" applyFont="1"/>
    <xf numFmtId="4" fontId="11" fillId="0" borderId="0" xfId="0" applyNumberFormat="1" applyFont="1"/>
    <xf numFmtId="4" fontId="8" fillId="0" borderId="0" xfId="0" applyNumberFormat="1" applyFont="1"/>
    <xf numFmtId="0" fontId="13" fillId="0" borderId="0" xfId="0" applyFont="1"/>
    <xf numFmtId="0" fontId="8" fillId="0" borderId="0" xfId="0" applyFont="1" applyAlignment="1">
      <alignment vertical="top"/>
    </xf>
    <xf numFmtId="4" fontId="6" fillId="0" borderId="1" xfId="0" applyNumberFormat="1" applyFont="1" applyBorder="1" applyAlignment="1">
      <alignment horizontal="right" vertical="center" wrapText="1"/>
    </xf>
    <xf numFmtId="0" fontId="7" fillId="0" borderId="0" xfId="0" applyFont="1"/>
    <xf numFmtId="0" fontId="7" fillId="0" borderId="0" xfId="0" applyFont="1" applyAlignment="1">
      <alignment horizontal="center" vertical="center" wrapText="1"/>
    </xf>
    <xf numFmtId="0" fontId="14" fillId="0" borderId="0" xfId="0" applyFont="1"/>
    <xf numFmtId="165" fontId="6" fillId="0" borderId="1" xfId="0" applyNumberFormat="1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vertical="center" wrapText="1"/>
    </xf>
    <xf numFmtId="165" fontId="6" fillId="0" borderId="1" xfId="0" applyNumberFormat="1" applyFont="1" applyBorder="1" applyAlignment="1">
      <alignment horizontal="left" vertical="center" wrapText="1"/>
    </xf>
    <xf numFmtId="165" fontId="6" fillId="0" borderId="1" xfId="0" applyNumberFormat="1" applyFont="1" applyBorder="1" applyAlignment="1">
      <alignment horizontal="right" vertical="center" wrapText="1"/>
    </xf>
    <xf numFmtId="4" fontId="13" fillId="0" borderId="0" xfId="0" applyNumberFormat="1" applyFont="1" applyAlignment="1">
      <alignment horizontal="center" vertical="center"/>
    </xf>
    <xf numFmtId="0" fontId="15" fillId="0" borderId="0" xfId="0" applyFont="1" applyAlignment="1">
      <alignment vertical="center"/>
    </xf>
    <xf numFmtId="4" fontId="15" fillId="0" borderId="0" xfId="0" applyNumberFormat="1" applyFont="1" applyAlignment="1">
      <alignment vertical="center"/>
    </xf>
    <xf numFmtId="0" fontId="16" fillId="0" borderId="1" xfId="0" applyFont="1" applyBorder="1" applyAlignment="1">
      <alignment horizontal="right" vertical="center" wrapText="1"/>
    </xf>
    <xf numFmtId="0" fontId="17" fillId="0" borderId="0" xfId="0" applyFont="1"/>
    <xf numFmtId="9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5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4" fontId="6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8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8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9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9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 applyProtection="1">
      <alignment horizontal="center" vertical="center"/>
      <protection locked="0"/>
    </xf>
    <xf numFmtId="0" fontId="20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9" fillId="2" borderId="1" xfId="0" applyFont="1" applyFill="1" applyBorder="1" applyAlignment="1">
      <alignment vertical="center" wrapText="1"/>
    </xf>
    <xf numFmtId="4" fontId="19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43" fontId="11" fillId="0" borderId="0" xfId="0" applyNumberFormat="1" applyFont="1" applyAlignment="1">
      <alignment vertical="center"/>
    </xf>
    <xf numFmtId="0" fontId="6" fillId="0" borderId="5" xfId="0" applyFont="1" applyBorder="1" applyAlignment="1">
      <alignment horizontal="center" vertical="center"/>
    </xf>
    <xf numFmtId="4" fontId="10" fillId="5" borderId="0" xfId="0" applyNumberFormat="1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19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4" fontId="6" fillId="0" borderId="1" xfId="0" applyNumberFormat="1" applyFont="1" applyBorder="1" applyAlignment="1" applyProtection="1">
      <alignment horizontal="left" vertical="center" wrapText="1"/>
      <protection locked="0"/>
    </xf>
    <xf numFmtId="0" fontId="6" fillId="0" borderId="5" xfId="0" applyFont="1" applyBorder="1" applyAlignment="1">
      <alignment horizontal="left" vertical="center" wrapText="1"/>
    </xf>
    <xf numFmtId="10" fontId="6" fillId="0" borderId="1" xfId="0" applyNumberFormat="1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>
      <alignment vertical="center" wrapText="1"/>
    </xf>
    <xf numFmtId="4" fontId="6" fillId="0" borderId="1" xfId="0" applyNumberFormat="1" applyFont="1" applyBorder="1" applyAlignment="1">
      <alignment vertical="center" wrapText="1"/>
    </xf>
    <xf numFmtId="10" fontId="6" fillId="0" borderId="1" xfId="0" applyNumberFormat="1" applyFont="1" applyBorder="1" applyAlignment="1">
      <alignment vertical="center"/>
    </xf>
    <xf numFmtId="4" fontId="6" fillId="0" borderId="1" xfId="0" applyNumberFormat="1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21" fillId="0" borderId="0" xfId="0" applyFont="1"/>
    <xf numFmtId="0" fontId="21" fillId="0" borderId="0" xfId="0" applyFont="1" applyAlignment="1">
      <alignment horizontal="center" vertical="center"/>
    </xf>
    <xf numFmtId="0" fontId="21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justify" vertical="center" wrapText="1"/>
    </xf>
    <xf numFmtId="49" fontId="21" fillId="0" borderId="1" xfId="0" applyNumberFormat="1" applyFont="1" applyBorder="1" applyAlignment="1">
      <alignment horizontal="center" vertical="center" wrapText="1"/>
    </xf>
    <xf numFmtId="0" fontId="22" fillId="0" borderId="0" xfId="0" applyFont="1"/>
    <xf numFmtId="0" fontId="21" fillId="0" borderId="2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justify" vertical="center" wrapText="1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vertical="center"/>
    </xf>
    <xf numFmtId="0" fontId="23" fillId="0" borderId="0" xfId="0" applyFont="1"/>
    <xf numFmtId="0" fontId="24" fillId="0" borderId="1" xfId="0" applyFont="1" applyBorder="1" applyAlignment="1">
      <alignment vertical="center" wrapText="1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left" vertical="center"/>
    </xf>
    <xf numFmtId="0" fontId="21" fillId="0" borderId="5" xfId="0" applyFont="1" applyBorder="1" applyAlignment="1">
      <alignment horizontal="center" vertical="center" wrapText="1"/>
    </xf>
    <xf numFmtId="4" fontId="24" fillId="0" borderId="1" xfId="0" applyNumberFormat="1" applyFont="1" applyBorder="1" applyAlignment="1">
      <alignment vertical="top"/>
    </xf>
    <xf numFmtId="0" fontId="24" fillId="0" borderId="0" xfId="0" applyFont="1"/>
    <xf numFmtId="0" fontId="21" fillId="0" borderId="1" xfId="0" applyFont="1" applyBorder="1" applyAlignment="1">
      <alignment vertical="top"/>
    </xf>
    <xf numFmtId="14" fontId="21" fillId="0" borderId="1" xfId="0" applyNumberFormat="1" applyFont="1" applyBorder="1" applyAlignment="1">
      <alignment vertical="top"/>
    </xf>
    <xf numFmtId="49" fontId="21" fillId="0" borderId="1" xfId="0" applyNumberFormat="1" applyFont="1" applyBorder="1" applyAlignment="1">
      <alignment horizontal="center" vertical="top" wrapText="1"/>
    </xf>
    <xf numFmtId="0" fontId="21" fillId="0" borderId="1" xfId="0" applyFont="1" applyBorder="1" applyAlignment="1">
      <alignment vertical="top" wrapText="1"/>
    </xf>
    <xf numFmtId="0" fontId="21" fillId="0" borderId="1" xfId="0" applyFont="1" applyBorder="1" applyAlignment="1">
      <alignment horizontal="center" vertical="top"/>
    </xf>
    <xf numFmtId="4" fontId="21" fillId="0" borderId="1" xfId="0" applyNumberFormat="1" applyFont="1" applyBorder="1" applyAlignment="1">
      <alignment vertical="top"/>
    </xf>
    <xf numFmtId="0" fontId="6" fillId="0" borderId="0" xfId="0" applyFont="1" applyAlignment="1">
      <alignment horizontal="justify" vertical="center"/>
    </xf>
    <xf numFmtId="4" fontId="6" fillId="0" borderId="0" xfId="0" applyNumberFormat="1" applyFont="1" applyAlignment="1">
      <alignment vertical="center"/>
    </xf>
    <xf numFmtId="4" fontId="6" fillId="0" borderId="0" xfId="0" applyNumberFormat="1" applyFont="1" applyAlignment="1">
      <alignment vertical="center" wrapText="1"/>
    </xf>
    <xf numFmtId="0" fontId="9" fillId="0" borderId="1" xfId="0" applyFont="1" applyBorder="1"/>
    <xf numFmtId="49" fontId="6" fillId="0" borderId="1" xfId="0" applyNumberFormat="1" applyFont="1" applyBorder="1" applyAlignment="1">
      <alignment horizontal="center" vertical="center" wrapText="1"/>
    </xf>
    <xf numFmtId="166" fontId="6" fillId="0" borderId="1" xfId="0" applyNumberFormat="1" applyFont="1" applyBorder="1" applyAlignment="1">
      <alignment horizontal="center" vertical="center" wrapText="1"/>
    </xf>
    <xf numFmtId="10" fontId="6" fillId="0" borderId="1" xfId="0" applyNumberFormat="1" applyFont="1" applyBorder="1" applyAlignment="1">
      <alignment horizontal="right" vertical="center" wrapText="1"/>
    </xf>
    <xf numFmtId="2" fontId="6" fillId="0" borderId="1" xfId="0" applyNumberFormat="1" applyFont="1" applyBorder="1" applyAlignment="1">
      <alignment horizontal="right" vertical="center" wrapText="1"/>
    </xf>
    <xf numFmtId="4" fontId="6" fillId="0" borderId="2" xfId="0" applyNumberFormat="1" applyFont="1" applyBorder="1" applyAlignment="1">
      <alignment horizontal="right" vertical="center" wrapText="1"/>
    </xf>
    <xf numFmtId="10" fontId="6" fillId="0" borderId="3" xfId="0" applyNumberFormat="1" applyFont="1" applyBorder="1" applyAlignment="1">
      <alignment horizontal="right" vertical="center" wrapText="1"/>
    </xf>
    <xf numFmtId="4" fontId="6" fillId="0" borderId="3" xfId="0" applyNumberFormat="1" applyFont="1" applyBorder="1" applyAlignment="1">
      <alignment horizontal="right" vertical="center" wrapText="1"/>
    </xf>
    <xf numFmtId="4" fontId="6" fillId="0" borderId="4" xfId="0" applyNumberFormat="1" applyFont="1" applyBorder="1" applyAlignment="1">
      <alignment horizontal="right" vertical="center" wrapText="1"/>
    </xf>
    <xf numFmtId="0" fontId="7" fillId="0" borderId="1" xfId="0" applyFont="1" applyBorder="1" applyAlignment="1">
      <alignment horizontal="left" vertical="center" wrapText="1"/>
    </xf>
    <xf numFmtId="0" fontId="9" fillId="0" borderId="5" xfId="0" applyFont="1" applyBorder="1"/>
    <xf numFmtId="0" fontId="6" fillId="0" borderId="4" xfId="0" applyFont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167" fontId="6" fillId="0" borderId="4" xfId="0" applyNumberFormat="1" applyFont="1" applyBorder="1" applyAlignment="1">
      <alignment horizontal="center" vertical="center" wrapText="1"/>
    </xf>
    <xf numFmtId="10" fontId="25" fillId="0" borderId="1" xfId="0" applyNumberFormat="1" applyFont="1" applyBorder="1" applyAlignment="1">
      <alignment horizontal="center" vertical="top" wrapText="1"/>
    </xf>
    <xf numFmtId="0" fontId="8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 wrapText="1"/>
    </xf>
    <xf numFmtId="167" fontId="6" fillId="0" borderId="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right"/>
    </xf>
    <xf numFmtId="0" fontId="26" fillId="0" borderId="0" xfId="0" applyFont="1" applyAlignment="1">
      <alignment horizontal="right" vertical="center"/>
    </xf>
    <xf numFmtId="10" fontId="21" fillId="0" borderId="1" xfId="0" applyNumberFormat="1" applyFont="1" applyBorder="1" applyAlignment="1">
      <alignment horizontal="center" vertical="center" wrapText="1"/>
    </xf>
    <xf numFmtId="0" fontId="26" fillId="0" borderId="0" xfId="0" applyFont="1" applyAlignment="1">
      <alignment horizontal="justify" vertical="center"/>
    </xf>
    <xf numFmtId="49" fontId="21" fillId="0" borderId="0" xfId="0" applyNumberFormat="1" applyFont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4" fontId="21" fillId="0" borderId="1" xfId="0" applyNumberFormat="1" applyFont="1" applyBorder="1" applyAlignment="1">
      <alignment horizontal="center" vertical="center"/>
    </xf>
    <xf numFmtId="0" fontId="27" fillId="0" borderId="0" xfId="0" applyFont="1" applyAlignment="1">
      <alignment vertical="center"/>
    </xf>
    <xf numFmtId="168" fontId="21" fillId="0" borderId="1" xfId="0" applyNumberFormat="1" applyFont="1" applyBorder="1" applyAlignment="1">
      <alignment horizontal="center" vertical="center"/>
    </xf>
    <xf numFmtId="169" fontId="21" fillId="0" borderId="1" xfId="0" applyNumberFormat="1" applyFont="1" applyBorder="1" applyAlignment="1">
      <alignment horizontal="center" vertical="center"/>
    </xf>
    <xf numFmtId="167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wrapText="1"/>
    </xf>
    <xf numFmtId="4" fontId="24" fillId="0" borderId="1" xfId="0" applyNumberFormat="1" applyFont="1" applyBorder="1" applyAlignment="1">
      <alignment horizontal="center" vertical="center"/>
    </xf>
    <xf numFmtId="0" fontId="21" fillId="0" borderId="0" xfId="0" applyFont="1" applyAlignment="1">
      <alignment horizontal="justify" vertical="center"/>
    </xf>
    <xf numFmtId="0" fontId="24" fillId="0" borderId="1" xfId="0" applyFont="1" applyBorder="1" applyAlignment="1">
      <alignment vertical="top"/>
    </xf>
    <xf numFmtId="0" fontId="6" fillId="0" borderId="5" xfId="0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10" fontId="6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0" fontId="6" fillId="0" borderId="1" xfId="0" applyNumberFormat="1" applyFont="1" applyBorder="1" applyAlignment="1">
      <alignment horizontal="center" vertical="center" wrapText="1"/>
    </xf>
    <xf numFmtId="10" fontId="6" fillId="0" borderId="1" xfId="0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167" fontId="6" fillId="4" borderId="1" xfId="0" applyNumberFormat="1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right" vertical="center" wrapText="1"/>
    </xf>
    <xf numFmtId="4" fontId="6" fillId="4" borderId="1" xfId="0" applyNumberFormat="1" applyFont="1" applyFill="1" applyBorder="1" applyAlignment="1">
      <alignment horizontal="right" vertical="center" wrapText="1"/>
    </xf>
    <xf numFmtId="10" fontId="6" fillId="4" borderId="1" xfId="0" applyNumberFormat="1" applyFont="1" applyFill="1" applyBorder="1" applyAlignment="1">
      <alignment horizontal="right" vertical="center" wrapText="1"/>
    </xf>
    <xf numFmtId="166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10" fontId="6" fillId="4" borderId="2" xfId="0" applyNumberFormat="1" applyFont="1" applyFill="1" applyBorder="1" applyAlignment="1">
      <alignment horizontal="right" vertical="center" wrapText="1"/>
    </xf>
    <xf numFmtId="4" fontId="6" fillId="4" borderId="1" xfId="0" applyNumberFormat="1" applyFont="1" applyFill="1" applyBorder="1" applyAlignment="1">
      <alignment horizontal="right" vertical="center"/>
    </xf>
    <xf numFmtId="0" fontId="6" fillId="4" borderId="1" xfId="0" applyFont="1" applyFill="1" applyBorder="1" applyAlignment="1">
      <alignment vertical="center" wrapText="1"/>
    </xf>
    <xf numFmtId="4" fontId="21" fillId="0" borderId="0" xfId="0" applyNumberFormat="1" applyFont="1" applyAlignment="1">
      <alignment horizontal="left" vertical="center" wrapText="1"/>
    </xf>
    <xf numFmtId="0" fontId="35" fillId="0" borderId="1" xfId="0" applyFont="1" applyBorder="1" applyAlignment="1">
      <alignment horizontal="center" vertical="center" wrapText="1"/>
    </xf>
    <xf numFmtId="4" fontId="35" fillId="0" borderId="1" xfId="0" applyNumberFormat="1" applyFont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4" fontId="6" fillId="0" borderId="0" xfId="0" applyNumberFormat="1" applyFont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1" fillId="0" borderId="0" xfId="0" applyFont="1" applyAlignment="1">
      <alignment horizontal="right" vertical="center"/>
    </xf>
    <xf numFmtId="0" fontId="24" fillId="0" borderId="0" xfId="0" applyFont="1" applyAlignment="1">
      <alignment horizontal="center" vertical="center"/>
    </xf>
    <xf numFmtId="0" fontId="21" fillId="0" borderId="0" xfId="0" applyFont="1" applyAlignment="1">
      <alignment horizontal="justify" vertical="center" wrapText="1"/>
    </xf>
    <xf numFmtId="0" fontId="21" fillId="0" borderId="0" xfId="0" applyFont="1" applyAlignment="1">
      <alignment horizontal="justify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0" xfId="0" applyFont="1" applyAlignment="1">
      <alignment horizontal="left" vertical="center" wrapText="1"/>
    </xf>
    <xf numFmtId="0" fontId="24" fillId="0" borderId="1" xfId="0" applyFont="1" applyBorder="1" applyAlignment="1">
      <alignment vertical="top"/>
    </xf>
    <xf numFmtId="0" fontId="21" fillId="0" borderId="1" xfId="0" applyFont="1" applyBorder="1" applyAlignment="1">
      <alignment vertical="top"/>
    </xf>
    <xf numFmtId="0" fontId="21" fillId="0" borderId="1" xfId="0" applyFont="1" applyBorder="1" applyAlignment="1">
      <alignment vertical="top" wrapText="1"/>
    </xf>
    <xf numFmtId="0" fontId="2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1" fillId="0" borderId="0" xfId="0" applyFont="1" applyAlignment="1">
      <alignment horizontal="right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4" fontId="6" fillId="0" borderId="0" xfId="0" applyNumberFormat="1" applyFont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2" fontId="6" fillId="0" borderId="5" xfId="0" applyNumberFormat="1" applyFont="1" applyBorder="1" applyAlignment="1">
      <alignment horizontal="center" vertical="center" wrapText="1"/>
    </xf>
    <xf numFmtId="2" fontId="6" fillId="0" borderId="5" xfId="0" applyNumberFormat="1" applyFont="1" applyBorder="1" applyAlignment="1">
      <alignment horizontal="right" vertical="center" wrapText="1"/>
    </xf>
    <xf numFmtId="10" fontId="6" fillId="0" borderId="8" xfId="0" applyNumberFormat="1" applyFont="1" applyBorder="1" applyAlignment="1">
      <alignment horizontal="right" vertical="center" wrapText="1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right" vertical="center" wrapText="1"/>
    </xf>
    <xf numFmtId="10" fontId="6" fillId="0" borderId="2" xfId="0" applyNumberFormat="1" applyFont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right" vertical="center" wrapText="1"/>
    </xf>
    <xf numFmtId="10" fontId="7" fillId="0" borderId="2" xfId="0" applyNumberFormat="1" applyFont="1" applyBorder="1" applyAlignment="1">
      <alignment horizontal="righ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right" vertical="center" wrapText="1"/>
    </xf>
    <xf numFmtId="10" fontId="7" fillId="4" borderId="2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right"/>
    </xf>
    <xf numFmtId="0" fontId="6" fillId="0" borderId="2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top" wrapText="1"/>
    </xf>
    <xf numFmtId="4" fontId="2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5" fontId="6" fillId="0" borderId="1" xfId="0" applyNumberFormat="1" applyFont="1" applyBorder="1" applyAlignment="1">
      <alignment horizontal="center" vertical="top" wrapText="1"/>
    </xf>
    <xf numFmtId="0" fontId="20" fillId="3" borderId="1" xfId="0" applyFont="1" applyFill="1" applyBorder="1" applyAlignment="1" applyProtection="1">
      <alignment horizontal="center" vertical="center"/>
      <protection locked="0"/>
    </xf>
    <xf numFmtId="0" fontId="20" fillId="3" borderId="1" xfId="0" applyFont="1" applyFill="1" applyBorder="1" applyAlignment="1">
      <alignment horizontal="left" vertical="center" wrapText="1"/>
    </xf>
    <xf numFmtId="0" fontId="20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5" fillId="0" borderId="0" xfId="0" applyFont="1"/>
    <xf numFmtId="0" fontId="35" fillId="0" borderId="1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 wrapText="1"/>
    </xf>
    <xf numFmtId="49" fontId="35" fillId="0" borderId="1" xfId="0" applyNumberFormat="1" applyFont="1" applyBorder="1" applyAlignment="1">
      <alignment horizontal="left" vertical="center" wrapText="1"/>
    </xf>
    <xf numFmtId="0" fontId="35" fillId="0" borderId="1" xfId="0" applyFont="1" applyBorder="1" applyAlignment="1">
      <alignment vertical="center" wrapText="1"/>
    </xf>
    <xf numFmtId="4" fontId="35" fillId="0" borderId="2" xfId="0" applyNumberFormat="1" applyFont="1" applyBorder="1" applyAlignment="1">
      <alignment horizontal="center" vertical="center"/>
    </xf>
    <xf numFmtId="4" fontId="35" fillId="0" borderId="7" xfId="0" applyNumberFormat="1" applyFont="1" applyBorder="1" applyAlignment="1">
      <alignment horizontal="center" vertical="center"/>
    </xf>
    <xf numFmtId="4" fontId="35" fillId="0" borderId="1" xfId="0" applyNumberFormat="1" applyFont="1" applyBorder="1" applyAlignment="1">
      <alignment horizontal="right" vertical="center"/>
    </xf>
    <xf numFmtId="4" fontId="35" fillId="0" borderId="1" xfId="0" applyNumberFormat="1" applyFont="1" applyBorder="1" applyAlignment="1">
      <alignment horizontal="right" vertical="center" wrapText="1"/>
    </xf>
    <xf numFmtId="0" fontId="99" fillId="0" borderId="1" xfId="0" applyFont="1" applyBorder="1" applyAlignment="1">
      <alignment horizontal="right" vertical="center" wrapText="1"/>
    </xf>
    <xf numFmtId="4" fontId="99" fillId="0" borderId="2" xfId="0" applyNumberFormat="1" applyFont="1" applyBorder="1" applyAlignment="1">
      <alignment horizontal="center" vertical="center" wrapText="1"/>
    </xf>
    <xf numFmtId="4" fontId="99" fillId="0" borderId="7" xfId="0" applyNumberFormat="1" applyFont="1" applyBorder="1" applyAlignment="1">
      <alignment horizontal="center" vertical="center" wrapText="1"/>
    </xf>
    <xf numFmtId="4" fontId="99" fillId="0" borderId="1" xfId="0" applyNumberFormat="1" applyFont="1" applyBorder="1" applyAlignment="1">
      <alignment vertical="center" wrapText="1"/>
    </xf>
    <xf numFmtId="0" fontId="35" fillId="0" borderId="0" xfId="0" applyFont="1" applyAlignment="1">
      <alignment horizontal="left" vertical="center"/>
    </xf>
    <xf numFmtId="4" fontId="35" fillId="0" borderId="1" xfId="0" applyNumberFormat="1" applyFont="1" applyBorder="1" applyAlignment="1">
      <alignment horizontal="center" vertical="center" wrapText="1"/>
    </xf>
  </cellXfs>
  <cellStyles count="4614">
    <cellStyle name=" 1" xfId="6" xr:uid="{C51954E2-7117-4C54-92AA-492A8CE65EB3}"/>
    <cellStyle name="_2008г. и 4кв" xfId="7" xr:uid="{4967AED7-EC54-41F3-A67A-D3DECF3DA657}"/>
    <cellStyle name="_4_macro 2009" xfId="8" xr:uid="{E1A0F13F-FBDA-4C93-8FD4-77A016F2D9DB}"/>
    <cellStyle name="_Condition-long(2012-2030)нах" xfId="9" xr:uid="{D7B8B4D9-557B-49F5-A87F-AD98C659BF18}"/>
    <cellStyle name="_CPI foodimp" xfId="10" xr:uid="{0E9E4653-19DA-4129-99CC-713078C7DA63}"/>
    <cellStyle name="_macro 2012 var 1" xfId="11" xr:uid="{03CA19AD-93D7-4734-B8EC-9F259B4039EF}"/>
    <cellStyle name="_SeriesAttributes" xfId="12" xr:uid="{97E00B55-E66E-42F3-B4F6-03B62BE4C4ED}"/>
    <cellStyle name="_SeriesAttributes 2" xfId="686" xr:uid="{B603EAF1-9039-45F0-A931-75CD8B799D94}"/>
    <cellStyle name="_SeriesAttributes 2 2" xfId="958" xr:uid="{F24CA33D-6AA3-4584-8FBC-26A1AF18F8FD}"/>
    <cellStyle name="_SeriesAttributes 2 2 2" xfId="1752" xr:uid="{C5F2F523-48F0-4499-AE72-E85FC9708708}"/>
    <cellStyle name="_SeriesAttributes 2 2 2 2" xfId="3062" xr:uid="{10E7EAC6-7422-411C-8B37-EAED48431017}"/>
    <cellStyle name="_SeriesAttributes 2 2 2 3" xfId="4355" xr:uid="{6BD73A5F-E4DE-44CA-B9E5-0B7643B981A5}"/>
    <cellStyle name="_SeriesAttributes 2 2 3" xfId="2544" xr:uid="{05F20A6A-EEA7-4148-8A01-09A2439BF75D}"/>
    <cellStyle name="_SeriesAttributes 2 2 4" xfId="3839" xr:uid="{3DFD2B2E-037C-431F-BA1F-85FD32FA2B8F}"/>
    <cellStyle name="_SeriesAttributes 2 3" xfId="1229" xr:uid="{2BE9A7F3-39B2-45CF-9EDA-67C957E8C415}"/>
    <cellStyle name="_SeriesAttributes 2 3 2" xfId="2804" xr:uid="{884774F3-3089-4FA5-B7A9-AAD1360970D8}"/>
    <cellStyle name="_SeriesAttributes 2 3 3" xfId="4097" xr:uid="{31FF3110-8CE3-4EBE-AA1E-252B0918C4FC}"/>
    <cellStyle name="_SeriesAttributes 2 4" xfId="1494" xr:uid="{C7233637-D443-408A-9B91-B8183A78A021}"/>
    <cellStyle name="_SeriesAttributes 2 4 2" xfId="2286" xr:uid="{6C6D55CD-1FD3-47E4-92F8-888E7597F534}"/>
    <cellStyle name="_SeriesAttributes 2 4 3" xfId="3581" xr:uid="{03F2E68E-898A-4E46-9761-8A41C3F08D0F}"/>
    <cellStyle name="_SeriesAttributes 2 5" xfId="2014" xr:uid="{40DEFB15-1565-4585-8BAA-95C5ADC19EEE}"/>
    <cellStyle name="_SeriesAttributes 2 6" xfId="3323" xr:uid="{89810E8B-6AE0-4482-8C70-60EAF0C6FE83}"/>
    <cellStyle name="_v2008-2012-15.12.09вар(2)-11.2030" xfId="13" xr:uid="{B67FE41B-AE64-4E6F-9759-4847EC2F4C0C}"/>
    <cellStyle name="_v-2013-2030- 2b17.01.11Нах-cpiнов. курс inn 1-2-Е1xls" xfId="14" xr:uid="{C873D32B-3BDF-4B3F-AE23-7741A9372278}"/>
    <cellStyle name="_Газ-расчет-16 0508Клдо 2023" xfId="15" xr:uid="{1D5BCC2D-A92A-43AF-90C1-E340FF5B9A4B}"/>
    <cellStyle name="_Газ-расчет-net-back 21,12.09 до 2030 в2" xfId="16" xr:uid="{0BB6BC9D-82A7-462F-9DE0-45CB790A4085}"/>
    <cellStyle name="_ИПЦЖКХ2105 08-до 2023вар1" xfId="17" xr:uid="{1D31D8CE-F5DC-4BD8-8CF2-C818DD4A78C7}"/>
    <cellStyle name="_Книга1" xfId="18" xr:uid="{675C9A8A-49F3-4F92-8E03-822086BCDDDC}"/>
    <cellStyle name="_Книга3" xfId="19" xr:uid="{303E922A-9684-46A1-81EE-CB43F0843368}"/>
    <cellStyle name="_Копия Condition-все вар13.12.08" xfId="20" xr:uid="{2E28BDEB-AB2A-430D-82AE-2380234D59C4}"/>
    <cellStyle name="_курсовые разницы 01,06,08" xfId="21" xr:uid="{BA9B3DF9-AA4A-4DFA-9998-B1853A079927}"/>
    <cellStyle name="_Макро_2030 год" xfId="22" xr:uid="{79E02193-FA57-46DC-B3A4-3F601DF67A09}"/>
    <cellStyle name="_Модель - 2(23)" xfId="23" xr:uid="{58CA04E9-A5E8-4FA8-B96C-945A72E693F5}"/>
    <cellStyle name="_Правила заполнения" xfId="24" xr:uid="{D2D90AED-007B-4C73-B247-A56FDCE7CC21}"/>
    <cellStyle name="_Сб-macro 2020" xfId="25" xr:uid="{9FDAD215-E3DA-4172-A29B-AFE9D31C6250}"/>
    <cellStyle name="_Сб-macro 2020_v2008-2012-15.12.09вар(2)-11.2030" xfId="26" xr:uid="{12CDFCDE-FB47-43EA-BB26-686C8613219D}"/>
    <cellStyle name="_Сб-macro 2020_v2008-2012-23.09.09вар2а-11" xfId="27" xr:uid="{F49173ED-CF76-4248-9F75-E14B53DDC016}"/>
    <cellStyle name="_ЦФ  реализация акций 2008-2010" xfId="28" xr:uid="{EEAAFC05-DBC4-4D0C-9ED1-A9DB58034A26}"/>
    <cellStyle name="_ЦФ  реализация акций 2008-2010_акции по годам 2009-2012" xfId="29" xr:uid="{5FFC6369-E125-41E5-8907-354A546A527D}"/>
    <cellStyle name="_ЦФ  реализация акций 2008-2010_Копия Прогноз ПТРдо 2030г  (3)" xfId="30" xr:uid="{793DF9F5-0290-4BEC-A466-EED176F3F390}"/>
    <cellStyle name="_ЦФ  реализация акций 2008-2010_Прогноз ПТРдо 2030г." xfId="31" xr:uid="{7B48E474-86C6-4CBD-BEE5-202EA937506A}"/>
    <cellStyle name="1Normal" xfId="32" xr:uid="{31A7A4FB-2531-466B-8CDE-7FE82D41E7C4}"/>
    <cellStyle name="20% - Accent1" xfId="33" xr:uid="{516C380E-3C53-4876-9F08-845BD8A85ECE}"/>
    <cellStyle name="20% - Accent2" xfId="34" xr:uid="{53403A16-5D5B-4862-94E1-C0F735FF183B}"/>
    <cellStyle name="20% - Accent3" xfId="35" xr:uid="{6931315B-61B1-433B-887D-2C3531AE808D}"/>
    <cellStyle name="20% - Accent4" xfId="36" xr:uid="{2B0D9E4D-F8CA-495A-8114-60F621BF82F2}"/>
    <cellStyle name="20% - Accent5" xfId="37" xr:uid="{0E7F3E5A-CE9E-4A7E-8275-B1EF7DC842D2}"/>
    <cellStyle name="20% - Accent6" xfId="38" xr:uid="{CC6DCDC1-0C6E-4CE8-AAD4-E28E900FA25B}"/>
    <cellStyle name="20% - Акцент6 2" xfId="39" xr:uid="{1691B1BA-1A24-4A9D-9194-6EB699BE9316}"/>
    <cellStyle name="40% - Accent1" xfId="40" xr:uid="{E2A420E6-CA9A-422C-A296-4AF0D65B83DA}"/>
    <cellStyle name="40% - Accent2" xfId="41" xr:uid="{08049C14-21BD-4BFB-BBE7-1BB5CF4C8302}"/>
    <cellStyle name="40% - Accent3" xfId="42" xr:uid="{127C101E-1F6F-4AB0-A236-D484E07C86AF}"/>
    <cellStyle name="40% - Accent4" xfId="43" xr:uid="{CE62DE27-C5A3-42A8-8D23-F436B771A1FC}"/>
    <cellStyle name="40% - Accent5" xfId="44" xr:uid="{E67CE974-D566-4D1A-B46A-E38B5AB28F15}"/>
    <cellStyle name="40% - Accent6" xfId="45" xr:uid="{BF2B9FE2-ECA2-437A-8812-5B0E8C93268A}"/>
    <cellStyle name="60% - Accent1" xfId="46" xr:uid="{8FA4827B-D629-41F1-BFF0-B6EC35DC88B2}"/>
    <cellStyle name="60% - Accent2" xfId="47" xr:uid="{164B53D6-68CE-4BF4-AAD0-2A56D439C35B}"/>
    <cellStyle name="60% - Accent3" xfId="48" xr:uid="{83A36B28-B78B-4F88-889C-F8AC19A82D0E}"/>
    <cellStyle name="60% - Accent4" xfId="49" xr:uid="{9143C8DB-8D75-4EFB-8D5B-FDD854AE10F2}"/>
    <cellStyle name="60% - Accent5" xfId="50" xr:uid="{D5E69D9F-69B2-4838-945F-555DFD3E1181}"/>
    <cellStyle name="60% - Accent6" xfId="51" xr:uid="{238AE287-7A6D-4CB7-A43C-447FB3263D1B}"/>
    <cellStyle name="Accent1" xfId="52" xr:uid="{37F45002-8B75-4627-84E8-DC6D6A01170E}"/>
    <cellStyle name="Accent1 - 20%" xfId="53" xr:uid="{25A1DAAC-54C1-4B7B-B148-DC8140A6C20D}"/>
    <cellStyle name="Accent1 - 20% 2" xfId="54" xr:uid="{3CBD6832-9217-41E3-AEE2-627FB4BBD198}"/>
    <cellStyle name="Accent1 - 20% 3" xfId="55" xr:uid="{8CF79127-0457-4420-B646-37F610FBD236}"/>
    <cellStyle name="Accent1 - 20% 4" xfId="56" xr:uid="{841AB910-151B-4D0C-B8D4-5C003AC73BE3}"/>
    <cellStyle name="Accent1 - 20% 5" xfId="57" xr:uid="{AD7C86D9-49D1-4FF2-8C9F-821BD3887E67}"/>
    <cellStyle name="Accent1 - 20% 6" xfId="58" xr:uid="{9F50FE95-766E-4897-81C6-744209556419}"/>
    <cellStyle name="Accent1 - 40%" xfId="59" xr:uid="{9BEA0823-FF87-4B5A-944F-57522E3A4FAE}"/>
    <cellStyle name="Accent1 - 40% 2" xfId="60" xr:uid="{5F1E7B74-C12B-4801-8254-756331220098}"/>
    <cellStyle name="Accent1 - 40% 3" xfId="61" xr:uid="{FB20AFE0-B542-41AD-BCF6-D2EA07687ACE}"/>
    <cellStyle name="Accent1 - 40% 4" xfId="62" xr:uid="{2B6F522F-8991-4BA3-A8F6-2C34C9CC581D}"/>
    <cellStyle name="Accent1 - 40% 5" xfId="63" xr:uid="{F348F7C1-B4D5-46F9-B0D3-9444CCA0A5D7}"/>
    <cellStyle name="Accent1 - 40% 6" xfId="64" xr:uid="{DC263888-B91F-42F9-99F3-F7CCBBDB512A}"/>
    <cellStyle name="Accent1 - 60%" xfId="65" xr:uid="{7608281C-87E9-48C6-B6A1-4EDE88E8D93C}"/>
    <cellStyle name="Accent1 - 60% 2" xfId="66" xr:uid="{95A1937F-B533-4009-A542-9E324DC5F8B7}"/>
    <cellStyle name="Accent1 - 60% 3" xfId="67" xr:uid="{306DB5E2-A7CF-4F3C-AB81-37FCE5FCB60B}"/>
    <cellStyle name="Accent1 - 60% 4" xfId="68" xr:uid="{0939A233-2003-4E17-9292-DD16A3FDE458}"/>
    <cellStyle name="Accent1 - 60% 5" xfId="69" xr:uid="{473EA75B-047C-4CB0-8777-D994D03854EC}"/>
    <cellStyle name="Accent1 - 60% 6" xfId="70" xr:uid="{5F212201-38A5-4163-9730-42C7DAD78A98}"/>
    <cellStyle name="Accent1_акции по годам 2009-2012" xfId="71" xr:uid="{31B79C8E-138E-4D82-A188-0144D9DE70A6}"/>
    <cellStyle name="Accent2" xfId="72" xr:uid="{D4D7E799-C768-471F-BE77-EB17005FF7CE}"/>
    <cellStyle name="Accent2 - 20%" xfId="73" xr:uid="{F0563E5C-0996-40DE-B19C-1EE15DAC1406}"/>
    <cellStyle name="Accent2 - 20% 2" xfId="74" xr:uid="{7236EFA1-9DE6-4909-8021-FD1CAA88002F}"/>
    <cellStyle name="Accent2 - 20% 3" xfId="75" xr:uid="{BF23F9D7-3E61-4734-B0F5-D4D2DD68A66B}"/>
    <cellStyle name="Accent2 - 20% 4" xfId="76" xr:uid="{349D8AAA-DF22-4B1A-BF25-ABC75D4B7340}"/>
    <cellStyle name="Accent2 - 20% 5" xfId="77" xr:uid="{B7CAC97C-BF4F-4883-A0AC-575ADF827F59}"/>
    <cellStyle name="Accent2 - 20% 6" xfId="78" xr:uid="{C8355A1D-4200-4915-AD88-C52583C94828}"/>
    <cellStyle name="Accent2 - 40%" xfId="79" xr:uid="{A41B1CF3-E150-41E2-8BD7-3089CEEB3F93}"/>
    <cellStyle name="Accent2 - 40% 2" xfId="80" xr:uid="{0D38AFB6-F641-4DEA-B0B6-A529F9037D8B}"/>
    <cellStyle name="Accent2 - 40% 3" xfId="81" xr:uid="{5F88FA7E-F099-44A6-81EE-7DDCF968DB44}"/>
    <cellStyle name="Accent2 - 40% 4" xfId="82" xr:uid="{88BADD26-7CE1-456B-8646-1492EE06647E}"/>
    <cellStyle name="Accent2 - 40% 5" xfId="83" xr:uid="{9E2D32D9-90ED-4BE6-BFBD-D749A7A5DC6A}"/>
    <cellStyle name="Accent2 - 40% 6" xfId="84" xr:uid="{84B90883-B8D4-4B85-8651-49B2D53E96D2}"/>
    <cellStyle name="Accent2 - 60%" xfId="85" xr:uid="{617C35F8-257F-4E91-B696-18FC31FFE55D}"/>
    <cellStyle name="Accent2 - 60% 2" xfId="86" xr:uid="{684F0AF3-D4D9-4AA5-98FF-3CA6C83414CB}"/>
    <cellStyle name="Accent2 - 60% 3" xfId="87" xr:uid="{5BE73360-7A23-49DE-B0A2-ADAA6D28BD47}"/>
    <cellStyle name="Accent2 - 60% 4" xfId="88" xr:uid="{B8E321D9-07AA-404E-B4AB-606F508CAB38}"/>
    <cellStyle name="Accent2 - 60% 5" xfId="89" xr:uid="{403F7C7E-19F9-4ADC-93F2-F88FE107E4D5}"/>
    <cellStyle name="Accent2 - 60% 6" xfId="90" xr:uid="{92D4C220-88FB-4ED1-8E88-0944B1799F5C}"/>
    <cellStyle name="Accent2_акции по годам 2009-2012" xfId="91" xr:uid="{27DE2410-E1CC-40E0-8EB4-141E91D3C8D4}"/>
    <cellStyle name="Accent3" xfId="92" xr:uid="{1A32D069-6452-4A89-9946-95E0B9E8771E}"/>
    <cellStyle name="Accent3 - 20%" xfId="93" xr:uid="{0AB7BA68-6F21-424E-9A5B-4803E397D881}"/>
    <cellStyle name="Accent3 - 20% 2" xfId="94" xr:uid="{829C49F4-BEF1-4C73-AE19-67E2B2169DF3}"/>
    <cellStyle name="Accent3 - 20% 3" xfId="95" xr:uid="{96369D97-EE64-41F0-81C7-3B2B8C2C9E49}"/>
    <cellStyle name="Accent3 - 20% 4" xfId="96" xr:uid="{8FC859C6-ACD4-4FFE-B067-0564B2A43824}"/>
    <cellStyle name="Accent3 - 20% 5" xfId="97" xr:uid="{CD339FC4-D01A-4D88-937E-6B55E36F0357}"/>
    <cellStyle name="Accent3 - 20% 6" xfId="98" xr:uid="{AB4D60E5-607B-47D2-8C5F-B0256439764B}"/>
    <cellStyle name="Accent3 - 40%" xfId="99" xr:uid="{A762ACDB-F487-4EFE-A06B-FF3DCF828668}"/>
    <cellStyle name="Accent3 - 40% 2" xfId="100" xr:uid="{49CB16B7-DFEB-44AA-8D78-33D4C8DFDE17}"/>
    <cellStyle name="Accent3 - 40% 3" xfId="101" xr:uid="{0DEAC2C6-D07C-4CB0-8AB6-CEA0903A9F56}"/>
    <cellStyle name="Accent3 - 40% 4" xfId="102" xr:uid="{6F0F1774-793D-4FD7-8438-1A1E396EE988}"/>
    <cellStyle name="Accent3 - 40% 5" xfId="103" xr:uid="{8204881F-46A4-4248-BFC6-AE0AF93E4B2B}"/>
    <cellStyle name="Accent3 - 40% 6" xfId="104" xr:uid="{5C69823A-E808-4712-A255-67B9C2771269}"/>
    <cellStyle name="Accent3 - 60%" xfId="105" xr:uid="{0F31828E-B98B-4C35-9020-57E76A5FA14B}"/>
    <cellStyle name="Accent3 - 60% 2" xfId="106" xr:uid="{E40B35AF-B3A3-4E7E-ABBD-C31DB5EC516D}"/>
    <cellStyle name="Accent3 - 60% 3" xfId="107" xr:uid="{61895037-5289-480A-8CD8-3613EC2F09B2}"/>
    <cellStyle name="Accent3 - 60% 4" xfId="108" xr:uid="{44DAE300-D5E7-420F-A041-4D90AB2FA531}"/>
    <cellStyle name="Accent3 - 60% 5" xfId="109" xr:uid="{A8895246-47E2-4373-81C2-69858AA31ACE}"/>
    <cellStyle name="Accent3 - 60% 6" xfId="110" xr:uid="{10D98CFC-9167-416E-BD54-039B2F5E3AA3}"/>
    <cellStyle name="Accent3_7-р" xfId="111" xr:uid="{FAE8E99A-E61F-41CE-9B33-97FD4D78BCC4}"/>
    <cellStyle name="Accent4" xfId="112" xr:uid="{D84ADF96-D57B-4436-B6CB-2EB8AFB8FE06}"/>
    <cellStyle name="Accent4 - 20%" xfId="113" xr:uid="{620814C4-5B9E-42D7-8750-CF2432992186}"/>
    <cellStyle name="Accent4 - 20% 2" xfId="114" xr:uid="{AF8138EC-7B9F-4373-B5F2-AA0E396D5054}"/>
    <cellStyle name="Accent4 - 20% 3" xfId="115" xr:uid="{A3C1AA79-D31B-4F0D-B5E8-045DE0CB02AC}"/>
    <cellStyle name="Accent4 - 20% 4" xfId="116" xr:uid="{3D2ED57F-7BC2-45F8-8210-69E5CAEC45DA}"/>
    <cellStyle name="Accent4 - 20% 5" xfId="117" xr:uid="{337C78CA-D7CD-4C11-A930-84EFFFC8FB1D}"/>
    <cellStyle name="Accent4 - 20% 6" xfId="118" xr:uid="{A29F87AE-7AAE-48E1-B35A-3F8CD56C1075}"/>
    <cellStyle name="Accent4 - 40%" xfId="119" xr:uid="{3F2DF68B-E74B-43DD-B30A-F49FFDFD8FD2}"/>
    <cellStyle name="Accent4 - 40% 2" xfId="120" xr:uid="{3B9E1EE2-44C3-40DD-B48B-7D2E09F0DBAA}"/>
    <cellStyle name="Accent4 - 40% 3" xfId="121" xr:uid="{AA4019A6-E0A7-44F4-8426-D0AF83C758B9}"/>
    <cellStyle name="Accent4 - 40% 4" xfId="122" xr:uid="{4269A71D-87D0-4A64-ABBD-AC88DC0A0C00}"/>
    <cellStyle name="Accent4 - 40% 5" xfId="123" xr:uid="{0BD1124D-664F-42D1-A8B0-10CE47F547E6}"/>
    <cellStyle name="Accent4 - 40% 6" xfId="124" xr:uid="{02E27FDE-6B1A-40A3-B701-3BBE071462A1}"/>
    <cellStyle name="Accent4 - 60%" xfId="125" xr:uid="{F6422773-D528-425F-8F71-9EE0798A1772}"/>
    <cellStyle name="Accent4 - 60% 2" xfId="126" xr:uid="{2D50BA07-71EF-4C8D-B046-B20353ABFC64}"/>
    <cellStyle name="Accent4 - 60% 3" xfId="127" xr:uid="{A66BD62C-BC29-44B5-BA28-8D1C8C778467}"/>
    <cellStyle name="Accent4 - 60% 4" xfId="128" xr:uid="{353193DF-2AAC-4E46-8331-EE99E159C9C3}"/>
    <cellStyle name="Accent4 - 60% 5" xfId="129" xr:uid="{F9144F2A-8BA3-4BF7-942E-56D99778AB17}"/>
    <cellStyle name="Accent4 - 60% 6" xfId="130" xr:uid="{8EE85533-559C-43AF-B129-6339BDA7650F}"/>
    <cellStyle name="Accent4_7-р" xfId="131" xr:uid="{BF6018EA-7D0C-4DCE-93BB-BDB8477D6DBC}"/>
    <cellStyle name="Accent5" xfId="132" xr:uid="{C127EBFD-A6EE-416F-A4B2-7F4FA131C0F4}"/>
    <cellStyle name="Accent5 - 20%" xfId="133" xr:uid="{8A73675B-0004-4282-8324-76DE9165827C}"/>
    <cellStyle name="Accent5 - 20% 2" xfId="134" xr:uid="{30A3B036-195F-440E-8CBB-AEB6B01C9120}"/>
    <cellStyle name="Accent5 - 20% 3" xfId="135" xr:uid="{DA74AC42-AEE4-4B48-858D-612B696F6422}"/>
    <cellStyle name="Accent5 - 20% 4" xfId="136" xr:uid="{5A059E1A-B75A-4318-AB5E-12500FE3E282}"/>
    <cellStyle name="Accent5 - 20% 5" xfId="137" xr:uid="{67461F9F-0C45-4C5B-A16E-73313A878092}"/>
    <cellStyle name="Accent5 - 20% 6" xfId="138" xr:uid="{25B33F89-EB8B-4F02-94C9-C2ABA39F7702}"/>
    <cellStyle name="Accent5 - 40%" xfId="139" xr:uid="{8381BA53-681C-41BA-8A1C-F1B97A9C31BA}"/>
    <cellStyle name="Accent5 - 60%" xfId="140" xr:uid="{DA59677E-6A62-4B30-AD9E-FD850F1B351C}"/>
    <cellStyle name="Accent5 - 60% 2" xfId="141" xr:uid="{2623EBC3-5ED4-4E6B-B79A-52D49D40D03E}"/>
    <cellStyle name="Accent5 - 60% 3" xfId="142" xr:uid="{31379648-7169-43E7-9551-2DBEE968C684}"/>
    <cellStyle name="Accent5 - 60% 4" xfId="143" xr:uid="{99AADA30-4C24-4B05-A4FF-63A10EB73691}"/>
    <cellStyle name="Accent5 - 60% 5" xfId="144" xr:uid="{8A828592-C7F2-43C2-9807-4C162BE54466}"/>
    <cellStyle name="Accent5 - 60% 6" xfId="145" xr:uid="{A2A4B382-9750-4B43-A783-507872B46824}"/>
    <cellStyle name="Accent5_7-р" xfId="146" xr:uid="{E9023C48-1F0C-40F0-AFAE-CEE893E7D278}"/>
    <cellStyle name="Accent6" xfId="147" xr:uid="{6F070480-1D89-481C-B46F-F22818B2218B}"/>
    <cellStyle name="Accent6 - 20%" xfId="148" xr:uid="{D98CAA45-2CD4-4054-BCA2-003C52AAEBF4}"/>
    <cellStyle name="Accent6 - 40%" xfId="149" xr:uid="{EE60C852-9B48-463F-8BC0-FEB5139EFAFB}"/>
    <cellStyle name="Accent6 - 40% 2" xfId="150" xr:uid="{DC1071C2-BD31-42AE-9784-390D089FD1FB}"/>
    <cellStyle name="Accent6 - 40% 3" xfId="151" xr:uid="{5EBFD7E4-FB85-48F3-B746-F3868CF7487D}"/>
    <cellStyle name="Accent6 - 40% 4" xfId="152" xr:uid="{B588A085-F697-4C8A-80FD-FC103196A3EC}"/>
    <cellStyle name="Accent6 - 40% 5" xfId="153" xr:uid="{4310BEF5-5524-413B-B705-18387FE427A3}"/>
    <cellStyle name="Accent6 - 40% 6" xfId="154" xr:uid="{B5C83C24-27A4-4B72-A2D7-CFDB8EE5BD45}"/>
    <cellStyle name="Accent6 - 60%" xfId="155" xr:uid="{36A02655-E28B-4CCD-98A3-D347F774CA7C}"/>
    <cellStyle name="Accent6 - 60% 2" xfId="156" xr:uid="{AFF145FE-789E-47D4-9ED0-0B485D5E4E98}"/>
    <cellStyle name="Accent6 - 60% 3" xfId="157" xr:uid="{DBCA2773-049C-4BB8-9BB5-848D460C8DC2}"/>
    <cellStyle name="Accent6 - 60% 4" xfId="158" xr:uid="{1C19075C-9DB5-4CAB-8B99-74A9540671FD}"/>
    <cellStyle name="Accent6 - 60% 5" xfId="159" xr:uid="{468497B9-C39E-4ACD-A0BE-8A961A3A5C17}"/>
    <cellStyle name="Accent6 - 60% 6" xfId="160" xr:uid="{5F65F448-AFE1-43DD-AD7D-44C96407A6EE}"/>
    <cellStyle name="Accent6_7-р" xfId="161" xr:uid="{5B2A5F7F-D321-45D6-9F1C-5D1111E85C8B}"/>
    <cellStyle name="Annotations Cell - PerformancePoint" xfId="162" xr:uid="{F3030D63-4ADB-4100-B7BA-C87F65445D62}"/>
    <cellStyle name="Arial007000001514155735" xfId="163" xr:uid="{ED5603CB-2769-4A8D-B0EE-EAA9E0136EF9}"/>
    <cellStyle name="Arial007000001514155735 2" xfId="164" xr:uid="{1B7FD1AB-8689-488D-93C6-7FFED79DBA3D}"/>
    <cellStyle name="Arial0070000015536870911" xfId="165" xr:uid="{C16333CC-16D2-4697-A338-8E1925F86B34}"/>
    <cellStyle name="Arial0070000015536870911 2" xfId="166" xr:uid="{3FAEA349-CABF-4A10-8FA1-F49BCD0D0602}"/>
    <cellStyle name="Arial007000001565535" xfId="167" xr:uid="{B97B53DC-ECE2-46A9-A764-3A8D774ED589}"/>
    <cellStyle name="Arial007000001565535 2" xfId="168" xr:uid="{761FE953-2607-4377-BAE9-02B9C95BA706}"/>
    <cellStyle name="Arial0110010000536870911" xfId="169" xr:uid="{6DB4D5EB-2E46-43E1-B164-692F2F5EC72C}"/>
    <cellStyle name="Arial01101000015536870911" xfId="170" xr:uid="{FB272D27-FA41-4CC1-89DF-D0E19DEEB2E7}"/>
    <cellStyle name="Arial01101000015536870911 2" xfId="687" xr:uid="{175BCCCF-F52B-46DA-81AE-E6689DAEB1BC}"/>
    <cellStyle name="Arial01101000015536870911 2 2" xfId="959" xr:uid="{1DC2595B-D39B-4BA7-B6B3-D143AB71029F}"/>
    <cellStyle name="Arial01101000015536870911 2 2 2" xfId="1753" xr:uid="{08485C57-8279-475C-952B-36036267AC0A}"/>
    <cellStyle name="Arial01101000015536870911 2 2 2 2" xfId="3063" xr:uid="{C57526B9-5C1F-48EF-91BC-D6B7467A7B60}"/>
    <cellStyle name="Arial01101000015536870911 2 2 2 3" xfId="4356" xr:uid="{08FE0144-2D58-4F0F-A52E-7BD9E6508F67}"/>
    <cellStyle name="Arial01101000015536870911 2 2 3" xfId="2545" xr:uid="{B87216EA-F3B9-42B6-B6E1-8F56CBBAD00F}"/>
    <cellStyle name="Arial01101000015536870911 2 2 4" xfId="3840" xr:uid="{1A47C9C3-894C-47B7-82D5-5D5CFC0B0F59}"/>
    <cellStyle name="Arial01101000015536870911 2 3" xfId="1230" xr:uid="{F5EE1704-60AE-4E62-962F-F5EEEA83758B}"/>
    <cellStyle name="Arial01101000015536870911 2 3 2" xfId="2805" xr:uid="{353F9319-9C55-4B4D-A560-8F032CFC5285}"/>
    <cellStyle name="Arial01101000015536870911 2 3 3" xfId="4098" xr:uid="{596F3AA2-7A3D-46CE-97F4-5CBE323F9C10}"/>
    <cellStyle name="Arial01101000015536870911 2 4" xfId="1495" xr:uid="{B0434DB7-6F4F-4521-A0C9-6E7DFDA181F5}"/>
    <cellStyle name="Arial01101000015536870911 2 4 2" xfId="2287" xr:uid="{B3EB6163-6D65-4934-AF19-13C4CD63F204}"/>
    <cellStyle name="Arial01101000015536870911 2 4 3" xfId="3582" xr:uid="{1DDFECCD-9707-4D99-B71F-8E2A87B6DA2B}"/>
    <cellStyle name="Arial01101000015536870911 2 5" xfId="2015" xr:uid="{2914F673-BAE7-486F-9CB3-726B586D2E19}"/>
    <cellStyle name="Arial01101000015536870911 2 6" xfId="3324" xr:uid="{3309EBA6-BC55-468A-AFA0-30607C4DCF6F}"/>
    <cellStyle name="Arial017010000536870911" xfId="171" xr:uid="{63A763E2-293A-4D7A-9810-33D7FEE3E234}"/>
    <cellStyle name="Arial018000000536870911" xfId="172" xr:uid="{952FDA78-8F65-44E0-934F-14F9187D4D29}"/>
    <cellStyle name="Arial10170100015536870911" xfId="173" xr:uid="{A81CD890-13A3-4ED7-BB0E-AAAC9803E28E}"/>
    <cellStyle name="Arial10170100015536870911 2" xfId="174" xr:uid="{8A5F4E70-93E0-4CFA-9667-3F79E52DA015}"/>
    <cellStyle name="Arial10170100015536870911 2 2" xfId="689" xr:uid="{C3563E60-217A-4F75-A361-95CCDC945030}"/>
    <cellStyle name="Arial10170100015536870911 2 2 2" xfId="961" xr:uid="{F9A4DE78-BA3E-4E6A-81D5-A0FBA319A924}"/>
    <cellStyle name="Arial10170100015536870911 2 2 2 2" xfId="1755" xr:uid="{41DAA1B7-3DCA-4D15-A95A-2603320D57B7}"/>
    <cellStyle name="Arial10170100015536870911 2 2 2 2 2" xfId="3065" xr:uid="{9CE5D4F3-B90D-4E51-BE3C-2CFE130B0D0B}"/>
    <cellStyle name="Arial10170100015536870911 2 2 2 2 3" xfId="4358" xr:uid="{26C362FB-ABA4-4111-A230-21DB538B2098}"/>
    <cellStyle name="Arial10170100015536870911 2 2 2 3" xfId="2547" xr:uid="{11E8F986-B09F-438B-A539-4ADAAA979BA7}"/>
    <cellStyle name="Arial10170100015536870911 2 2 2 4" xfId="3842" xr:uid="{4B79D1C7-65A0-4FE2-B945-5189811FC2A0}"/>
    <cellStyle name="Arial10170100015536870911 2 2 3" xfId="1232" xr:uid="{C471C251-2832-40BA-B4E8-AE5398581FF8}"/>
    <cellStyle name="Arial10170100015536870911 2 2 3 2" xfId="2807" xr:uid="{486B6A05-AFC1-4EBB-8F75-8B733DDF97C5}"/>
    <cellStyle name="Arial10170100015536870911 2 2 3 3" xfId="4100" xr:uid="{CE4C7518-5E22-421C-B610-1D92DCEA5308}"/>
    <cellStyle name="Arial10170100015536870911 2 2 4" xfId="1497" xr:uid="{B03A7CED-FA4B-4BAC-B623-FB3ED328223D}"/>
    <cellStyle name="Arial10170100015536870911 2 2 4 2" xfId="2289" xr:uid="{1B1A80A9-4E97-486F-94D3-07F55D650A31}"/>
    <cellStyle name="Arial10170100015536870911 2 2 4 3" xfId="3584" xr:uid="{CF7E495B-3328-4967-A30F-0A99DA4DBFE3}"/>
    <cellStyle name="Arial10170100015536870911 2 2 5" xfId="2017" xr:uid="{90DDE301-2C4D-40D6-8C7B-AF322E8504F8}"/>
    <cellStyle name="Arial10170100015536870911 2 2 6" xfId="3326" xr:uid="{63EB71EA-CFE1-4092-AA46-F8E649BC2DDE}"/>
    <cellStyle name="Arial10170100015536870911 2 3" xfId="945" xr:uid="{65CB23C6-A825-4D63-8D6A-A52CC586871F}"/>
    <cellStyle name="Arial10170100015536870911 2 4" xfId="2273" xr:uid="{509F8D02-E844-49B2-BA4A-34D54D46A07E}"/>
    <cellStyle name="Arial10170100015536870911 3" xfId="688" xr:uid="{878CBCA3-C36C-4273-80EA-C813CBD4052F}"/>
    <cellStyle name="Arial10170100015536870911 3 2" xfId="960" xr:uid="{ABAC6333-9BDC-4DC7-A1D6-56606970676B}"/>
    <cellStyle name="Arial10170100015536870911 3 2 2" xfId="1754" xr:uid="{7C3F8CA0-7296-414F-BBC2-4AC10E8DDD14}"/>
    <cellStyle name="Arial10170100015536870911 3 2 2 2" xfId="3064" xr:uid="{4A2409D2-F3C9-4B72-9847-EB3578C17860}"/>
    <cellStyle name="Arial10170100015536870911 3 2 2 3" xfId="4357" xr:uid="{B8E50829-B849-4097-8D92-7FE90B003184}"/>
    <cellStyle name="Arial10170100015536870911 3 2 3" xfId="2546" xr:uid="{A30A0487-1A86-4F91-A641-481DF2974DCE}"/>
    <cellStyle name="Arial10170100015536870911 3 2 4" xfId="3841" xr:uid="{DC58BC04-AB5E-48D8-830A-3CBC2723FA36}"/>
    <cellStyle name="Arial10170100015536870911 3 3" xfId="1231" xr:uid="{456026FB-B179-4B74-8C12-0F7F06A69841}"/>
    <cellStyle name="Arial10170100015536870911 3 3 2" xfId="2806" xr:uid="{E9A192E4-FDAA-4909-BCB5-31816EFAA03F}"/>
    <cellStyle name="Arial10170100015536870911 3 3 3" xfId="4099" xr:uid="{5AA0FEAA-5A35-463B-B666-08FDDE80C456}"/>
    <cellStyle name="Arial10170100015536870911 3 4" xfId="1496" xr:uid="{4C120116-440E-4F24-95DC-C54869B07CD2}"/>
    <cellStyle name="Arial10170100015536870911 3 4 2" xfId="2288" xr:uid="{07C9C202-330B-450F-B83A-FAD3CD357DD6}"/>
    <cellStyle name="Arial10170100015536870911 3 4 3" xfId="3583" xr:uid="{756647DF-0B5B-49F6-A1DC-DFE512B64A76}"/>
    <cellStyle name="Arial10170100015536870911 3 5" xfId="2016" xr:uid="{C1955CCA-C3B0-4E96-B5C7-CD2906BAFCD0}"/>
    <cellStyle name="Arial10170100015536870911 3 6" xfId="3325" xr:uid="{3571B61F-713D-4212-A377-E52255CBE7A0}"/>
    <cellStyle name="Arial10170100015536870911 4" xfId="944" xr:uid="{1DBAE09A-A734-4AE9-A669-669896576A22}"/>
    <cellStyle name="Arial10170100015536870911 5" xfId="2272" xr:uid="{6320C8C6-FF73-43E7-AF3E-A781CDC05498}"/>
    <cellStyle name="Arial107000000536870911" xfId="175" xr:uid="{254730EE-4BED-4F67-8C6D-934B32B98F6C}"/>
    <cellStyle name="Arial107000001514155735" xfId="176" xr:uid="{2B6840F3-D59B-4E9D-B323-5DDAFE3ABBD5}"/>
    <cellStyle name="Arial107000001514155735 2" xfId="177" xr:uid="{F9C3270E-2CE6-43D2-BAEE-A9FADDEAA80B}"/>
    <cellStyle name="Arial107000001514155735 2 2" xfId="691" xr:uid="{FC8DADF9-F115-42BC-ABC8-F015E1F58EDB}"/>
    <cellStyle name="Arial107000001514155735 2 2 2" xfId="963" xr:uid="{2C054022-2C26-47CD-A3B5-C78A1C6E68DF}"/>
    <cellStyle name="Arial107000001514155735 2 2 2 2" xfId="1757" xr:uid="{9CC7E90B-E36F-4074-8CAA-3EECBD960A88}"/>
    <cellStyle name="Arial107000001514155735 2 2 2 2 2" xfId="3067" xr:uid="{6B55D648-4E42-4C9D-9C17-F6C69A84B193}"/>
    <cellStyle name="Arial107000001514155735 2 2 2 2 3" xfId="4360" xr:uid="{22F9F86B-F894-4C3C-91CA-6B1C48619AD5}"/>
    <cellStyle name="Arial107000001514155735 2 2 2 3" xfId="2549" xr:uid="{4E279048-FE4F-480E-B3BD-8ED47351A475}"/>
    <cellStyle name="Arial107000001514155735 2 2 2 4" xfId="3844" xr:uid="{FB79A568-ABB4-4870-98C8-A7AAFF452BEF}"/>
    <cellStyle name="Arial107000001514155735 2 2 3" xfId="1234" xr:uid="{CD782264-3E2F-48AA-9A10-CAA6EBB66FD4}"/>
    <cellStyle name="Arial107000001514155735 2 2 3 2" xfId="2809" xr:uid="{E46DC423-BF3D-4934-87B0-400022830274}"/>
    <cellStyle name="Arial107000001514155735 2 2 3 3" xfId="4102" xr:uid="{13ADE29A-142D-438A-A8ED-B9B7D125CF24}"/>
    <cellStyle name="Arial107000001514155735 2 2 4" xfId="1499" xr:uid="{631CD73B-24D6-40C1-B962-838C46795F67}"/>
    <cellStyle name="Arial107000001514155735 2 2 4 2" xfId="2291" xr:uid="{93ADF52A-A971-44E5-A443-9C8B1580E6F7}"/>
    <cellStyle name="Arial107000001514155735 2 2 4 3" xfId="3586" xr:uid="{92168FDA-7CC7-4A0C-A490-DC59B4A0064A}"/>
    <cellStyle name="Arial107000001514155735 2 2 5" xfId="2019" xr:uid="{06DCFFEC-49B8-4CB4-B082-F6EC9D363E9F}"/>
    <cellStyle name="Arial107000001514155735 2 2 6" xfId="3328" xr:uid="{FE54E568-4788-42B8-BBDD-834442BF3C6A}"/>
    <cellStyle name="Arial107000001514155735 2 3" xfId="947" xr:uid="{4EE590A1-6B69-46B3-9423-18F721666394}"/>
    <cellStyle name="Arial107000001514155735 2 4" xfId="2275" xr:uid="{12923F9F-5418-4894-8936-224701BED1CB}"/>
    <cellStyle name="Arial107000001514155735 3" xfId="690" xr:uid="{CC8129EF-4790-4DAC-BA7B-801115830DC3}"/>
    <cellStyle name="Arial107000001514155735 3 2" xfId="962" xr:uid="{A579111E-A91F-4489-9772-C31811145B8E}"/>
    <cellStyle name="Arial107000001514155735 3 2 2" xfId="1756" xr:uid="{98040EF8-2A24-473F-A815-74161EAEE3FA}"/>
    <cellStyle name="Arial107000001514155735 3 2 2 2" xfId="3066" xr:uid="{A769B3AD-3C11-4ED2-8220-71EE9AA0CD80}"/>
    <cellStyle name="Arial107000001514155735 3 2 2 3" xfId="4359" xr:uid="{522779D5-F8BE-492F-BA94-57F484AC7C30}"/>
    <cellStyle name="Arial107000001514155735 3 2 3" xfId="2548" xr:uid="{BA352241-4789-411F-9EAF-39D43B35969E}"/>
    <cellStyle name="Arial107000001514155735 3 2 4" xfId="3843" xr:uid="{647CD95E-52C4-4E13-9700-45866D36103D}"/>
    <cellStyle name="Arial107000001514155735 3 3" xfId="1233" xr:uid="{04A18EA6-A9DA-4AF7-9AC6-6FA8C1BBEBB8}"/>
    <cellStyle name="Arial107000001514155735 3 3 2" xfId="2808" xr:uid="{03F27026-45A7-470A-95B3-8990DF16B171}"/>
    <cellStyle name="Arial107000001514155735 3 3 3" xfId="4101" xr:uid="{1D96153A-39F2-4E55-ADDC-CE3F401D5916}"/>
    <cellStyle name="Arial107000001514155735 3 4" xfId="1498" xr:uid="{3BCD076F-1693-468D-9CC1-11B1C7490D5D}"/>
    <cellStyle name="Arial107000001514155735 3 4 2" xfId="2290" xr:uid="{A89D4052-CB88-4711-88BD-BEF48014DEE1}"/>
    <cellStyle name="Arial107000001514155735 3 4 3" xfId="3585" xr:uid="{18FED473-A641-45DB-A01D-95BD9ED33F79}"/>
    <cellStyle name="Arial107000001514155735 3 5" xfId="2018" xr:uid="{29D4DDED-4617-4B04-A0CA-23252C4C187B}"/>
    <cellStyle name="Arial107000001514155735 3 6" xfId="3327" xr:uid="{97F88590-8168-4904-B2B2-67BC45637F4B}"/>
    <cellStyle name="Arial107000001514155735 4" xfId="946" xr:uid="{C1158040-830B-4357-9344-3B79AA6397D7}"/>
    <cellStyle name="Arial107000001514155735 5" xfId="2274" xr:uid="{E85D9445-407F-4A8C-B1F2-655E35BC5607}"/>
    <cellStyle name="Arial107000001514155735FMT" xfId="178" xr:uid="{B3C88C14-85C3-4212-B51B-F2BAC5F24519}"/>
    <cellStyle name="Arial107000001514155735FMT 2" xfId="179" xr:uid="{BECAF611-7F8C-4517-AC63-8EE2DFF4BBC5}"/>
    <cellStyle name="Arial107000001514155735FMT 2 2" xfId="693" xr:uid="{A12E53CF-DDDA-4D1A-82CD-3F8D2C4315FC}"/>
    <cellStyle name="Arial107000001514155735FMT 2 2 2" xfId="965" xr:uid="{6A5FB8E1-76DF-4120-BDC1-9D5071C0B7A8}"/>
    <cellStyle name="Arial107000001514155735FMT 2 2 2 2" xfId="1759" xr:uid="{0990E7F5-9BFF-41A6-A46D-1B468A6B5D16}"/>
    <cellStyle name="Arial107000001514155735FMT 2 2 2 2 2" xfId="3069" xr:uid="{6727DF02-3D18-47A3-B0B4-D8C84A4B4BA2}"/>
    <cellStyle name="Arial107000001514155735FMT 2 2 2 2 3" xfId="4362" xr:uid="{A01512D8-44E3-4F8B-86BC-71EB3B9F5190}"/>
    <cellStyle name="Arial107000001514155735FMT 2 2 2 3" xfId="2551" xr:uid="{5E0B2527-2232-456B-B403-E9D81EB70F05}"/>
    <cellStyle name="Arial107000001514155735FMT 2 2 2 4" xfId="3846" xr:uid="{5E8AA023-0E22-4065-800B-06859513B9B5}"/>
    <cellStyle name="Arial107000001514155735FMT 2 2 3" xfId="1236" xr:uid="{EA1AA596-CC48-4A61-8A6E-FDF251BC4FFD}"/>
    <cellStyle name="Arial107000001514155735FMT 2 2 3 2" xfId="2811" xr:uid="{B3F9F21F-ABCD-4205-9205-2BA3E7CB237A}"/>
    <cellStyle name="Arial107000001514155735FMT 2 2 3 3" xfId="4104" xr:uid="{7462FF19-4748-4B6C-93B3-B5B806022C36}"/>
    <cellStyle name="Arial107000001514155735FMT 2 2 4" xfId="1501" xr:uid="{7075ADA7-68AE-4A34-97E1-3B6B590328B3}"/>
    <cellStyle name="Arial107000001514155735FMT 2 2 4 2" xfId="2293" xr:uid="{06A209BD-8CEB-4541-ACA5-CC2B08E8AAD5}"/>
    <cellStyle name="Arial107000001514155735FMT 2 2 4 3" xfId="3588" xr:uid="{6D240CA2-0FB5-4616-B5B2-317739864B82}"/>
    <cellStyle name="Arial107000001514155735FMT 2 2 5" xfId="2021" xr:uid="{F08EE7C6-917B-470C-9BD0-35DA30760CD8}"/>
    <cellStyle name="Arial107000001514155735FMT 2 2 6" xfId="3330" xr:uid="{63ED8EDF-E737-493F-92B7-A62855954177}"/>
    <cellStyle name="Arial107000001514155735FMT 2 3" xfId="949" xr:uid="{7DC9B965-A7D6-4578-B633-7FC63A4B4511}"/>
    <cellStyle name="Arial107000001514155735FMT 2 4" xfId="2277" xr:uid="{6A5F2186-41D1-4288-915E-9188E73D4FC1}"/>
    <cellStyle name="Arial107000001514155735FMT 3" xfId="692" xr:uid="{8CD25C22-4A57-4FE4-A743-A5D0CF47982F}"/>
    <cellStyle name="Arial107000001514155735FMT 3 2" xfId="964" xr:uid="{757DA849-7832-4148-AF00-539C220BBAE6}"/>
    <cellStyle name="Arial107000001514155735FMT 3 2 2" xfId="1758" xr:uid="{D5D68EC3-C708-4CC7-9B23-CB8391FD0740}"/>
    <cellStyle name="Arial107000001514155735FMT 3 2 2 2" xfId="3068" xr:uid="{1BCA563B-6178-4161-926F-FF199CE10134}"/>
    <cellStyle name="Arial107000001514155735FMT 3 2 2 3" xfId="4361" xr:uid="{D5D7C32C-81DE-4394-BFE0-D620C46E0CD8}"/>
    <cellStyle name="Arial107000001514155735FMT 3 2 3" xfId="2550" xr:uid="{60BB4A68-9A88-465E-A117-E2FB6047037C}"/>
    <cellStyle name="Arial107000001514155735FMT 3 2 4" xfId="3845" xr:uid="{0B71990D-497B-46EF-A51F-AFC9ED1070F3}"/>
    <cellStyle name="Arial107000001514155735FMT 3 3" xfId="1235" xr:uid="{7F886433-9BA6-40A3-A937-870BD46B7AD8}"/>
    <cellStyle name="Arial107000001514155735FMT 3 3 2" xfId="2810" xr:uid="{687D7AE5-766C-4CB8-82B5-A6E5150EABF7}"/>
    <cellStyle name="Arial107000001514155735FMT 3 3 3" xfId="4103" xr:uid="{4DAA221D-8B9B-4BD6-833A-590A883C9540}"/>
    <cellStyle name="Arial107000001514155735FMT 3 4" xfId="1500" xr:uid="{E907AA93-3431-4B02-8E38-4F91021FDDBB}"/>
    <cellStyle name="Arial107000001514155735FMT 3 4 2" xfId="2292" xr:uid="{EE71072B-AAAC-4CC7-B7A3-E7952D7C7E78}"/>
    <cellStyle name="Arial107000001514155735FMT 3 4 3" xfId="3587" xr:uid="{DAB223FF-D90B-4CEF-8FB5-C06BE3BBB0D7}"/>
    <cellStyle name="Arial107000001514155735FMT 3 5" xfId="2020" xr:uid="{78EC917C-A3CB-4EF9-B3B3-55681FD0F798}"/>
    <cellStyle name="Arial107000001514155735FMT 3 6" xfId="3329" xr:uid="{97E851DB-EBFA-447B-8729-20D6FC3356CB}"/>
    <cellStyle name="Arial107000001514155735FMT 4" xfId="948" xr:uid="{50AD9DEC-1037-415E-896B-17EE59C037E4}"/>
    <cellStyle name="Arial107000001514155735FMT 5" xfId="2276" xr:uid="{DD546A63-1FB8-4633-8BE3-7BE645618823}"/>
    <cellStyle name="Arial1070000015536870911" xfId="180" xr:uid="{BE882654-2115-4994-B86F-40C5BB0987B9}"/>
    <cellStyle name="Arial1070000015536870911 2" xfId="181" xr:uid="{38DAFFC0-48D3-40EF-8C58-868AF37B3B0F}"/>
    <cellStyle name="Arial1070000015536870911 2 2" xfId="695" xr:uid="{B0311F87-5D5A-47FD-BD56-E71FCBBC0618}"/>
    <cellStyle name="Arial1070000015536870911 2 2 2" xfId="967" xr:uid="{2F2266BD-69A6-4033-BFA5-0D099E181E9D}"/>
    <cellStyle name="Arial1070000015536870911 2 2 2 2" xfId="1761" xr:uid="{088EAF42-521C-48FB-B5B0-89A1714AE565}"/>
    <cellStyle name="Arial1070000015536870911 2 2 2 2 2" xfId="3071" xr:uid="{0B258FDC-337C-409D-A5CB-BA01F17A9C9B}"/>
    <cellStyle name="Arial1070000015536870911 2 2 2 2 3" xfId="4364" xr:uid="{C0CB1952-46AD-42DC-8AF9-A943D04D22E2}"/>
    <cellStyle name="Arial1070000015536870911 2 2 2 3" xfId="2553" xr:uid="{1CEA04BB-EEE0-48D7-894D-0D9C61B75847}"/>
    <cellStyle name="Arial1070000015536870911 2 2 2 4" xfId="3848" xr:uid="{7AEB7FF3-3D74-499D-B068-5E0B21D0D848}"/>
    <cellStyle name="Arial1070000015536870911 2 2 3" xfId="1238" xr:uid="{AB74B7A4-97B5-4F98-89A9-38982EDC6712}"/>
    <cellStyle name="Arial1070000015536870911 2 2 3 2" xfId="2813" xr:uid="{19750CF2-42A4-4B8F-A4AA-EB8D51F0C730}"/>
    <cellStyle name="Arial1070000015536870911 2 2 3 3" xfId="4106" xr:uid="{FD3F1A84-FEBA-47AA-AE88-67F7F3232712}"/>
    <cellStyle name="Arial1070000015536870911 2 2 4" xfId="1503" xr:uid="{811E45DC-2494-43AC-B26C-E388C33B14FD}"/>
    <cellStyle name="Arial1070000015536870911 2 2 4 2" xfId="2295" xr:uid="{B9526B3A-10F3-4950-AE11-3845072B0C89}"/>
    <cellStyle name="Arial1070000015536870911 2 2 4 3" xfId="3590" xr:uid="{C2DC64BA-E59F-44B5-870F-F08E8918DBEC}"/>
    <cellStyle name="Arial1070000015536870911 2 2 5" xfId="2023" xr:uid="{CCA43582-19A7-4CFC-B96B-808E2A61D0BE}"/>
    <cellStyle name="Arial1070000015536870911 2 2 6" xfId="3332" xr:uid="{97D2A2FA-0A00-4126-B380-0A425E7BA415}"/>
    <cellStyle name="Arial1070000015536870911 2 3" xfId="951" xr:uid="{D4FC2B9D-8C84-45B6-8775-427F71C6E7E5}"/>
    <cellStyle name="Arial1070000015536870911 2 4" xfId="2279" xr:uid="{A2B9C34C-20F3-44FB-92ED-52E6CF3A3633}"/>
    <cellStyle name="Arial1070000015536870911 3" xfId="694" xr:uid="{7EB631EA-C685-4925-B31C-2BA108555BCB}"/>
    <cellStyle name="Arial1070000015536870911 3 2" xfId="966" xr:uid="{193E4CD2-28FF-40C0-B825-86A165082715}"/>
    <cellStyle name="Arial1070000015536870911 3 2 2" xfId="1760" xr:uid="{92D10364-965D-4DF7-BBC8-4BAE086B2E87}"/>
    <cellStyle name="Arial1070000015536870911 3 2 2 2" xfId="3070" xr:uid="{056C21CD-8E4D-4D50-B23B-74746FA38D4D}"/>
    <cellStyle name="Arial1070000015536870911 3 2 2 3" xfId="4363" xr:uid="{C4E82096-739E-4223-BB13-7AA0A8ADE2DC}"/>
    <cellStyle name="Arial1070000015536870911 3 2 3" xfId="2552" xr:uid="{0B6B9423-2FDD-4A70-8952-EC2AFD794011}"/>
    <cellStyle name="Arial1070000015536870911 3 2 4" xfId="3847" xr:uid="{1027563E-1386-4562-AA4D-5C37FD3A51FD}"/>
    <cellStyle name="Arial1070000015536870911 3 3" xfId="1237" xr:uid="{F19B3446-AC30-42D3-AE20-EF495F648AAC}"/>
    <cellStyle name="Arial1070000015536870911 3 3 2" xfId="2812" xr:uid="{75272463-5533-4A65-809A-3BC3F9DA772C}"/>
    <cellStyle name="Arial1070000015536870911 3 3 3" xfId="4105" xr:uid="{BA84BF82-4128-4AAD-AB36-31DF427FBBA6}"/>
    <cellStyle name="Arial1070000015536870911 3 4" xfId="1502" xr:uid="{24F168AD-7B16-47CB-90C6-29DDDD526CE6}"/>
    <cellStyle name="Arial1070000015536870911 3 4 2" xfId="2294" xr:uid="{46E1029A-DC2F-486B-BBB8-2B7026E87C7C}"/>
    <cellStyle name="Arial1070000015536870911 3 4 3" xfId="3589" xr:uid="{634B9569-AA25-4670-BC39-ED8C4CF41AB1}"/>
    <cellStyle name="Arial1070000015536870911 3 5" xfId="2022" xr:uid="{DC5A5C0A-E254-4FD5-AA57-F845B2D71CA6}"/>
    <cellStyle name="Arial1070000015536870911 3 6" xfId="3331" xr:uid="{21482734-3C65-4ACF-8ACD-9E4287D2EF42}"/>
    <cellStyle name="Arial1070000015536870911 4" xfId="950" xr:uid="{4BD5CD43-375A-44A3-96FA-AE697BBC4681}"/>
    <cellStyle name="Arial1070000015536870911 5" xfId="2278" xr:uid="{997F2768-1D21-4757-AA48-7F950C239485}"/>
    <cellStyle name="Arial1070000015536870911FMT" xfId="182" xr:uid="{DA0F6943-2538-41A0-9D5B-ABF6F78FB2DA}"/>
    <cellStyle name="Arial1070000015536870911FMT 2" xfId="183" xr:uid="{47C39010-813E-4E4B-BCD6-0151751E534A}"/>
    <cellStyle name="Arial1070000015536870911FMT 2 2" xfId="697" xr:uid="{2F527785-AE5C-44C8-B653-0D7D580CE6DE}"/>
    <cellStyle name="Arial1070000015536870911FMT 2 2 2" xfId="969" xr:uid="{A253F8A3-D1A9-4444-A424-D991130F9BEC}"/>
    <cellStyle name="Arial1070000015536870911FMT 2 2 2 2" xfId="1763" xr:uid="{0BB1F2B8-7FB4-47CA-86D2-497FB7792BE7}"/>
    <cellStyle name="Arial1070000015536870911FMT 2 2 2 2 2" xfId="3073" xr:uid="{6B0A29A5-F06F-4AAC-B19C-FC3BD1F1190B}"/>
    <cellStyle name="Arial1070000015536870911FMT 2 2 2 2 3" xfId="4366" xr:uid="{BE52717B-DADF-4A79-9316-026ADB3B63C6}"/>
    <cellStyle name="Arial1070000015536870911FMT 2 2 2 3" xfId="2555" xr:uid="{D9D5FFF4-2C16-48F8-B2C5-0355902C0EBA}"/>
    <cellStyle name="Arial1070000015536870911FMT 2 2 2 4" xfId="3850" xr:uid="{09A74A9E-C906-4014-8AC4-BCE52D1EC2D7}"/>
    <cellStyle name="Arial1070000015536870911FMT 2 2 3" xfId="1240" xr:uid="{9633D13D-0E59-4C91-B7BB-01DCD97039F5}"/>
    <cellStyle name="Arial1070000015536870911FMT 2 2 3 2" xfId="2815" xr:uid="{7C88E7B5-1D5A-4177-8967-C01B8F36D713}"/>
    <cellStyle name="Arial1070000015536870911FMT 2 2 3 3" xfId="4108" xr:uid="{196CB37F-1C8D-4D1B-B34A-DF61D1F657FD}"/>
    <cellStyle name="Arial1070000015536870911FMT 2 2 4" xfId="1505" xr:uid="{B1CAEF0B-6226-4F56-9B4F-3227786C7105}"/>
    <cellStyle name="Arial1070000015536870911FMT 2 2 4 2" xfId="2297" xr:uid="{6EEB7412-29CC-4E23-A2E2-F4FDB0E7B91B}"/>
    <cellStyle name="Arial1070000015536870911FMT 2 2 4 3" xfId="3592" xr:uid="{1DD35755-45EF-4492-A210-116D2659A36D}"/>
    <cellStyle name="Arial1070000015536870911FMT 2 2 5" xfId="2025" xr:uid="{C2D541CD-C5F9-4FE5-9CCF-C63AEEC84B95}"/>
    <cellStyle name="Arial1070000015536870911FMT 2 2 6" xfId="3334" xr:uid="{846CD5A5-3EC4-4CC7-B51D-F0F941D44997}"/>
    <cellStyle name="Arial1070000015536870911FMT 2 3" xfId="953" xr:uid="{C36F201C-64EE-4A73-B90E-75CFA841B8A7}"/>
    <cellStyle name="Arial1070000015536870911FMT 2 4" xfId="2281" xr:uid="{D43D83C7-5E0B-45CE-B44F-BA21EDAE098D}"/>
    <cellStyle name="Arial1070000015536870911FMT 3" xfId="696" xr:uid="{2071A319-DE28-45F9-878C-FA70E141B0FA}"/>
    <cellStyle name="Arial1070000015536870911FMT 3 2" xfId="968" xr:uid="{43EB2DC1-42B2-4F58-B4F1-7AF4B397D693}"/>
    <cellStyle name="Arial1070000015536870911FMT 3 2 2" xfId="1762" xr:uid="{E5524844-6D7F-43D7-95EB-F7430ECC075C}"/>
    <cellStyle name="Arial1070000015536870911FMT 3 2 2 2" xfId="3072" xr:uid="{D9F8D44D-813E-4844-B1DB-A49A44F35D62}"/>
    <cellStyle name="Arial1070000015536870911FMT 3 2 2 3" xfId="4365" xr:uid="{DFD7E676-9D82-48A5-B10D-8D02007FD39D}"/>
    <cellStyle name="Arial1070000015536870911FMT 3 2 3" xfId="2554" xr:uid="{178A59D6-C004-49E1-9209-EBDABF4437AA}"/>
    <cellStyle name="Arial1070000015536870911FMT 3 2 4" xfId="3849" xr:uid="{DFA9A1D3-1D8F-46AD-9F77-B4EF46678B98}"/>
    <cellStyle name="Arial1070000015536870911FMT 3 3" xfId="1239" xr:uid="{9D95FF13-F73E-4F7D-8B37-4BA0C5DD021B}"/>
    <cellStyle name="Arial1070000015536870911FMT 3 3 2" xfId="2814" xr:uid="{B7E1DB7F-CC98-4226-B78B-B65EA0EE6E35}"/>
    <cellStyle name="Arial1070000015536870911FMT 3 3 3" xfId="4107" xr:uid="{513EE9B7-0067-4EEC-9001-326CDE5F4FA2}"/>
    <cellStyle name="Arial1070000015536870911FMT 3 4" xfId="1504" xr:uid="{364E6B54-70C3-4D61-B86C-84A6B15D7C52}"/>
    <cellStyle name="Arial1070000015536870911FMT 3 4 2" xfId="2296" xr:uid="{7C11FEE3-BA9A-4765-B14E-95EDC8DD5DEF}"/>
    <cellStyle name="Arial1070000015536870911FMT 3 4 3" xfId="3591" xr:uid="{C12694D7-0399-43D2-94F8-89F4D3D0D3DD}"/>
    <cellStyle name="Arial1070000015536870911FMT 3 5" xfId="2024" xr:uid="{1640E291-DE7B-49D9-AA01-400A897DB623}"/>
    <cellStyle name="Arial1070000015536870911FMT 3 6" xfId="3333" xr:uid="{9B77E01A-5764-46DD-A7BE-5F297EA8E5DE}"/>
    <cellStyle name="Arial1070000015536870911FMT 4" xfId="952" xr:uid="{12A7C74E-63EB-4A0D-B706-712D17E308AC}"/>
    <cellStyle name="Arial1070000015536870911FMT 5" xfId="2280" xr:uid="{A1197254-FA48-4378-A2DF-62BE4C37A11F}"/>
    <cellStyle name="Arial107000001565535" xfId="184" xr:uid="{C8D9A995-C721-40A1-BD09-BCA233D3B769}"/>
    <cellStyle name="Arial107000001565535 2" xfId="185" xr:uid="{45DFCEBD-D876-4958-8BA3-0E58C3B1DFA5}"/>
    <cellStyle name="Arial107000001565535 2 2" xfId="699" xr:uid="{7A0FF075-6E28-4D32-A9F5-DF12EC82FE4B}"/>
    <cellStyle name="Arial107000001565535 2 2 2" xfId="971" xr:uid="{E582196D-54EE-4657-93CE-E31F22042333}"/>
    <cellStyle name="Arial107000001565535 2 2 2 2" xfId="1765" xr:uid="{963FA266-6992-4C7C-B128-607ED65E710F}"/>
    <cellStyle name="Arial107000001565535 2 2 2 2 2" xfId="3075" xr:uid="{DAA4BF54-F2D0-4EC3-AE17-030436645733}"/>
    <cellStyle name="Arial107000001565535 2 2 2 2 3" xfId="4368" xr:uid="{CA175DD7-52A8-4DA4-94E1-C676814E3946}"/>
    <cellStyle name="Arial107000001565535 2 2 2 3" xfId="2557" xr:uid="{DA84FF02-4B05-4423-A5D7-9351E6E25667}"/>
    <cellStyle name="Arial107000001565535 2 2 2 4" xfId="3852" xr:uid="{FAC398AC-3D86-4B33-9D66-B1E0F0F7C0DB}"/>
    <cellStyle name="Arial107000001565535 2 2 3" xfId="1242" xr:uid="{05CECD10-1AF4-4AD5-BB7F-A41BAB190EE5}"/>
    <cellStyle name="Arial107000001565535 2 2 3 2" xfId="2817" xr:uid="{B0470BC3-3DCC-45F4-B450-B6E77AC4C64F}"/>
    <cellStyle name="Arial107000001565535 2 2 3 3" xfId="4110" xr:uid="{1C902A7A-5FA6-46F1-A4BF-A35057599C8D}"/>
    <cellStyle name="Arial107000001565535 2 2 4" xfId="1507" xr:uid="{42D47720-5C5A-43B0-86DA-8C78B8CEE42F}"/>
    <cellStyle name="Arial107000001565535 2 2 4 2" xfId="2299" xr:uid="{5F976586-D70E-408E-86FF-724EF91C54D5}"/>
    <cellStyle name="Arial107000001565535 2 2 4 3" xfId="3594" xr:uid="{3E6DBDDF-86CB-4C6B-8A3E-9D53C0DDEB4A}"/>
    <cellStyle name="Arial107000001565535 2 2 5" xfId="2027" xr:uid="{D043C3CF-7EFA-4C42-8C98-0CA3E6E99DDD}"/>
    <cellStyle name="Arial107000001565535 2 2 6" xfId="3336" xr:uid="{7FB8BDFD-BC7E-42D1-A693-A0689B4AAFC1}"/>
    <cellStyle name="Arial107000001565535 2 3" xfId="955" xr:uid="{A5C67851-DADD-449A-86EC-8A57629A980D}"/>
    <cellStyle name="Arial107000001565535 2 4" xfId="2283" xr:uid="{595BB5BA-9CD0-4435-B0E6-D9A3F79B8A9E}"/>
    <cellStyle name="Arial107000001565535 3" xfId="698" xr:uid="{5E1E81D0-D48E-4E97-81E2-0E4C2B838F54}"/>
    <cellStyle name="Arial107000001565535 3 2" xfId="970" xr:uid="{8F1CBB35-D6A2-4FA2-A08B-D822C8AAB1C9}"/>
    <cellStyle name="Arial107000001565535 3 2 2" xfId="1764" xr:uid="{4F999B8B-7DE2-4C27-9AFA-C4C13756E3A2}"/>
    <cellStyle name="Arial107000001565535 3 2 2 2" xfId="3074" xr:uid="{3E15F60F-2584-43F5-8966-DA1F998F013B}"/>
    <cellStyle name="Arial107000001565535 3 2 2 3" xfId="4367" xr:uid="{EFB1D44F-4F2E-411A-BFCB-BF996673F297}"/>
    <cellStyle name="Arial107000001565535 3 2 3" xfId="2556" xr:uid="{39CDE447-E652-44C9-89E3-69F1F30EFC54}"/>
    <cellStyle name="Arial107000001565535 3 2 4" xfId="3851" xr:uid="{3F6F44E2-05C7-4BD2-8766-6B3AD77109F8}"/>
    <cellStyle name="Arial107000001565535 3 3" xfId="1241" xr:uid="{C1EFD14C-0429-4749-8E81-B003FEDB7192}"/>
    <cellStyle name="Arial107000001565535 3 3 2" xfId="2816" xr:uid="{9C24082D-2BFC-4C86-8BB7-FCA38468DD4A}"/>
    <cellStyle name="Arial107000001565535 3 3 3" xfId="4109" xr:uid="{B240FE72-9979-40AB-9C35-CB05446E3705}"/>
    <cellStyle name="Arial107000001565535 3 4" xfId="1506" xr:uid="{A248E7CD-FB15-4983-A99D-77ED9B32F76D}"/>
    <cellStyle name="Arial107000001565535 3 4 2" xfId="2298" xr:uid="{72F2C85C-1EAA-48D3-9FA2-14913E4F6835}"/>
    <cellStyle name="Arial107000001565535 3 4 3" xfId="3593" xr:uid="{DE16C088-7E91-41E6-969A-F8A719249689}"/>
    <cellStyle name="Arial107000001565535 3 5" xfId="2026" xr:uid="{EF766036-9FB5-4A1B-B427-613CF1B2D991}"/>
    <cellStyle name="Arial107000001565535 3 6" xfId="3335" xr:uid="{8B573ECD-F890-4B24-9D4D-A5BDFBB8E5A1}"/>
    <cellStyle name="Arial107000001565535 4" xfId="954" xr:uid="{50E22787-7650-458F-AD9B-51C09D00B22C}"/>
    <cellStyle name="Arial107000001565535 5" xfId="2282" xr:uid="{BF2F4047-222D-4371-A56F-29A67ABE40F6}"/>
    <cellStyle name="Arial107000001565535FMT" xfId="186" xr:uid="{3AB96098-93D2-46AE-A99A-D675446676A6}"/>
    <cellStyle name="Arial107000001565535FMT 2" xfId="187" xr:uid="{55C05B63-1DD3-4D1B-80C6-DE971ACC97E9}"/>
    <cellStyle name="Arial107000001565535FMT 2 2" xfId="701" xr:uid="{539B3386-96BA-46F2-B892-542939190F99}"/>
    <cellStyle name="Arial107000001565535FMT 2 2 2" xfId="973" xr:uid="{83706373-3B97-40D4-A90B-94A9BCA9A360}"/>
    <cellStyle name="Arial107000001565535FMT 2 2 2 2" xfId="1767" xr:uid="{14910B93-FC94-4D8E-BA1B-BF15C7B4906A}"/>
    <cellStyle name="Arial107000001565535FMT 2 2 2 2 2" xfId="3077" xr:uid="{38B7F133-CD5B-4F7A-8DC5-67CD835EED43}"/>
    <cellStyle name="Arial107000001565535FMT 2 2 2 2 3" xfId="4370" xr:uid="{CFF38002-F2B4-4172-ABF1-50E4728A0186}"/>
    <cellStyle name="Arial107000001565535FMT 2 2 2 3" xfId="2559" xr:uid="{A96923B1-2450-4A32-A3BA-69E46CC84B7A}"/>
    <cellStyle name="Arial107000001565535FMT 2 2 2 4" xfId="3854" xr:uid="{D4033335-6DA8-41DD-B9D5-9271E6840F6D}"/>
    <cellStyle name="Arial107000001565535FMT 2 2 3" xfId="1244" xr:uid="{2D22289A-7901-4EEE-9DFD-A69830805F16}"/>
    <cellStyle name="Arial107000001565535FMT 2 2 3 2" xfId="2819" xr:uid="{1D9C6C26-DD9D-4169-874F-9AD44A404DBF}"/>
    <cellStyle name="Arial107000001565535FMT 2 2 3 3" xfId="4112" xr:uid="{BDF79246-A752-40BD-BFF8-C563DF7DF90F}"/>
    <cellStyle name="Arial107000001565535FMT 2 2 4" xfId="1509" xr:uid="{61D4854E-A229-49C2-A7CF-CE1770000833}"/>
    <cellStyle name="Arial107000001565535FMT 2 2 4 2" xfId="2301" xr:uid="{EFF60015-E5AC-47D1-A546-3F7F7F0AA9BC}"/>
    <cellStyle name="Arial107000001565535FMT 2 2 4 3" xfId="3596" xr:uid="{6128C65A-1C2B-4B8B-95C1-CB8FA558F7DC}"/>
    <cellStyle name="Arial107000001565535FMT 2 2 5" xfId="2029" xr:uid="{6ADCA4A4-A105-4158-9CE4-03073EE6F8FD}"/>
    <cellStyle name="Arial107000001565535FMT 2 2 6" xfId="3338" xr:uid="{B45EF1CA-2220-49BD-A89C-A4B0D3068B3A}"/>
    <cellStyle name="Arial107000001565535FMT 2 3" xfId="957" xr:uid="{C3EB8E89-37F8-43C7-8819-9420E780B0BA}"/>
    <cellStyle name="Arial107000001565535FMT 2 4" xfId="2285" xr:uid="{021BC74F-035F-4DF7-B21E-F4B862D10ECB}"/>
    <cellStyle name="Arial107000001565535FMT 3" xfId="700" xr:uid="{70092C2B-8ED1-4222-A835-335449BC46C0}"/>
    <cellStyle name="Arial107000001565535FMT 3 2" xfId="972" xr:uid="{5B301016-F3AE-416D-9D16-50ACF0358552}"/>
    <cellStyle name="Arial107000001565535FMT 3 2 2" xfId="1766" xr:uid="{5351360C-8DDF-499D-8BE7-8F0B19BAE73B}"/>
    <cellStyle name="Arial107000001565535FMT 3 2 2 2" xfId="3076" xr:uid="{12448E64-7781-4E35-A810-82F4040B49CC}"/>
    <cellStyle name="Arial107000001565535FMT 3 2 2 3" xfId="4369" xr:uid="{245F4AB5-DEC2-425E-8341-C31727890397}"/>
    <cellStyle name="Arial107000001565535FMT 3 2 3" xfId="2558" xr:uid="{318710B5-7A8F-41E7-BFA3-C6FD4ED1EBC4}"/>
    <cellStyle name="Arial107000001565535FMT 3 2 4" xfId="3853" xr:uid="{C885B156-8A93-4DEC-B8EC-16F67E16B0E4}"/>
    <cellStyle name="Arial107000001565535FMT 3 3" xfId="1243" xr:uid="{EFFF0A28-8D30-4BC8-8FC2-55464307DE8B}"/>
    <cellStyle name="Arial107000001565535FMT 3 3 2" xfId="2818" xr:uid="{0E52992D-D65C-4B19-8BE6-A7968A2A227F}"/>
    <cellStyle name="Arial107000001565535FMT 3 3 3" xfId="4111" xr:uid="{7ABC2EDF-A58C-4831-9C43-56F0EBD3D65F}"/>
    <cellStyle name="Arial107000001565535FMT 3 4" xfId="1508" xr:uid="{79108590-202B-4DF4-BC8E-00C8576641CF}"/>
    <cellStyle name="Arial107000001565535FMT 3 4 2" xfId="2300" xr:uid="{2FF1A069-A1FD-421A-9326-32F9C91F2502}"/>
    <cellStyle name="Arial107000001565535FMT 3 4 3" xfId="3595" xr:uid="{135B1AE5-AF97-46D5-AC14-50AC6EB87704}"/>
    <cellStyle name="Arial107000001565535FMT 3 5" xfId="2028" xr:uid="{12F5D382-F71E-4507-83F0-7B982C7BE6A1}"/>
    <cellStyle name="Arial107000001565535FMT 3 6" xfId="3337" xr:uid="{4BDBBB70-1846-4D7A-8802-E19A257E31DA}"/>
    <cellStyle name="Arial107000001565535FMT 4" xfId="956" xr:uid="{B872F430-DAEC-4BF2-B0E2-6738556BF92C}"/>
    <cellStyle name="Arial107000001565535FMT 5" xfId="2284" xr:uid="{021ECC66-E1FC-4E3C-B918-F99E8C4A9231}"/>
    <cellStyle name="Arial117100000536870911" xfId="188" xr:uid="{D3F64031-C8BB-447A-8EAB-7D4C7F1861BD}"/>
    <cellStyle name="Arial118000000536870911" xfId="189" xr:uid="{278A4B42-1204-453F-8023-DC88ECDF49E1}"/>
    <cellStyle name="Arial2110100000536870911" xfId="190" xr:uid="{D796CD3C-76A9-430B-BB3D-F23ACAFB19C7}"/>
    <cellStyle name="Arial21101000015536870911" xfId="191" xr:uid="{170B384F-9910-4384-925B-96A4F12DB747}"/>
    <cellStyle name="Arial21101000015536870911 2" xfId="702" xr:uid="{D4569075-D6DA-40BF-80EB-5E8B8817A91A}"/>
    <cellStyle name="Arial21101000015536870911 2 2" xfId="974" xr:uid="{1ADC6295-78B0-4413-BD23-7A2DF5A86228}"/>
    <cellStyle name="Arial21101000015536870911 2 2 2" xfId="1768" xr:uid="{D42692C5-C10A-4E4D-9F6F-A404C4ADEEFA}"/>
    <cellStyle name="Arial21101000015536870911 2 2 2 2" xfId="3078" xr:uid="{F4BEF518-4CAE-4818-B3E0-E542F760C9A0}"/>
    <cellStyle name="Arial21101000015536870911 2 2 2 3" xfId="4371" xr:uid="{00FF9345-5AE3-4C0C-845E-86B63371558B}"/>
    <cellStyle name="Arial21101000015536870911 2 2 3" xfId="2560" xr:uid="{77E6B9F0-03A0-4259-8DD5-D2BAB31A8314}"/>
    <cellStyle name="Arial21101000015536870911 2 2 4" xfId="3855" xr:uid="{2C4C752F-6C6E-4DD5-9A9C-E4F65CE602EC}"/>
    <cellStyle name="Arial21101000015536870911 2 3" xfId="1245" xr:uid="{614A2C93-150D-45DF-9ADF-039CAD728E22}"/>
    <cellStyle name="Arial21101000015536870911 2 3 2" xfId="2820" xr:uid="{5836DCD3-3057-4F90-9043-26B33ACA543D}"/>
    <cellStyle name="Arial21101000015536870911 2 3 3" xfId="4113" xr:uid="{4B91124F-32A8-41B2-86C4-F75A76F8ECD1}"/>
    <cellStyle name="Arial21101000015536870911 2 4" xfId="1510" xr:uid="{1D97D49E-1D2D-4CB8-9F4C-603A8AB9479D}"/>
    <cellStyle name="Arial21101000015536870911 2 4 2" xfId="2302" xr:uid="{FCDA4D19-DFAD-4D64-AAE7-D865231B8042}"/>
    <cellStyle name="Arial21101000015536870911 2 4 3" xfId="3597" xr:uid="{0887FBDE-EC22-48E3-BBB4-4C605910621E}"/>
    <cellStyle name="Arial21101000015536870911 2 5" xfId="2030" xr:uid="{0238AD06-65A9-4A49-AB3B-EA81C3A89EDB}"/>
    <cellStyle name="Arial21101000015536870911 2 6" xfId="3339" xr:uid="{9F495064-47F5-4437-8FCA-5EF82BC1612F}"/>
    <cellStyle name="Arial2170000015536870911" xfId="192" xr:uid="{2E940731-A650-4D2A-B264-94895E7D4108}"/>
    <cellStyle name="Arial2170000015536870911 2" xfId="193" xr:uid="{7D59F899-D8FB-4CCD-818B-C21AA161B043}"/>
    <cellStyle name="Arial2170000015536870911FMT" xfId="194" xr:uid="{ECE9950A-E314-4417-84A7-44ADC879003E}"/>
    <cellStyle name="Arial2170000015536870911FMT 2" xfId="195" xr:uid="{335D1CFF-8830-496C-BE99-3C5C7390CEB8}"/>
    <cellStyle name="Bad" xfId="196" xr:uid="{0350EFE9-6DBE-4324-8668-C8A101A57755}"/>
    <cellStyle name="Calc Currency (0)" xfId="197" xr:uid="{FC4A1231-A2D9-4D92-A7F8-E64FF92338B3}"/>
    <cellStyle name="Calc Currency (2)" xfId="198" xr:uid="{2C79EDE8-73E5-4CC7-9107-1C00E6BFF105}"/>
    <cellStyle name="Calc Percent (0)" xfId="199" xr:uid="{C6DD943B-9EC9-4662-AD5B-F9B583CBCD66}"/>
    <cellStyle name="Calc Percent (1)" xfId="200" xr:uid="{2B691702-0229-4480-B06B-390915B65C3A}"/>
    <cellStyle name="Calc Percent (2)" xfId="201" xr:uid="{8B1D0256-AD50-4A87-A5AE-95B342B9C78D}"/>
    <cellStyle name="Calc Units (0)" xfId="202" xr:uid="{2E93DDF9-10F5-4E18-901D-F0AB4D57B46B}"/>
    <cellStyle name="Calc Units (1)" xfId="203" xr:uid="{6D6E6E7C-627F-4560-8CCC-DA7A0A73CD2F}"/>
    <cellStyle name="Calc Units (2)" xfId="204" xr:uid="{8E902536-2750-41DC-8610-5810967245F2}"/>
    <cellStyle name="Calculation" xfId="205" xr:uid="{8920A887-5C5D-43C4-8D13-DC31D41B9502}"/>
    <cellStyle name="Calculation 2" xfId="703" xr:uid="{ABCB81F0-74D6-42EC-A0A5-C06D9D4E4242}"/>
    <cellStyle name="Calculation 2 2" xfId="975" xr:uid="{A0408D10-5AFA-40BA-A2F1-312902E6B31A}"/>
    <cellStyle name="Calculation 2 2 2" xfId="1769" xr:uid="{F27D56EA-B950-4ADD-B982-F78FC6430D39}"/>
    <cellStyle name="Calculation 2 2 2 2" xfId="3079" xr:uid="{FA4A2A32-4E2E-4F47-8853-B3C3AE652297}"/>
    <cellStyle name="Calculation 2 2 2 3" xfId="4372" xr:uid="{0F3AEFA7-EE5F-43B5-B0A1-D82B2EFF5328}"/>
    <cellStyle name="Calculation 2 2 3" xfId="2561" xr:uid="{A4034C49-A9F0-44E3-BA69-58B6ADF276CD}"/>
    <cellStyle name="Calculation 2 2 4" xfId="3856" xr:uid="{74B9537E-FB0C-4E9B-9671-8589A0B30D4B}"/>
    <cellStyle name="Calculation 2 3" xfId="1246" xr:uid="{9594714C-4F9F-45D1-A41E-440EA1BA60B6}"/>
    <cellStyle name="Calculation 2 3 2" xfId="2821" xr:uid="{A6FFF79E-279A-451A-B1AB-DCF433202F7A}"/>
    <cellStyle name="Calculation 2 3 3" xfId="4114" xr:uid="{5A6B98B6-B8B2-48C4-89F2-FBF8C89C758B}"/>
    <cellStyle name="Calculation 2 4" xfId="1511" xr:uid="{9B27522C-5A2E-4AF0-8D1A-19773812B0B0}"/>
    <cellStyle name="Calculation 2 4 2" xfId="2303" xr:uid="{557E2A6C-D531-4521-9639-487B0AE52AAE}"/>
    <cellStyle name="Calculation 2 4 3" xfId="3598" xr:uid="{B0FB02A0-30C1-4BBA-BD06-BEC1FF1454D2}"/>
    <cellStyle name="Calculation 2 5" xfId="2031" xr:uid="{BD4A4BAD-046C-45A3-ADD9-385D9FB13C95}"/>
    <cellStyle name="Calculation 2 6" xfId="3340" xr:uid="{08C67FFB-DEEF-4225-8A20-C3A1E5DA5C85}"/>
    <cellStyle name="Check Cell" xfId="206" xr:uid="{9C636188-9A92-4834-BB2D-4FD269DF3579}"/>
    <cellStyle name="Comma [00]" xfId="207" xr:uid="{0972BB87-17B2-4EA5-8672-C447E5096DE0}"/>
    <cellStyle name="Comma 2" xfId="208" xr:uid="{3F61136D-B4A8-479D-9008-6F26933B6B50}"/>
    <cellStyle name="Comma 3" xfId="209" xr:uid="{70AEA81F-C734-4432-A56B-BADED02FCD60}"/>
    <cellStyle name="Currency [00]" xfId="210" xr:uid="{C7740254-4E4B-42EF-9E77-BE7BB2EA5892}"/>
    <cellStyle name="Data Cell - PerformancePoint" xfId="211" xr:uid="{855BB0FD-3737-4501-AEDD-1CEB3F6E7007}"/>
    <cellStyle name="Data Entry Cell - PerformancePoint" xfId="212" xr:uid="{827C942E-3932-4763-88A4-73EF88369703}"/>
    <cellStyle name="Date Short" xfId="213" xr:uid="{08DA564B-756B-42FC-99AC-2B2152B71C01}"/>
    <cellStyle name="Default" xfId="214" xr:uid="{0E6CA83B-F7C2-4C60-93CC-6B9C6BB06D7B}"/>
    <cellStyle name="Dezimal [0]_PERSONAL" xfId="215" xr:uid="{121F60B7-531F-412F-9708-E13179E5FD7F}"/>
    <cellStyle name="Dezimal_PERSONAL" xfId="216" xr:uid="{915031DE-4581-4E4E-9DED-D069528000AE}"/>
    <cellStyle name="Emphasis 1" xfId="217" xr:uid="{7B67FDB1-6530-453A-9864-9115F6A59EDF}"/>
    <cellStyle name="Emphasis 1 2" xfId="218" xr:uid="{4D801FD4-93B1-43DC-B0A2-8F989A2E21F9}"/>
    <cellStyle name="Emphasis 1 3" xfId="219" xr:uid="{4CB9733C-BDEE-4DDD-8D37-338D3CF60610}"/>
    <cellStyle name="Emphasis 1 4" xfId="220" xr:uid="{4CF64407-F7EC-4C4F-BF57-931190B5C3BB}"/>
    <cellStyle name="Emphasis 1 5" xfId="221" xr:uid="{45136C5A-2CF3-4DF5-AC40-3FDA40DBB7A2}"/>
    <cellStyle name="Emphasis 1 6" xfId="222" xr:uid="{624B479F-64A7-4FE4-8762-143E1175F526}"/>
    <cellStyle name="Emphasis 2" xfId="223" xr:uid="{98CD321C-5384-487E-8DB6-24E3C59B1530}"/>
    <cellStyle name="Emphasis 2 2" xfId="224" xr:uid="{178F5249-2763-4B71-8B04-623A6F69D33F}"/>
    <cellStyle name="Emphasis 2 3" xfId="225" xr:uid="{F508A37C-FD00-49BC-BA19-495634789387}"/>
    <cellStyle name="Emphasis 2 4" xfId="226" xr:uid="{D50DFB98-5A9C-4BF2-9534-2BCF67BBD408}"/>
    <cellStyle name="Emphasis 2 5" xfId="227" xr:uid="{20ED9512-640B-4803-AD66-E6D58B6C458A}"/>
    <cellStyle name="Emphasis 2 6" xfId="228" xr:uid="{D775BFEB-17B8-41EE-9EB9-02BCA5D34DE6}"/>
    <cellStyle name="Emphasis 3" xfId="229" xr:uid="{FB169AD1-5D4F-4A4E-94B4-C182F97DB664}"/>
    <cellStyle name="Enter Currency (0)" xfId="230" xr:uid="{9539786F-722C-4AAA-AD96-4D40BBC2DD2C}"/>
    <cellStyle name="Enter Currency (2)" xfId="231" xr:uid="{D5C5A610-2D32-4B59-A6E8-96F483052988}"/>
    <cellStyle name="Enter Units (0)" xfId="232" xr:uid="{4DBDFA63-A998-4A08-8C30-579779AC21C3}"/>
    <cellStyle name="Enter Units (1)" xfId="233" xr:uid="{20C60043-BD23-486F-ABFD-AB1F351C6202}"/>
    <cellStyle name="Enter Units (2)" xfId="234" xr:uid="{EA73D2B7-ED47-4AA5-944A-6A7AD95DB881}"/>
    <cellStyle name="Euro" xfId="235" xr:uid="{52A70FD0-5744-4653-BBA8-75FD29B6A478}"/>
    <cellStyle name="Explanatory Text" xfId="236" xr:uid="{8FB05AB4-61F1-491B-B938-54C13846B808}"/>
    <cellStyle name="Good" xfId="237" xr:uid="{5966DB3B-8279-4290-90AC-4297787E7992}"/>
    <cellStyle name="Good 2" xfId="238" xr:uid="{5C8DAD4F-909D-4242-8DC0-4BB5D70893D5}"/>
    <cellStyle name="Good 3" xfId="239" xr:uid="{651366BD-77CD-4E6D-AC17-1605CC9F846F}"/>
    <cellStyle name="Good 4" xfId="240" xr:uid="{EF54435B-A553-4560-8CFE-6BE927979827}"/>
    <cellStyle name="Good_7-р_Из_Системы" xfId="241" xr:uid="{3F0AABE2-A249-440D-854A-D8F6D46359A1}"/>
    <cellStyle name="Header1" xfId="242" xr:uid="{CE87D886-A67A-4814-8F2A-D41EB63039FF}"/>
    <cellStyle name="Header2" xfId="243" xr:uid="{30CF7C7D-4F24-4F35-A70E-9A358A9C5C7C}"/>
    <cellStyle name="Heading 1" xfId="244" xr:uid="{15F745EA-E53A-4FA6-9856-BD1E9DED4D42}"/>
    <cellStyle name="Heading 2" xfId="245" xr:uid="{9AF59CB1-F149-4E08-BE70-D181A0CC1F84}"/>
    <cellStyle name="Heading 3" xfId="246" xr:uid="{1CA1B4FE-9ED8-40F7-81B9-87431DA96ED7}"/>
    <cellStyle name="Heading 4" xfId="247" xr:uid="{4CA7B99D-F46C-4BFC-B532-86E309660B02}"/>
    <cellStyle name="Input" xfId="248" xr:uid="{986D584E-57D4-4DE6-95C0-5D3702FAF443}"/>
    <cellStyle name="Input 2" xfId="704" xr:uid="{4E7DDC63-8982-4962-9E61-27AED8A405DD}"/>
    <cellStyle name="Input 2 2" xfId="976" xr:uid="{55D9C3F1-A773-433C-8CC6-C577AA8C5D93}"/>
    <cellStyle name="Input 2 2 2" xfId="1770" xr:uid="{78B94719-2A1D-4EF4-BF95-A8276DCFD7D1}"/>
    <cellStyle name="Input 2 2 2 2" xfId="3080" xr:uid="{B08B8291-A346-4106-B88F-3CF6AF03B262}"/>
    <cellStyle name="Input 2 2 2 3" xfId="4373" xr:uid="{AE38B40F-5FC1-4DE4-8BE1-CDEC7C322026}"/>
    <cellStyle name="Input 2 2 3" xfId="2562" xr:uid="{8212BAE1-52BE-42BC-A81C-3FEEAA03980D}"/>
    <cellStyle name="Input 2 2 4" xfId="3857" xr:uid="{898BC93C-B5CB-4B94-81C4-D67CEAA8A4A3}"/>
    <cellStyle name="Input 2 3" xfId="1247" xr:uid="{6B679BCF-32E1-4184-A4CE-370FE0920D79}"/>
    <cellStyle name="Input 2 3 2" xfId="2822" xr:uid="{B0BEFFB2-5154-46C7-B8BC-5583FE5851DF}"/>
    <cellStyle name="Input 2 3 3" xfId="4115" xr:uid="{E0891EF3-7B8C-45F7-8065-41642E9EE032}"/>
    <cellStyle name="Input 2 4" xfId="1512" xr:uid="{79764B7F-AAD0-4DD2-B929-5295E850BFA7}"/>
    <cellStyle name="Input 2 4 2" xfId="2304" xr:uid="{B07C6037-089F-429C-9A51-EFF45A785826}"/>
    <cellStyle name="Input 2 4 3" xfId="3599" xr:uid="{D056A599-B89C-4330-818B-2AF20B052F9C}"/>
    <cellStyle name="Input 2 5" xfId="2032" xr:uid="{3CBD06CB-4464-4FF3-9144-D8B9A0FDF360}"/>
    <cellStyle name="Input 2 6" xfId="3341" xr:uid="{2866AA28-EB9F-48BF-BDDB-535A2EF3E861}"/>
    <cellStyle name="Link Currency (0)" xfId="249" xr:uid="{40002766-F7F4-44C5-8D07-76D72B0DA8B7}"/>
    <cellStyle name="Link Currency (2)" xfId="250" xr:uid="{1FE7C598-0A7F-45A8-B25B-440A1566338A}"/>
    <cellStyle name="Link Units (0)" xfId="251" xr:uid="{64B16989-A0E8-4098-988C-538A98B6444C}"/>
    <cellStyle name="Link Units (1)" xfId="252" xr:uid="{38B059EF-83B3-48C0-B13C-A98292DC4FAC}"/>
    <cellStyle name="Link Units (2)" xfId="253" xr:uid="{2E233ACC-04B6-40EB-968D-771FE59ABF50}"/>
    <cellStyle name="Linked Cell" xfId="254" xr:uid="{2885A69F-F52A-48DF-9646-A3170267C3E3}"/>
    <cellStyle name="Locked Cell - PerformancePoint" xfId="255" xr:uid="{AC72A5A4-0972-4E51-A39E-DCD962CBFF8A}"/>
    <cellStyle name="Neutral" xfId="256" xr:uid="{BAA2578C-2F73-4557-8E64-4AE255934314}"/>
    <cellStyle name="Neutral 2" xfId="257" xr:uid="{5A756E31-92FA-446C-AA79-3CA5330F68DA}"/>
    <cellStyle name="Neutral 3" xfId="258" xr:uid="{78BD8BEB-1581-45E5-948C-91C6B48C680C}"/>
    <cellStyle name="Neutral 4" xfId="259" xr:uid="{F9A06A24-F7F5-4273-AE6D-7E5EEB94C043}"/>
    <cellStyle name="Neutral_7-р_Из_Системы" xfId="260" xr:uid="{4DA1876F-64A2-4DAC-8A90-4394909CBBAC}"/>
    <cellStyle name="Norma11l" xfId="261" xr:uid="{49D2CCAA-4C89-435B-B175-85A2B2C4A9D9}"/>
    <cellStyle name="Normal 2" xfId="262" xr:uid="{92CB472C-24F0-4E0D-9FB9-D96CEC9F4419}"/>
    <cellStyle name="Normal 3" xfId="263" xr:uid="{23021DCB-36DF-4CF1-B807-3E497FE42104}"/>
    <cellStyle name="Normal 4" xfId="264" xr:uid="{6DFCE758-DFE6-483E-AEB7-573D9123DAFD}"/>
    <cellStyle name="Normal 5" xfId="265" xr:uid="{458BFF77-E309-4502-9E6E-6AAC4DB66E7F}"/>
    <cellStyle name="Normal_macro 2012 var 1" xfId="266" xr:uid="{444234A5-DF6D-4BE9-9D06-3594AF3BD725}"/>
    <cellStyle name="Note" xfId="267" xr:uid="{46673ECB-3157-446B-921F-7C0D27D63B47}"/>
    <cellStyle name="Note 2" xfId="268" xr:uid="{31DBB26E-FEF7-4BD4-842D-185514475B27}"/>
    <cellStyle name="Note 2 2" xfId="706" xr:uid="{F0E5EB67-C631-4E87-9B8E-A2A1060F345A}"/>
    <cellStyle name="Note 2 2 2" xfId="978" xr:uid="{E51237FC-E8C7-4B13-A735-0EAB563EE2B8}"/>
    <cellStyle name="Note 2 2 2 2" xfId="1772" xr:uid="{2FCA3B66-A75F-4B37-B607-2E9A2AB13D2E}"/>
    <cellStyle name="Note 2 2 2 2 2" xfId="3082" xr:uid="{4C9E5649-6E26-47F7-9725-334D04AE6B7C}"/>
    <cellStyle name="Note 2 2 2 2 3" xfId="4375" xr:uid="{7EB4A5C2-6E7A-4B50-8964-7C4D76293B54}"/>
    <cellStyle name="Note 2 2 2 3" xfId="2564" xr:uid="{35C39F2B-AC1F-46AB-B92A-FF7B498C8AA8}"/>
    <cellStyle name="Note 2 2 2 4" xfId="3859" xr:uid="{CFB13FA7-7C92-4566-94BB-31E8894504B2}"/>
    <cellStyle name="Note 2 2 3" xfId="1249" xr:uid="{0A282F5B-D6CE-4C92-BCCA-98E6F6D33E98}"/>
    <cellStyle name="Note 2 2 3 2" xfId="2824" xr:uid="{36815CD5-218C-480C-9039-89BE965AAE16}"/>
    <cellStyle name="Note 2 2 3 3" xfId="4117" xr:uid="{7CBD0B06-506F-4374-922D-6C9E3800079F}"/>
    <cellStyle name="Note 2 2 4" xfId="1514" xr:uid="{D8040B24-FBEB-421B-B74B-7698602F2840}"/>
    <cellStyle name="Note 2 2 4 2" xfId="2306" xr:uid="{28E88C38-5F32-4385-A034-D6697BDA4CC6}"/>
    <cellStyle name="Note 2 2 4 3" xfId="3601" xr:uid="{23B59680-6FF2-4E3E-B76E-D74BCB63D50D}"/>
    <cellStyle name="Note 2 2 5" xfId="2034" xr:uid="{F72A3103-C664-403E-AB77-D5A0A9752938}"/>
    <cellStyle name="Note 2 2 6" xfId="3343" xr:uid="{9F8A281A-09B8-4437-A83B-C7198DB4A905}"/>
    <cellStyle name="Note 3" xfId="269" xr:uid="{3C8C3381-C394-43A0-A935-5AFFA399B522}"/>
    <cellStyle name="Note 3 2" xfId="707" xr:uid="{5A1B2B64-1100-4EAC-8676-9F9AFE6A1AF7}"/>
    <cellStyle name="Note 3 2 2" xfId="979" xr:uid="{C75FBF72-FBCC-4AAD-BE05-B9533DC783F9}"/>
    <cellStyle name="Note 3 2 2 2" xfId="1773" xr:uid="{660164D7-6312-4549-96C8-18DC8C6BC964}"/>
    <cellStyle name="Note 3 2 2 2 2" xfId="3083" xr:uid="{4576135B-4E02-4848-9A29-03FD465FB9D4}"/>
    <cellStyle name="Note 3 2 2 2 3" xfId="4376" xr:uid="{9FF7AF1F-23CA-46B2-98A0-318E3D3B056A}"/>
    <cellStyle name="Note 3 2 2 3" xfId="2565" xr:uid="{2D7FB576-E828-499D-9E51-7CE77C9D1757}"/>
    <cellStyle name="Note 3 2 2 4" xfId="3860" xr:uid="{5D0B6D26-FA6C-4B52-8779-6A4A323B95FC}"/>
    <cellStyle name="Note 3 2 3" xfId="1250" xr:uid="{3C1EC2EC-D7E6-4708-A187-520CDB9D2B83}"/>
    <cellStyle name="Note 3 2 3 2" xfId="2825" xr:uid="{612E75CB-1DA3-45AF-84AE-C93376AF5A9B}"/>
    <cellStyle name="Note 3 2 3 3" xfId="4118" xr:uid="{A8F29ABE-ECC1-4CA4-933C-B35749D7ECE1}"/>
    <cellStyle name="Note 3 2 4" xfId="1515" xr:uid="{8838207B-9822-4420-B348-1A147E2C9F4A}"/>
    <cellStyle name="Note 3 2 4 2" xfId="2307" xr:uid="{A50E4939-4E95-40A6-AE30-B61DDA7CF61B}"/>
    <cellStyle name="Note 3 2 4 3" xfId="3602" xr:uid="{0EA232BC-F3BE-485C-B133-D5DAFE53134F}"/>
    <cellStyle name="Note 3 2 5" xfId="2035" xr:uid="{B25077CF-CCC9-4AC2-9A24-405C8FD3BA14}"/>
    <cellStyle name="Note 3 2 6" xfId="3344" xr:uid="{EDD84132-212A-43CA-A6CB-BF9456FE32FB}"/>
    <cellStyle name="Note 4" xfId="270" xr:uid="{4B3B77EF-3AF7-42AE-A947-BD302F36E770}"/>
    <cellStyle name="Note 4 2" xfId="708" xr:uid="{38121280-22BF-4F82-A202-F30346DB5224}"/>
    <cellStyle name="Note 4 2 2" xfId="980" xr:uid="{EB3F4506-D572-431F-A6E2-FF79161AD983}"/>
    <cellStyle name="Note 4 2 2 2" xfId="1774" xr:uid="{27D568DA-E686-4D81-8E5B-1F7D2ACE27ED}"/>
    <cellStyle name="Note 4 2 2 2 2" xfId="3084" xr:uid="{70493220-8F19-4EAE-91AA-E14BF98346AD}"/>
    <cellStyle name="Note 4 2 2 2 3" xfId="4377" xr:uid="{688AF8D6-3F1F-4C8E-B683-5AAB035AC3D3}"/>
    <cellStyle name="Note 4 2 2 3" xfId="2566" xr:uid="{08C4DAC2-2146-44E1-8480-852680C23459}"/>
    <cellStyle name="Note 4 2 2 4" xfId="3861" xr:uid="{4F6E42A3-D527-4179-8F6E-50B86C4E2B44}"/>
    <cellStyle name="Note 4 2 3" xfId="1251" xr:uid="{C742DB0C-19AC-4A7C-9A57-0F1FE12D0E4D}"/>
    <cellStyle name="Note 4 2 3 2" xfId="2826" xr:uid="{FAB009BE-4F12-455F-B1EA-3FF726835103}"/>
    <cellStyle name="Note 4 2 3 3" xfId="4119" xr:uid="{6AEE5779-76A7-46B2-8274-02E0BB17A14B}"/>
    <cellStyle name="Note 4 2 4" xfId="1516" xr:uid="{714C3E71-A709-4BD5-8644-AA3E191E2441}"/>
    <cellStyle name="Note 4 2 4 2" xfId="2308" xr:uid="{B692F1C9-C07B-4A9C-96ED-B57A6D7221B9}"/>
    <cellStyle name="Note 4 2 4 3" xfId="3603" xr:uid="{64227710-EE64-40B1-8592-A8A98F53C775}"/>
    <cellStyle name="Note 4 2 5" xfId="2036" xr:uid="{A10589C3-87B4-4B83-8FF6-C4CE847EDB0D}"/>
    <cellStyle name="Note 4 2 6" xfId="3345" xr:uid="{ECC8CF8F-2E65-43B7-A36D-A28218EE5A03}"/>
    <cellStyle name="Note 5" xfId="705" xr:uid="{CF27726D-3492-4C33-84CC-2FD4A3549BE0}"/>
    <cellStyle name="Note 5 2" xfId="977" xr:uid="{D70749F6-28B5-4CBC-B300-221DFB1BD52C}"/>
    <cellStyle name="Note 5 2 2" xfId="1771" xr:uid="{08A978B7-DA91-48BC-8C4A-822556117290}"/>
    <cellStyle name="Note 5 2 2 2" xfId="3081" xr:uid="{B05D12E4-867C-4CF8-B7B2-8994D70BC578}"/>
    <cellStyle name="Note 5 2 2 3" xfId="4374" xr:uid="{4D0C2176-B5F1-41EA-8AE6-EA726D0B082F}"/>
    <cellStyle name="Note 5 2 3" xfId="2563" xr:uid="{2730600D-4CAC-4363-A7C9-CDFDFA4ECDA0}"/>
    <cellStyle name="Note 5 2 4" xfId="3858" xr:uid="{9EFFF319-4DB3-44C2-978B-AEF859A69BE4}"/>
    <cellStyle name="Note 5 3" xfId="1248" xr:uid="{BFDD0C87-E5C1-4DD6-B7D2-87F2BA9BEF90}"/>
    <cellStyle name="Note 5 3 2" xfId="2823" xr:uid="{CD7D7F5D-4CE6-4843-8BD1-B733940A6CB9}"/>
    <cellStyle name="Note 5 3 3" xfId="4116" xr:uid="{8CAD795A-5952-439F-A517-09EFA1F00C89}"/>
    <cellStyle name="Note 5 4" xfId="1513" xr:uid="{58B69445-3429-41F6-8F8A-013B718229BC}"/>
    <cellStyle name="Note 5 4 2" xfId="2305" xr:uid="{42B40FC6-903F-438C-87F6-267E73B493ED}"/>
    <cellStyle name="Note 5 4 3" xfId="3600" xr:uid="{54A725C6-3BBD-40C8-9BCD-687159711DCE}"/>
    <cellStyle name="Note 5 5" xfId="2033" xr:uid="{040D4F02-5176-447D-8637-CAFB01CE7A22}"/>
    <cellStyle name="Note 5 6" xfId="3342" xr:uid="{92A3EDA7-410C-41E9-91AF-E2D633320659}"/>
    <cellStyle name="Note_7-р_Из_Системы" xfId="271" xr:uid="{1B14CC06-C9D4-4634-AF2C-572482ED6997}"/>
    <cellStyle name="Output" xfId="272" xr:uid="{4DE5F602-2299-41AE-834A-937B5B50F8E5}"/>
    <cellStyle name="Output 2" xfId="709" xr:uid="{2D7229E9-2A9C-4483-B9BD-53882D6FD5D8}"/>
    <cellStyle name="Output 2 2" xfId="981" xr:uid="{F4B6B2B1-A9E0-40B8-AE06-4D8122195A2B}"/>
    <cellStyle name="Output 2 2 2" xfId="1775" xr:uid="{913F11F7-965E-4B11-BF28-4722386CE2E9}"/>
    <cellStyle name="Output 2 2 2 2" xfId="3085" xr:uid="{788F73B8-6E08-4B8A-B299-55AA151F610F}"/>
    <cellStyle name="Output 2 2 2 3" xfId="4378" xr:uid="{B7D2DE8C-1983-46C6-850B-E8873BB839F3}"/>
    <cellStyle name="Output 2 2 3" xfId="2567" xr:uid="{8D283D5E-16DA-4C39-8566-A6101F816831}"/>
    <cellStyle name="Output 2 2 4" xfId="3862" xr:uid="{A2C348B7-1F81-4DB7-A287-3BAC8DD84D60}"/>
    <cellStyle name="Output 2 3" xfId="1252" xr:uid="{59E3C018-64BC-4737-A08D-6E63C40DA88D}"/>
    <cellStyle name="Output 2 3 2" xfId="2827" xr:uid="{6461F91D-4CBA-4813-AD16-C6AB4338FCC7}"/>
    <cellStyle name="Output 2 3 3" xfId="4120" xr:uid="{7F3A4BA5-5F6A-4E8E-8FE5-0D2AB56734F1}"/>
    <cellStyle name="Output 2 4" xfId="1517" xr:uid="{7660339D-90F9-4C38-A826-5C7EC3E0EE18}"/>
    <cellStyle name="Output 2 4 2" xfId="2309" xr:uid="{2648E740-B1E5-4536-9936-775554F6153E}"/>
    <cellStyle name="Output 2 4 3" xfId="3604" xr:uid="{1227C1D3-5C91-4635-A4CD-D962B99DE981}"/>
    <cellStyle name="Output 2 5" xfId="2037" xr:uid="{A73564FA-AB00-42D2-96C4-DD9EAA63AC8B}"/>
    <cellStyle name="Output 2 6" xfId="3346" xr:uid="{9B839B25-0061-462C-9716-1C0FF4971ED4}"/>
    <cellStyle name="Percent [0]" xfId="273" xr:uid="{5DEC8169-8EB4-44B0-8F90-35A4A2DE66FB}"/>
    <cellStyle name="Percent [00]" xfId="274" xr:uid="{E7A989F6-1683-497F-B45D-2CBF12F8ECFF}"/>
    <cellStyle name="Percent 2" xfId="275" xr:uid="{D7CA8676-9FE7-43E2-935B-2CBDFC650C0B}"/>
    <cellStyle name="Percent 3" xfId="276" xr:uid="{FC69277B-17C1-4AE4-BEBF-6EC97235B2B6}"/>
    <cellStyle name="PrePop Currency (0)" xfId="277" xr:uid="{0A2DFFFE-937C-4B7C-8BA2-0D0F3BADB6AB}"/>
    <cellStyle name="PrePop Currency (2)" xfId="278" xr:uid="{0C313750-6431-463F-9306-91BF2DAF3582}"/>
    <cellStyle name="PrePop Units (0)" xfId="279" xr:uid="{F8471829-F1E7-49B7-8224-95066849C908}"/>
    <cellStyle name="PrePop Units (1)" xfId="280" xr:uid="{1F1FB9FD-A103-45C7-8164-D6409A367FE2}"/>
    <cellStyle name="PrePop Units (2)" xfId="281" xr:uid="{B2768785-FAC5-456A-9F29-694212967A8B}"/>
    <cellStyle name="SAPBEXaggData" xfId="282" xr:uid="{E8FCC158-D8C8-44FF-9AB2-3F1453B90819}"/>
    <cellStyle name="SAPBEXaggData 2" xfId="283" xr:uid="{20E7D7FF-4898-4EF9-8120-760D3E79FBC4}"/>
    <cellStyle name="SAPBEXaggData 2 2" xfId="711" xr:uid="{E9D14C88-00D7-4E7C-9ABB-AA605D9D8661}"/>
    <cellStyle name="SAPBEXaggData 2 2 2" xfId="983" xr:uid="{7ED9A909-7CC7-4C8D-802C-6D0CDA627524}"/>
    <cellStyle name="SAPBEXaggData 2 2 2 2" xfId="1777" xr:uid="{992CC9ED-FA77-46AF-A49E-3BD96241D07A}"/>
    <cellStyle name="SAPBEXaggData 2 2 2 2 2" xfId="3087" xr:uid="{617481ED-7920-4F6C-B2AE-36020C512350}"/>
    <cellStyle name="SAPBEXaggData 2 2 2 2 3" xfId="4380" xr:uid="{89B98A70-4ED3-454C-AD4B-FA3C0C49301A}"/>
    <cellStyle name="SAPBEXaggData 2 2 2 3" xfId="2569" xr:uid="{56D8DD20-AD29-4A0F-B9CE-D67B6C165418}"/>
    <cellStyle name="SAPBEXaggData 2 2 2 4" xfId="3864" xr:uid="{99E37FE6-A2B7-4A02-8EB7-835EA142F1AA}"/>
    <cellStyle name="SAPBEXaggData 2 2 3" xfId="1254" xr:uid="{15B65A4E-3142-4315-8B44-858F113D9F02}"/>
    <cellStyle name="SAPBEXaggData 2 2 3 2" xfId="2829" xr:uid="{FA52D498-6F85-4D74-ADA5-D27169090119}"/>
    <cellStyle name="SAPBEXaggData 2 2 3 3" xfId="4122" xr:uid="{BC6365D4-26FC-4264-8334-9A27A82C4628}"/>
    <cellStyle name="SAPBEXaggData 2 2 4" xfId="1519" xr:uid="{D3249703-EF31-472B-A255-AED027A7C8CE}"/>
    <cellStyle name="SAPBEXaggData 2 2 4 2" xfId="2311" xr:uid="{696A2F6A-5328-47EC-A4F6-DB18BC8691E5}"/>
    <cellStyle name="SAPBEXaggData 2 2 4 3" xfId="3606" xr:uid="{327F2ED5-4D17-4FE9-B582-DB2CA09B0AA6}"/>
    <cellStyle name="SAPBEXaggData 2 2 5" xfId="2039" xr:uid="{8B5ED1D1-933E-4D81-B76B-4B57FB179F23}"/>
    <cellStyle name="SAPBEXaggData 2 2 6" xfId="3348" xr:uid="{7F62B792-DB24-4442-9048-42DFDB849380}"/>
    <cellStyle name="SAPBEXaggData 3" xfId="284" xr:uid="{C67DA599-B529-45FD-9F0D-EE59F9292C8C}"/>
    <cellStyle name="SAPBEXaggData 3 2" xfId="712" xr:uid="{98090313-6AD9-4A46-9C7D-84B207F81199}"/>
    <cellStyle name="SAPBEXaggData 3 2 2" xfId="984" xr:uid="{A4A1879D-85AD-415F-B8D8-31072BCC2854}"/>
    <cellStyle name="SAPBEXaggData 3 2 2 2" xfId="1778" xr:uid="{C08A0400-4DFA-44FE-9B22-2551FAEE1755}"/>
    <cellStyle name="SAPBEXaggData 3 2 2 2 2" xfId="3088" xr:uid="{C86BC539-7AC3-48DB-B29B-CA3128ABA39A}"/>
    <cellStyle name="SAPBEXaggData 3 2 2 2 3" xfId="4381" xr:uid="{095C6C06-0E8D-478B-8144-BAD0733C945F}"/>
    <cellStyle name="SAPBEXaggData 3 2 2 3" xfId="2570" xr:uid="{9FC37E40-8542-4AE5-A3C0-8DCE3E87F4EA}"/>
    <cellStyle name="SAPBEXaggData 3 2 2 4" xfId="3865" xr:uid="{D1BC1A93-D2C7-4F96-B945-47497E030FCE}"/>
    <cellStyle name="SAPBEXaggData 3 2 3" xfId="1255" xr:uid="{7BFAE4D4-6C50-4ACE-9F61-71A18897A082}"/>
    <cellStyle name="SAPBEXaggData 3 2 3 2" xfId="2830" xr:uid="{6C651AEC-E5F0-4905-A617-9FFAA3AFE2D3}"/>
    <cellStyle name="SAPBEXaggData 3 2 3 3" xfId="4123" xr:uid="{C4EF1092-6523-4EBC-B091-80482FEC3CBB}"/>
    <cellStyle name="SAPBEXaggData 3 2 4" xfId="1520" xr:uid="{074CC7D6-7F97-4296-A729-620E975D21C0}"/>
    <cellStyle name="SAPBEXaggData 3 2 4 2" xfId="2312" xr:uid="{68C710D4-DC0E-4E88-8E85-C1F96322AE31}"/>
    <cellStyle name="SAPBEXaggData 3 2 4 3" xfId="3607" xr:uid="{FC0EAA25-EC8B-49E9-AD42-1D3BC9C99601}"/>
    <cellStyle name="SAPBEXaggData 3 2 5" xfId="2040" xr:uid="{03B35BB4-3E5A-4694-BFFF-6B09AFA26080}"/>
    <cellStyle name="SAPBEXaggData 3 2 6" xfId="3349" xr:uid="{AB9942F6-A3A4-4511-8D78-3F9DC5FCCCF7}"/>
    <cellStyle name="SAPBEXaggData 4" xfId="285" xr:uid="{22AC7DFB-0B87-4C60-A302-6222DC613C9C}"/>
    <cellStyle name="SAPBEXaggData 4 2" xfId="713" xr:uid="{86F06DBA-1DDC-4123-B908-E282FF6CFBA8}"/>
    <cellStyle name="SAPBEXaggData 4 2 2" xfId="985" xr:uid="{2462A7D5-F5DB-475F-87B4-EA146AE25627}"/>
    <cellStyle name="SAPBEXaggData 4 2 2 2" xfId="1779" xr:uid="{07E7353D-5178-4219-9732-63FE9BEB978E}"/>
    <cellStyle name="SAPBEXaggData 4 2 2 2 2" xfId="3089" xr:uid="{4C431025-0174-4F94-AF73-B27D0BAFB367}"/>
    <cellStyle name="SAPBEXaggData 4 2 2 2 3" xfId="4382" xr:uid="{8C1FC02B-1A07-4225-92EF-DD6A50583FC2}"/>
    <cellStyle name="SAPBEXaggData 4 2 2 3" xfId="2571" xr:uid="{2E071708-BA37-40A7-B417-1B1DD2E93BCB}"/>
    <cellStyle name="SAPBEXaggData 4 2 2 4" xfId="3866" xr:uid="{EB440EFA-806F-42BC-90D7-41142B54353F}"/>
    <cellStyle name="SAPBEXaggData 4 2 3" xfId="1256" xr:uid="{D1854E3A-F516-4CE0-8774-16106C10C24F}"/>
    <cellStyle name="SAPBEXaggData 4 2 3 2" xfId="2831" xr:uid="{15F952B4-F496-4974-B317-885CE873070F}"/>
    <cellStyle name="SAPBEXaggData 4 2 3 3" xfId="4124" xr:uid="{D8D3C623-E6C9-4202-9FDA-DFCFDB11C2EB}"/>
    <cellStyle name="SAPBEXaggData 4 2 4" xfId="1521" xr:uid="{F0576D59-F7B9-4B6E-8618-E574018CB38E}"/>
    <cellStyle name="SAPBEXaggData 4 2 4 2" xfId="2313" xr:uid="{42548077-5142-40FD-9528-DB8F0EA2AF42}"/>
    <cellStyle name="SAPBEXaggData 4 2 4 3" xfId="3608" xr:uid="{BCA7AD0E-1CFA-4266-857B-5ECC5CAF8893}"/>
    <cellStyle name="SAPBEXaggData 4 2 5" xfId="2041" xr:uid="{230E7D78-FF8C-4BB3-8CA4-5FFD7831130A}"/>
    <cellStyle name="SAPBEXaggData 4 2 6" xfId="3350" xr:uid="{EB488C56-A55F-4543-89AA-DCB72DCC593E}"/>
    <cellStyle name="SAPBEXaggData 5" xfId="286" xr:uid="{16BADEC7-11AD-4A6E-870A-C16FC93C873F}"/>
    <cellStyle name="SAPBEXaggData 5 2" xfId="714" xr:uid="{5BCAD5B2-1D3D-4B0F-9304-EDEA1A57C394}"/>
    <cellStyle name="SAPBEXaggData 5 2 2" xfId="986" xr:uid="{57E0BFF1-AF3E-4923-8FA9-4ED8D785C5B4}"/>
    <cellStyle name="SAPBEXaggData 5 2 2 2" xfId="1780" xr:uid="{61DE3A58-C208-4413-B5C4-6A475B6B5F25}"/>
    <cellStyle name="SAPBEXaggData 5 2 2 2 2" xfId="3090" xr:uid="{CE2C4EF1-7415-4C90-A311-BFD2470CF77A}"/>
    <cellStyle name="SAPBEXaggData 5 2 2 2 3" xfId="4383" xr:uid="{FF094741-9977-4075-A470-0714D0C2B01C}"/>
    <cellStyle name="SAPBEXaggData 5 2 2 3" xfId="2572" xr:uid="{6E1FF41C-48EC-4792-93DB-C362383C5EC8}"/>
    <cellStyle name="SAPBEXaggData 5 2 2 4" xfId="3867" xr:uid="{ED3AF67A-2CD4-4B60-84C9-002020E67576}"/>
    <cellStyle name="SAPBEXaggData 5 2 3" xfId="1257" xr:uid="{642DDD6E-FEC6-4279-BA7B-D9A1C0FB6344}"/>
    <cellStyle name="SAPBEXaggData 5 2 3 2" xfId="2832" xr:uid="{BB0056C1-029D-448C-829E-CD6208901A3F}"/>
    <cellStyle name="SAPBEXaggData 5 2 3 3" xfId="4125" xr:uid="{FCB09A34-5001-4B5B-AB85-898C1DDA8D7C}"/>
    <cellStyle name="SAPBEXaggData 5 2 4" xfId="1522" xr:uid="{AD5E83F3-146F-463B-89D7-6BE3C442C6C9}"/>
    <cellStyle name="SAPBEXaggData 5 2 4 2" xfId="2314" xr:uid="{25073194-643F-4745-8AFC-8983F14CA39B}"/>
    <cellStyle name="SAPBEXaggData 5 2 4 3" xfId="3609" xr:uid="{ABECEEE0-0B08-439A-A02B-BE7153352282}"/>
    <cellStyle name="SAPBEXaggData 5 2 5" xfId="2042" xr:uid="{EE960CD6-47A1-41E3-91F8-D598269D1215}"/>
    <cellStyle name="SAPBEXaggData 5 2 6" xfId="3351" xr:uid="{2EBEF9CA-08AA-43EC-A3BC-3E075678782C}"/>
    <cellStyle name="SAPBEXaggData 6" xfId="287" xr:uid="{E96B5C0C-360F-4474-B73C-D63787E9664D}"/>
    <cellStyle name="SAPBEXaggData 6 2" xfId="715" xr:uid="{E47027B9-8A79-4B1E-9F65-CBB3538A5150}"/>
    <cellStyle name="SAPBEXaggData 6 2 2" xfId="987" xr:uid="{EEF80783-DC7F-4B82-B501-7935296B0B3B}"/>
    <cellStyle name="SAPBEXaggData 6 2 2 2" xfId="1781" xr:uid="{F728796A-5801-4695-AF9A-BD1198D4EFAE}"/>
    <cellStyle name="SAPBEXaggData 6 2 2 2 2" xfId="3091" xr:uid="{1B37DC10-1A5B-4236-BEAC-4DE96ABC6ACE}"/>
    <cellStyle name="SAPBEXaggData 6 2 2 2 3" xfId="4384" xr:uid="{CF99A229-C5B6-4C2D-A618-2E6131F67AEA}"/>
    <cellStyle name="SAPBEXaggData 6 2 2 3" xfId="2573" xr:uid="{498E0C15-B568-4AC4-BBAB-14F6D7581F28}"/>
    <cellStyle name="SAPBEXaggData 6 2 2 4" xfId="3868" xr:uid="{CB4733C4-6D90-4A04-8910-5E1F29570C65}"/>
    <cellStyle name="SAPBEXaggData 6 2 3" xfId="1258" xr:uid="{F547950C-FA19-49B3-97F6-EEB788033DC1}"/>
    <cellStyle name="SAPBEXaggData 6 2 3 2" xfId="2833" xr:uid="{65CE2A70-B29F-495D-9126-4CE234E305E9}"/>
    <cellStyle name="SAPBEXaggData 6 2 3 3" xfId="4126" xr:uid="{0FDA282F-3097-4C95-BD92-8BF2940930E8}"/>
    <cellStyle name="SAPBEXaggData 6 2 4" xfId="1523" xr:uid="{4093340C-F532-4839-B56C-DF64D2F8E147}"/>
    <cellStyle name="SAPBEXaggData 6 2 4 2" xfId="2315" xr:uid="{9F112834-B9C3-42D3-ADFD-B4F327BE1950}"/>
    <cellStyle name="SAPBEXaggData 6 2 4 3" xfId="3610" xr:uid="{15D86A90-F145-41F1-A991-53A3AF713F31}"/>
    <cellStyle name="SAPBEXaggData 6 2 5" xfId="2043" xr:uid="{64524DAD-CC49-4A41-ABFB-94FE7F321897}"/>
    <cellStyle name="SAPBEXaggData 6 2 6" xfId="3352" xr:uid="{0D0642EB-4B51-4E15-8610-4D480CF6EAA3}"/>
    <cellStyle name="SAPBEXaggData 7" xfId="710" xr:uid="{E980F876-37F1-47F6-BD47-FF58CCB6D3AD}"/>
    <cellStyle name="SAPBEXaggData 7 2" xfId="982" xr:uid="{BFAD8F0D-1CBF-4518-B306-FEE0F1EC07E0}"/>
    <cellStyle name="SAPBEXaggData 7 2 2" xfId="1776" xr:uid="{D60944D6-A167-415D-AF90-AA2161D5B7B2}"/>
    <cellStyle name="SAPBEXaggData 7 2 2 2" xfId="3086" xr:uid="{3FA7D273-9218-4621-B748-BD40C3179A41}"/>
    <cellStyle name="SAPBEXaggData 7 2 2 3" xfId="4379" xr:uid="{9847B9DB-49D7-4168-B489-A5E1D9A164D1}"/>
    <cellStyle name="SAPBEXaggData 7 2 3" xfId="2568" xr:uid="{F75CB84C-014E-454C-A3A0-16F593E94D0D}"/>
    <cellStyle name="SAPBEXaggData 7 2 4" xfId="3863" xr:uid="{F276CF2B-193A-4FF7-9D77-A69C1EC0EA67}"/>
    <cellStyle name="SAPBEXaggData 7 3" xfId="1253" xr:uid="{6B0EA375-BAC9-4647-B978-60EA04D2E01D}"/>
    <cellStyle name="SAPBEXaggData 7 3 2" xfId="2828" xr:uid="{4944A057-E5D1-4149-A626-FEE857130086}"/>
    <cellStyle name="SAPBEXaggData 7 3 3" xfId="4121" xr:uid="{22E30DFD-C711-49AB-A17D-ECDF152132EA}"/>
    <cellStyle name="SAPBEXaggData 7 4" xfId="1518" xr:uid="{B67300CB-5D44-464C-BF62-84E74CE8CB3A}"/>
    <cellStyle name="SAPBEXaggData 7 4 2" xfId="2310" xr:uid="{13F82F30-6512-4F62-BEB5-BF8CEDD38498}"/>
    <cellStyle name="SAPBEXaggData 7 4 3" xfId="3605" xr:uid="{A753F586-134F-4154-8628-889918E04162}"/>
    <cellStyle name="SAPBEXaggData 7 5" xfId="2038" xr:uid="{D0ADC22E-6FFD-4A80-90F0-12E5DD3107F2}"/>
    <cellStyle name="SAPBEXaggData 7 6" xfId="3347" xr:uid="{74D1C49C-0269-4AAD-B751-E066154B9526}"/>
    <cellStyle name="SAPBEXaggDataEmph" xfId="288" xr:uid="{4E2A0589-E334-4CF6-A021-2A4B30E61010}"/>
    <cellStyle name="SAPBEXaggDataEmph 2" xfId="289" xr:uid="{C043CB28-9B0A-4FD5-9A09-5B265428A475}"/>
    <cellStyle name="SAPBEXaggDataEmph 2 2" xfId="717" xr:uid="{8C4540EF-8DE8-4CF9-9C32-F0F2F8CFB24F}"/>
    <cellStyle name="SAPBEXaggDataEmph 2 2 2" xfId="989" xr:uid="{435ABC54-08F9-461D-80A2-8F03C92CD6CE}"/>
    <cellStyle name="SAPBEXaggDataEmph 2 2 2 2" xfId="1783" xr:uid="{38823803-6DB9-4A23-BE3A-47BA0F64A123}"/>
    <cellStyle name="SAPBEXaggDataEmph 2 2 2 2 2" xfId="3093" xr:uid="{C9B5251A-EE52-4002-BEAA-91939901E716}"/>
    <cellStyle name="SAPBEXaggDataEmph 2 2 2 2 3" xfId="4386" xr:uid="{F4F6E415-F4FA-4061-83EA-18FC255A9C74}"/>
    <cellStyle name="SAPBEXaggDataEmph 2 2 2 3" xfId="2575" xr:uid="{DF05A4BC-BA46-4CCB-B057-05CECBB9B87C}"/>
    <cellStyle name="SAPBEXaggDataEmph 2 2 2 4" xfId="3870" xr:uid="{BA2A5876-0D08-416C-A7F7-FC37885DF04E}"/>
    <cellStyle name="SAPBEXaggDataEmph 2 2 3" xfId="1260" xr:uid="{C983FC18-716D-4D2E-9678-9597CBA1F57C}"/>
    <cellStyle name="SAPBEXaggDataEmph 2 2 3 2" xfId="2835" xr:uid="{0E53F809-D2FF-4E0C-97A0-C4445AEC0518}"/>
    <cellStyle name="SAPBEXaggDataEmph 2 2 3 3" xfId="4128" xr:uid="{87018443-0C26-4006-A7E9-EB0FD613D8C8}"/>
    <cellStyle name="SAPBEXaggDataEmph 2 2 4" xfId="1525" xr:uid="{150A7C92-503F-403A-A04A-862F5CCF086F}"/>
    <cellStyle name="SAPBEXaggDataEmph 2 2 4 2" xfId="2317" xr:uid="{C6186305-F1FA-4870-92FA-B3C694D9EC80}"/>
    <cellStyle name="SAPBEXaggDataEmph 2 2 4 3" xfId="3612" xr:uid="{FEB07D25-A862-4DC6-85CD-B1E3215E7F54}"/>
    <cellStyle name="SAPBEXaggDataEmph 2 2 5" xfId="2045" xr:uid="{FE003EDC-D6E9-4660-A75D-20E1E13202B7}"/>
    <cellStyle name="SAPBEXaggDataEmph 2 2 6" xfId="3354" xr:uid="{E04F56B1-EEF1-4CD3-9247-3E733F4A2BF3}"/>
    <cellStyle name="SAPBEXaggDataEmph 3" xfId="290" xr:uid="{C8AADFF4-18F6-4353-B7BB-F10A5F3CF0E6}"/>
    <cellStyle name="SAPBEXaggDataEmph 3 2" xfId="718" xr:uid="{13F481F4-1B51-48C4-A18E-4324997335DA}"/>
    <cellStyle name="SAPBEXaggDataEmph 3 2 2" xfId="990" xr:uid="{11F6A1AB-450B-49DA-8E4D-200CADE672F9}"/>
    <cellStyle name="SAPBEXaggDataEmph 3 2 2 2" xfId="1784" xr:uid="{25B9F62E-EE5D-47B8-8DD6-A0A1FA449CDF}"/>
    <cellStyle name="SAPBEXaggDataEmph 3 2 2 2 2" xfId="3094" xr:uid="{1809C097-CB9C-43AE-A20D-39021B3E4E9F}"/>
    <cellStyle name="SAPBEXaggDataEmph 3 2 2 2 3" xfId="4387" xr:uid="{EF42CA36-C70A-4CA0-A27D-8CBBA8AB9ED9}"/>
    <cellStyle name="SAPBEXaggDataEmph 3 2 2 3" xfId="2576" xr:uid="{E4189C6A-2C9E-4006-B8D2-DCDF7D2DB763}"/>
    <cellStyle name="SAPBEXaggDataEmph 3 2 2 4" xfId="3871" xr:uid="{4C1D23BC-969A-4998-9EBF-B15A492EE0BE}"/>
    <cellStyle name="SAPBEXaggDataEmph 3 2 3" xfId="1261" xr:uid="{07D67D73-F647-4D64-8D02-7816D31FFC40}"/>
    <cellStyle name="SAPBEXaggDataEmph 3 2 3 2" xfId="2836" xr:uid="{EFD87721-923E-4CD2-A9E9-CB05959452C1}"/>
    <cellStyle name="SAPBEXaggDataEmph 3 2 3 3" xfId="4129" xr:uid="{9E1529D7-C2FF-4945-952B-B3448D333B92}"/>
    <cellStyle name="SAPBEXaggDataEmph 3 2 4" xfId="1526" xr:uid="{DE60D107-3BE9-48F0-9A96-F981E5C5C1B0}"/>
    <cellStyle name="SAPBEXaggDataEmph 3 2 4 2" xfId="2318" xr:uid="{028420EB-9767-4ADF-B9CD-D0D6B94A161C}"/>
    <cellStyle name="SAPBEXaggDataEmph 3 2 4 3" xfId="3613" xr:uid="{5F947AA5-C040-497B-ACF2-50FCF6F8DD12}"/>
    <cellStyle name="SAPBEXaggDataEmph 3 2 5" xfId="2046" xr:uid="{77D0D85D-C445-47A8-88D0-03FDA079273D}"/>
    <cellStyle name="SAPBEXaggDataEmph 3 2 6" xfId="3355" xr:uid="{50CB4207-9AD9-4A8D-B2E4-0A467943FD9A}"/>
    <cellStyle name="SAPBEXaggDataEmph 4" xfId="291" xr:uid="{F17A1A9C-6047-4289-AD53-1D27C59DDA64}"/>
    <cellStyle name="SAPBEXaggDataEmph 4 2" xfId="719" xr:uid="{1FDFBBFC-D7E9-4DDC-AF12-A6EF22ACEF3F}"/>
    <cellStyle name="SAPBEXaggDataEmph 4 2 2" xfId="991" xr:uid="{907DF63C-EA8C-48EC-9D10-ABE2ABCA08A9}"/>
    <cellStyle name="SAPBEXaggDataEmph 4 2 2 2" xfId="1785" xr:uid="{2F8CE60C-47F5-4F85-8153-909ABCA19DA3}"/>
    <cellStyle name="SAPBEXaggDataEmph 4 2 2 2 2" xfId="3095" xr:uid="{DE0BA73E-B99D-4A1A-8871-370FFC9BC4F7}"/>
    <cellStyle name="SAPBEXaggDataEmph 4 2 2 2 3" xfId="4388" xr:uid="{2231D02C-39E9-4EAA-AEA1-3175F92B88AE}"/>
    <cellStyle name="SAPBEXaggDataEmph 4 2 2 3" xfId="2577" xr:uid="{D494775A-E983-426E-AB6F-31D5870D3E1F}"/>
    <cellStyle name="SAPBEXaggDataEmph 4 2 2 4" xfId="3872" xr:uid="{3E941E6E-8BDD-42A0-BCE6-1D7A7E2B747A}"/>
    <cellStyle name="SAPBEXaggDataEmph 4 2 3" xfId="1262" xr:uid="{37631DC0-6938-432B-AA64-E6609CB5A69E}"/>
    <cellStyle name="SAPBEXaggDataEmph 4 2 3 2" xfId="2837" xr:uid="{C9591BB2-B9D4-473D-B1C5-2DD77AE59D9A}"/>
    <cellStyle name="SAPBEXaggDataEmph 4 2 3 3" xfId="4130" xr:uid="{F9CA5E4C-8E80-424F-BEEB-D6619A099B27}"/>
    <cellStyle name="SAPBEXaggDataEmph 4 2 4" xfId="1527" xr:uid="{9702BF35-5084-4237-9704-B6840DEC99D0}"/>
    <cellStyle name="SAPBEXaggDataEmph 4 2 4 2" xfId="2319" xr:uid="{50532F7F-0F52-481F-8636-DD4456762FA6}"/>
    <cellStyle name="SAPBEXaggDataEmph 4 2 4 3" xfId="3614" xr:uid="{8FF5E74B-2EF7-4EDC-A678-278DB012ABA1}"/>
    <cellStyle name="SAPBEXaggDataEmph 4 2 5" xfId="2047" xr:uid="{855A1D6D-F112-454E-BF13-07C426C44282}"/>
    <cellStyle name="SAPBEXaggDataEmph 4 2 6" xfId="3356" xr:uid="{14017442-E78A-4E99-A4F4-F34D73735233}"/>
    <cellStyle name="SAPBEXaggDataEmph 5" xfId="292" xr:uid="{3FC3CDEF-CA33-4280-819A-AF3C99DAC383}"/>
    <cellStyle name="SAPBEXaggDataEmph 5 2" xfId="720" xr:uid="{02D5A7DF-A48F-463D-A429-D8E70B08FC51}"/>
    <cellStyle name="SAPBEXaggDataEmph 5 2 2" xfId="992" xr:uid="{B33ACA71-ECF0-40D1-9635-74EC306131A6}"/>
    <cellStyle name="SAPBEXaggDataEmph 5 2 2 2" xfId="1786" xr:uid="{C5376720-28C7-43D1-9CC4-D78BDF3E367F}"/>
    <cellStyle name="SAPBEXaggDataEmph 5 2 2 2 2" xfId="3096" xr:uid="{507FEDCD-8145-4275-A0B7-A26A3BF322B5}"/>
    <cellStyle name="SAPBEXaggDataEmph 5 2 2 2 3" xfId="4389" xr:uid="{C419F6DC-1C11-4454-AFE4-1FBB6C004B41}"/>
    <cellStyle name="SAPBEXaggDataEmph 5 2 2 3" xfId="2578" xr:uid="{F2426937-F71A-4DB7-9B2D-EA9B709F4EAB}"/>
    <cellStyle name="SAPBEXaggDataEmph 5 2 2 4" xfId="3873" xr:uid="{97C6C052-AD61-4F29-A12B-37C6A97F98F9}"/>
    <cellStyle name="SAPBEXaggDataEmph 5 2 3" xfId="1263" xr:uid="{68A8C594-3E2F-4CF3-A7FB-579C3858D6A3}"/>
    <cellStyle name="SAPBEXaggDataEmph 5 2 3 2" xfId="2838" xr:uid="{C78A6B6B-902B-4D6D-9CB7-6329DDAF28AB}"/>
    <cellStyle name="SAPBEXaggDataEmph 5 2 3 3" xfId="4131" xr:uid="{E10B1599-0FFD-4C58-B4FB-B8E4050CD5C5}"/>
    <cellStyle name="SAPBEXaggDataEmph 5 2 4" xfId="1528" xr:uid="{A640E2A9-CF69-46C7-A1E3-044B30548A54}"/>
    <cellStyle name="SAPBEXaggDataEmph 5 2 4 2" xfId="2320" xr:uid="{6915B3BC-D9BE-4E99-AD0E-2AE5C88DDAEB}"/>
    <cellStyle name="SAPBEXaggDataEmph 5 2 4 3" xfId="3615" xr:uid="{76EC684B-AC55-44A0-B9A4-F1ADAD554335}"/>
    <cellStyle name="SAPBEXaggDataEmph 5 2 5" xfId="2048" xr:uid="{EA33BDFE-7134-4531-8F95-539831498AA2}"/>
    <cellStyle name="SAPBEXaggDataEmph 5 2 6" xfId="3357" xr:uid="{195EA310-8EC1-4231-9D1D-D8F695516E4C}"/>
    <cellStyle name="SAPBEXaggDataEmph 6" xfId="293" xr:uid="{4DF4F0BA-12F8-48C8-91BF-7E4E4C90D6DE}"/>
    <cellStyle name="SAPBEXaggDataEmph 6 2" xfId="721" xr:uid="{6FB60234-B3C0-490E-B878-A105D9FFF8F8}"/>
    <cellStyle name="SAPBEXaggDataEmph 6 2 2" xfId="993" xr:uid="{2A04790F-3328-4338-8B91-DF337A1265E4}"/>
    <cellStyle name="SAPBEXaggDataEmph 6 2 2 2" xfId="1787" xr:uid="{F619F92F-CA42-4C87-A538-8D655F686621}"/>
    <cellStyle name="SAPBEXaggDataEmph 6 2 2 2 2" xfId="3097" xr:uid="{BE108360-1A33-49A8-A28B-5E3B19323748}"/>
    <cellStyle name="SAPBEXaggDataEmph 6 2 2 2 3" xfId="4390" xr:uid="{B5818210-B2AD-490A-994C-E6B8C5A59638}"/>
    <cellStyle name="SAPBEXaggDataEmph 6 2 2 3" xfId="2579" xr:uid="{6500F6B5-D633-48E0-82BA-84FF84CCDA5A}"/>
    <cellStyle name="SAPBEXaggDataEmph 6 2 2 4" xfId="3874" xr:uid="{4BF2DE20-D322-4AA4-B2E5-3AE3184E0E29}"/>
    <cellStyle name="SAPBEXaggDataEmph 6 2 3" xfId="1264" xr:uid="{8C858CF6-94E3-4695-8BC2-606D0A376343}"/>
    <cellStyle name="SAPBEXaggDataEmph 6 2 3 2" xfId="2839" xr:uid="{D38593A9-23E2-4153-978C-94A1BC576A9B}"/>
    <cellStyle name="SAPBEXaggDataEmph 6 2 3 3" xfId="4132" xr:uid="{9559929E-7110-40E5-A78D-4E0723BB0699}"/>
    <cellStyle name="SAPBEXaggDataEmph 6 2 4" xfId="1529" xr:uid="{F5FEAFEA-D66D-4A04-BF5B-765D9A2946C3}"/>
    <cellStyle name="SAPBEXaggDataEmph 6 2 4 2" xfId="2321" xr:uid="{B7D2866E-2AFA-494C-89E2-A97E61BE6FA1}"/>
    <cellStyle name="SAPBEXaggDataEmph 6 2 4 3" xfId="3616" xr:uid="{4167EEF8-74DD-4522-8893-065492A3BC51}"/>
    <cellStyle name="SAPBEXaggDataEmph 6 2 5" xfId="2049" xr:uid="{F17C891D-32D8-4BA4-B5E1-71098C716FDA}"/>
    <cellStyle name="SAPBEXaggDataEmph 6 2 6" xfId="3358" xr:uid="{9C09A94B-618C-4C9B-A30D-37F0947064A8}"/>
    <cellStyle name="SAPBEXaggDataEmph 7" xfId="716" xr:uid="{53EAB767-0FF6-4BB0-8034-FC228B0FE9A2}"/>
    <cellStyle name="SAPBEXaggDataEmph 7 2" xfId="988" xr:uid="{9EF8D222-00DC-4187-A86F-752B97435A02}"/>
    <cellStyle name="SAPBEXaggDataEmph 7 2 2" xfId="1782" xr:uid="{7830E273-6CE7-4410-8658-07640C0AAC41}"/>
    <cellStyle name="SAPBEXaggDataEmph 7 2 2 2" xfId="3092" xr:uid="{C3546734-C675-4B2C-A8AB-D7CADABDEEBB}"/>
    <cellStyle name="SAPBEXaggDataEmph 7 2 2 3" xfId="4385" xr:uid="{5263C26F-1925-441D-AE00-AF01B3DC8B6B}"/>
    <cellStyle name="SAPBEXaggDataEmph 7 2 3" xfId="2574" xr:uid="{E1D90814-B899-43F1-9F25-95E36DFDF620}"/>
    <cellStyle name="SAPBEXaggDataEmph 7 2 4" xfId="3869" xr:uid="{8C11E945-EA08-4A84-B97C-5D1DFC0EEA65}"/>
    <cellStyle name="SAPBEXaggDataEmph 7 3" xfId="1259" xr:uid="{53116D65-EA7C-43A8-BF8F-00E57BC2DB4C}"/>
    <cellStyle name="SAPBEXaggDataEmph 7 3 2" xfId="2834" xr:uid="{07791A0A-F585-4DF6-85D1-D94D3C3F41E0}"/>
    <cellStyle name="SAPBEXaggDataEmph 7 3 3" xfId="4127" xr:uid="{5381DE83-3F61-4F79-98B4-CE37F82854F9}"/>
    <cellStyle name="SAPBEXaggDataEmph 7 4" xfId="1524" xr:uid="{787F78E0-9F2A-4E85-A65E-4EE7075BEA49}"/>
    <cellStyle name="SAPBEXaggDataEmph 7 4 2" xfId="2316" xr:uid="{C868B862-A7B4-4240-8D7E-EA12246A6D04}"/>
    <cellStyle name="SAPBEXaggDataEmph 7 4 3" xfId="3611" xr:uid="{0D3D418F-EA99-4754-A0D2-C8F1454B1A2E}"/>
    <cellStyle name="SAPBEXaggDataEmph 7 5" xfId="2044" xr:uid="{9AEB9498-F447-4CFB-924F-EFA6C73A1051}"/>
    <cellStyle name="SAPBEXaggDataEmph 7 6" xfId="3353" xr:uid="{4CA264A8-2826-4819-AEA1-847B6795C1E3}"/>
    <cellStyle name="SAPBEXaggItem" xfId="294" xr:uid="{34BA6C9C-6F5F-43C7-AA6C-7D2477BCC3FB}"/>
    <cellStyle name="SAPBEXaggItem 2" xfId="295" xr:uid="{25E6AD59-59CE-4BB8-BC12-C3279D74457F}"/>
    <cellStyle name="SAPBEXaggItem 2 2" xfId="723" xr:uid="{A0E858B4-93C3-4664-9A8C-C8ABAE885931}"/>
    <cellStyle name="SAPBEXaggItem 2 2 2" xfId="995" xr:uid="{3D64B493-B464-4D62-8D46-02DD29987062}"/>
    <cellStyle name="SAPBEXaggItem 2 2 2 2" xfId="1789" xr:uid="{4C02928E-68FC-4DA1-81A2-68212815F7EF}"/>
    <cellStyle name="SAPBEXaggItem 2 2 2 2 2" xfId="3099" xr:uid="{BE9B168F-36B3-4BBE-997C-815258D92A80}"/>
    <cellStyle name="SAPBEXaggItem 2 2 2 2 3" xfId="4392" xr:uid="{7EF8DD4D-F9F4-4147-95F7-E0D95FB3DC91}"/>
    <cellStyle name="SAPBEXaggItem 2 2 2 3" xfId="2581" xr:uid="{DF0D9B12-88B4-4998-A51C-C9CAFE3DBB96}"/>
    <cellStyle name="SAPBEXaggItem 2 2 2 4" xfId="3876" xr:uid="{FE935D56-DEC6-4FFD-B37D-04E8EF51DDC5}"/>
    <cellStyle name="SAPBEXaggItem 2 2 3" xfId="1266" xr:uid="{0B3D7B04-F7F7-461F-BBF7-83B1131AE491}"/>
    <cellStyle name="SAPBEXaggItem 2 2 3 2" xfId="2841" xr:uid="{67F4F994-0FDC-412A-8D9D-A455175050D1}"/>
    <cellStyle name="SAPBEXaggItem 2 2 3 3" xfId="4134" xr:uid="{ECD24EC2-A256-4231-AE1F-B7B21C6C2F39}"/>
    <cellStyle name="SAPBEXaggItem 2 2 4" xfId="1531" xr:uid="{E77F49AE-30A8-4DBA-8C40-CEFE47BDF7C9}"/>
    <cellStyle name="SAPBEXaggItem 2 2 4 2" xfId="2323" xr:uid="{ADB61A2C-9C02-46C7-8EAB-8607DDB5CEB0}"/>
    <cellStyle name="SAPBEXaggItem 2 2 4 3" xfId="3618" xr:uid="{38005E76-BB98-4EAA-8245-C7D756477BFE}"/>
    <cellStyle name="SAPBEXaggItem 2 2 5" xfId="2051" xr:uid="{0528645A-AD85-49EA-9199-9E897C8A0E5A}"/>
    <cellStyle name="SAPBEXaggItem 2 2 6" xfId="3360" xr:uid="{4C531E38-ADDE-4A42-AC10-34D60247005C}"/>
    <cellStyle name="SAPBEXaggItem 3" xfId="296" xr:uid="{6BF7B8C6-BF05-4DD8-B6EF-FDB23527F5AE}"/>
    <cellStyle name="SAPBEXaggItem 3 2" xfId="724" xr:uid="{62109C26-92F5-49AE-AF1F-22F0FD08AEF0}"/>
    <cellStyle name="SAPBEXaggItem 3 2 2" xfId="996" xr:uid="{A6D3CF3A-1DC7-4F12-A240-8B77E0B8F2E4}"/>
    <cellStyle name="SAPBEXaggItem 3 2 2 2" xfId="1790" xr:uid="{699A6A6C-93FF-48B0-9FF0-08D6990DC7A7}"/>
    <cellStyle name="SAPBEXaggItem 3 2 2 2 2" xfId="3100" xr:uid="{69FB3E79-3490-403C-B018-90E9D6034154}"/>
    <cellStyle name="SAPBEXaggItem 3 2 2 2 3" xfId="4393" xr:uid="{95BD8EB7-5603-4C9C-88DB-62BF51116546}"/>
    <cellStyle name="SAPBEXaggItem 3 2 2 3" xfId="2582" xr:uid="{4A726124-13DF-415E-9563-62E1CB854BF3}"/>
    <cellStyle name="SAPBEXaggItem 3 2 2 4" xfId="3877" xr:uid="{D50D61A7-AA9E-448A-9944-9653BD3E719F}"/>
    <cellStyle name="SAPBEXaggItem 3 2 3" xfId="1267" xr:uid="{C6A23B73-9F17-40B8-BE29-257D16494390}"/>
    <cellStyle name="SAPBEXaggItem 3 2 3 2" xfId="2842" xr:uid="{7A89162C-B234-46B9-B71E-C4AB8426068A}"/>
    <cellStyle name="SAPBEXaggItem 3 2 3 3" xfId="4135" xr:uid="{00B5E321-0700-4C86-A630-2CC6EF4CFA06}"/>
    <cellStyle name="SAPBEXaggItem 3 2 4" xfId="1532" xr:uid="{D129B44B-F97E-41E6-B19E-680F446FD7BF}"/>
    <cellStyle name="SAPBEXaggItem 3 2 4 2" xfId="2324" xr:uid="{FAB26893-2EFF-4199-98D7-B27DABB2B2D5}"/>
    <cellStyle name="SAPBEXaggItem 3 2 4 3" xfId="3619" xr:uid="{71D4EAB0-2C9F-46B2-BBA3-7A999070F49D}"/>
    <cellStyle name="SAPBEXaggItem 3 2 5" xfId="2052" xr:uid="{FFC2B417-CA11-48AA-B132-30135D54BF68}"/>
    <cellStyle name="SAPBEXaggItem 3 2 6" xfId="3361" xr:uid="{651D1556-447F-4911-B91C-FC6CE6D72BFA}"/>
    <cellStyle name="SAPBEXaggItem 4" xfId="297" xr:uid="{46ABBC4A-A425-48FB-A812-9B1B070EEB3C}"/>
    <cellStyle name="SAPBEXaggItem 4 2" xfId="725" xr:uid="{BCF82BFB-6D2F-4285-9839-8E2406F0EBE5}"/>
    <cellStyle name="SAPBEXaggItem 4 2 2" xfId="997" xr:uid="{B3B262C8-9C49-48F2-ADD8-E3CC023D9E3E}"/>
    <cellStyle name="SAPBEXaggItem 4 2 2 2" xfId="1791" xr:uid="{F842A5D6-AAFD-4CCE-9FC7-493AB0813BC9}"/>
    <cellStyle name="SAPBEXaggItem 4 2 2 2 2" xfId="3101" xr:uid="{6FBD891C-AA69-4826-952C-F21176AD814B}"/>
    <cellStyle name="SAPBEXaggItem 4 2 2 2 3" xfId="4394" xr:uid="{CE25B952-DBB3-4A13-8CD2-F345101094C1}"/>
    <cellStyle name="SAPBEXaggItem 4 2 2 3" xfId="2583" xr:uid="{9B6EB413-86A7-4FCC-AB3D-8EBED3598AE5}"/>
    <cellStyle name="SAPBEXaggItem 4 2 2 4" xfId="3878" xr:uid="{783EB48F-23D1-45A5-92A1-5574E7C69828}"/>
    <cellStyle name="SAPBEXaggItem 4 2 3" xfId="1268" xr:uid="{A62FB5DD-4562-4227-A5DF-E72D7D84054A}"/>
    <cellStyle name="SAPBEXaggItem 4 2 3 2" xfId="2843" xr:uid="{B3202E49-69E6-46E6-9736-E8FFBE5A7C30}"/>
    <cellStyle name="SAPBEXaggItem 4 2 3 3" xfId="4136" xr:uid="{916C2B78-597D-4612-A9C9-234F293F3512}"/>
    <cellStyle name="SAPBEXaggItem 4 2 4" xfId="1533" xr:uid="{07198928-A5F4-446A-A040-B09FB3F6659A}"/>
    <cellStyle name="SAPBEXaggItem 4 2 4 2" xfId="2325" xr:uid="{7AF25586-98C8-4DC3-BAFD-A74BD85D7AB5}"/>
    <cellStyle name="SAPBEXaggItem 4 2 4 3" xfId="3620" xr:uid="{CD4B59E6-7691-45FF-973B-2BD2D71F8EBA}"/>
    <cellStyle name="SAPBEXaggItem 4 2 5" xfId="2053" xr:uid="{02E83666-D98A-4445-8B6D-200C0E0306B6}"/>
    <cellStyle name="SAPBEXaggItem 4 2 6" xfId="3362" xr:uid="{DB793B22-6A09-4500-AE1E-3E9CC459D6E0}"/>
    <cellStyle name="SAPBEXaggItem 5" xfId="298" xr:uid="{C2FA018E-B9FE-43D7-AA90-8871F92ADBBD}"/>
    <cellStyle name="SAPBEXaggItem 5 2" xfId="726" xr:uid="{FCEA70F1-FBF9-4CB2-BEFA-3BECC14751E0}"/>
    <cellStyle name="SAPBEXaggItem 5 2 2" xfId="998" xr:uid="{FBA613DD-5A40-423A-9689-AE9B9C69BEA4}"/>
    <cellStyle name="SAPBEXaggItem 5 2 2 2" xfId="1792" xr:uid="{011312CC-60D6-418F-A392-72E8BCA94A5E}"/>
    <cellStyle name="SAPBEXaggItem 5 2 2 2 2" xfId="3102" xr:uid="{964CF4A8-DB84-42A6-8785-B4931922673E}"/>
    <cellStyle name="SAPBEXaggItem 5 2 2 2 3" xfId="4395" xr:uid="{4BB65684-DEDF-4C5F-8762-647756693D86}"/>
    <cellStyle name="SAPBEXaggItem 5 2 2 3" xfId="2584" xr:uid="{53A0A296-35C8-4E32-A1F3-82F2B1A728C3}"/>
    <cellStyle name="SAPBEXaggItem 5 2 2 4" xfId="3879" xr:uid="{DE57E361-8CB6-481E-A67C-6180956D2732}"/>
    <cellStyle name="SAPBEXaggItem 5 2 3" xfId="1269" xr:uid="{CCAB4420-DFB0-4D9D-9F4E-189007F6968D}"/>
    <cellStyle name="SAPBEXaggItem 5 2 3 2" xfId="2844" xr:uid="{9DF65F66-C795-447E-9B8D-1B67CCEB67F2}"/>
    <cellStyle name="SAPBEXaggItem 5 2 3 3" xfId="4137" xr:uid="{B301B6AD-27D2-4313-81B6-9C4F8FDE3AC2}"/>
    <cellStyle name="SAPBEXaggItem 5 2 4" xfId="1534" xr:uid="{01A3F268-E684-407B-97B4-08C94CBF99CB}"/>
    <cellStyle name="SAPBEXaggItem 5 2 4 2" xfId="2326" xr:uid="{8DE0FD06-6702-410A-B03C-39747681AFF4}"/>
    <cellStyle name="SAPBEXaggItem 5 2 4 3" xfId="3621" xr:uid="{857015F2-7DB7-4D76-9190-E3670DBF2563}"/>
    <cellStyle name="SAPBEXaggItem 5 2 5" xfId="2054" xr:uid="{1789545A-521D-4317-BEFE-235260A82957}"/>
    <cellStyle name="SAPBEXaggItem 5 2 6" xfId="3363" xr:uid="{B654E7F9-6F4F-4E54-85F3-26FBA7FD0640}"/>
    <cellStyle name="SAPBEXaggItem 6" xfId="299" xr:uid="{8A44F243-0E21-4144-A3CC-59179D8DD69D}"/>
    <cellStyle name="SAPBEXaggItem 6 2" xfId="727" xr:uid="{EE5D9146-E821-417A-8810-46E7C7754F3E}"/>
    <cellStyle name="SAPBEXaggItem 6 2 2" xfId="999" xr:uid="{08F95380-8190-4A47-A8DD-93E94C90DA02}"/>
    <cellStyle name="SAPBEXaggItem 6 2 2 2" xfId="1793" xr:uid="{98CEBCF2-CAC6-4417-9C94-5F955DEAE8AC}"/>
    <cellStyle name="SAPBEXaggItem 6 2 2 2 2" xfId="3103" xr:uid="{9C5AD774-4B92-4B21-B54C-D888B31DBAD8}"/>
    <cellStyle name="SAPBEXaggItem 6 2 2 2 3" xfId="4396" xr:uid="{7F564948-F021-426C-8E6F-3CE8B5AB4E41}"/>
    <cellStyle name="SAPBEXaggItem 6 2 2 3" xfId="2585" xr:uid="{AB0D59DE-3CA6-40A8-A915-7BDEB307408C}"/>
    <cellStyle name="SAPBEXaggItem 6 2 2 4" xfId="3880" xr:uid="{3E96BED1-97D0-40F3-A172-6D94A2725679}"/>
    <cellStyle name="SAPBEXaggItem 6 2 3" xfId="1270" xr:uid="{F25FE9AA-2C65-45C4-979F-7DD522E77023}"/>
    <cellStyle name="SAPBEXaggItem 6 2 3 2" xfId="2845" xr:uid="{B43AF914-332F-4F57-AB93-D1F15A588066}"/>
    <cellStyle name="SAPBEXaggItem 6 2 3 3" xfId="4138" xr:uid="{78E13FC7-EBD8-425A-A48A-160A0AAEEF53}"/>
    <cellStyle name="SAPBEXaggItem 6 2 4" xfId="1535" xr:uid="{639A611C-1E1A-4B1E-A871-4CDA7CA8CAA0}"/>
    <cellStyle name="SAPBEXaggItem 6 2 4 2" xfId="2327" xr:uid="{506A5514-D888-46DD-8415-A34AA6E9F2BF}"/>
    <cellStyle name="SAPBEXaggItem 6 2 4 3" xfId="3622" xr:uid="{E8AEA121-F85F-475F-8056-9A08A3254560}"/>
    <cellStyle name="SAPBEXaggItem 6 2 5" xfId="2055" xr:uid="{1F1D18A3-F844-4E2A-908D-0103C82FC5BE}"/>
    <cellStyle name="SAPBEXaggItem 6 2 6" xfId="3364" xr:uid="{23E38720-3761-40F2-9E8B-69F495932EB3}"/>
    <cellStyle name="SAPBEXaggItem 7" xfId="722" xr:uid="{C820B8EB-933B-40F4-B76C-9F4857656CF0}"/>
    <cellStyle name="SAPBEXaggItem 7 2" xfId="994" xr:uid="{E9CE4F4B-925A-4F6E-A0F5-73FF6AF2ED06}"/>
    <cellStyle name="SAPBEXaggItem 7 2 2" xfId="1788" xr:uid="{F0D200C0-533D-4C8E-BB1F-A8A8EB55A5CA}"/>
    <cellStyle name="SAPBEXaggItem 7 2 2 2" xfId="3098" xr:uid="{5999898C-B698-417D-A013-FB195BFE8D97}"/>
    <cellStyle name="SAPBEXaggItem 7 2 2 3" xfId="4391" xr:uid="{8C8235EC-DF47-44B7-B572-CEEF8BFBDC41}"/>
    <cellStyle name="SAPBEXaggItem 7 2 3" xfId="2580" xr:uid="{723B7EB4-0A02-4ADA-AEE6-D88BFD7948F7}"/>
    <cellStyle name="SAPBEXaggItem 7 2 4" xfId="3875" xr:uid="{6ED3212B-C03D-4C4D-B4B2-A79918B677C0}"/>
    <cellStyle name="SAPBEXaggItem 7 3" xfId="1265" xr:uid="{E6DD239D-AB84-4AC9-89AA-FA02721A7A14}"/>
    <cellStyle name="SAPBEXaggItem 7 3 2" xfId="2840" xr:uid="{35870C30-4E5B-428A-AB3A-C52F712C8DC7}"/>
    <cellStyle name="SAPBEXaggItem 7 3 3" xfId="4133" xr:uid="{CDD6B08F-87D8-47F6-8D49-A419D15D9403}"/>
    <cellStyle name="SAPBEXaggItem 7 4" xfId="1530" xr:uid="{C65FA958-766D-48E8-BC39-E876FE95A971}"/>
    <cellStyle name="SAPBEXaggItem 7 4 2" xfId="2322" xr:uid="{307E3C88-F5AF-4A3F-8BF9-D6AC06C78013}"/>
    <cellStyle name="SAPBEXaggItem 7 4 3" xfId="3617" xr:uid="{AAE688F8-DCF9-47B7-A811-18A5EE6A90AD}"/>
    <cellStyle name="SAPBEXaggItem 7 5" xfId="2050" xr:uid="{1A11318B-1B1D-4FDF-BD3F-59C4B2D0EB82}"/>
    <cellStyle name="SAPBEXaggItem 7 6" xfId="3359" xr:uid="{E8C8B737-4F13-4084-8FDD-E874EACC7549}"/>
    <cellStyle name="SAPBEXaggItemX" xfId="300" xr:uid="{FE107C7D-3E52-435A-A603-E9F2F1192737}"/>
    <cellStyle name="SAPBEXaggItemX 2" xfId="301" xr:uid="{51346189-0778-4177-882E-4BF9E1B14B24}"/>
    <cellStyle name="SAPBEXaggItemX 2 2" xfId="729" xr:uid="{559ED854-79AE-4EAD-9FBA-B92B90CD8329}"/>
    <cellStyle name="SAPBEXaggItemX 2 2 2" xfId="1001" xr:uid="{4C9B6F8C-DCE4-4C5D-8B01-B5D279ED5219}"/>
    <cellStyle name="SAPBEXaggItemX 2 2 2 2" xfId="1795" xr:uid="{A81F7344-1832-4F9F-9C86-E7C3404956F3}"/>
    <cellStyle name="SAPBEXaggItemX 2 2 2 2 2" xfId="3105" xr:uid="{A63253D1-EA47-4325-A4B8-079EB5A23A79}"/>
    <cellStyle name="SAPBEXaggItemX 2 2 2 2 3" xfId="4398" xr:uid="{362A7A4F-6948-4D44-B3B1-CA225DF47C6C}"/>
    <cellStyle name="SAPBEXaggItemX 2 2 2 3" xfId="2587" xr:uid="{9D1F454B-1628-4920-B8B5-575A1DAF3256}"/>
    <cellStyle name="SAPBEXaggItemX 2 2 2 4" xfId="3882" xr:uid="{5B57E4D5-03C4-4E05-B02C-08BE0BFFAEA0}"/>
    <cellStyle name="SAPBEXaggItemX 2 2 3" xfId="1272" xr:uid="{BA7C4C1C-FFD3-490C-8B67-86955B8B1BE3}"/>
    <cellStyle name="SAPBEXaggItemX 2 2 3 2" xfId="2847" xr:uid="{0FB9158A-DEF3-450A-A4BF-249685B9706E}"/>
    <cellStyle name="SAPBEXaggItemX 2 2 3 3" xfId="4140" xr:uid="{39351621-77BC-43FC-A426-8DE2FBCE9848}"/>
    <cellStyle name="SAPBEXaggItemX 2 2 4" xfId="1537" xr:uid="{A07C1C7A-605E-4D5D-9B11-1DD3E53C1FA9}"/>
    <cellStyle name="SAPBEXaggItemX 2 2 4 2" xfId="2329" xr:uid="{48AE74BD-5F26-4C9D-91E9-42708B6112C2}"/>
    <cellStyle name="SAPBEXaggItemX 2 2 4 3" xfId="3624" xr:uid="{3E1A2F40-2930-492F-B838-5A93B2835229}"/>
    <cellStyle name="SAPBEXaggItemX 2 2 5" xfId="2057" xr:uid="{256CDB32-158E-4EC0-90C7-7CC2AE391CCA}"/>
    <cellStyle name="SAPBEXaggItemX 2 2 6" xfId="3366" xr:uid="{BDB84503-D6C7-4E32-BA4D-4BD1F627A59D}"/>
    <cellStyle name="SAPBEXaggItemX 3" xfId="302" xr:uid="{C952D60E-3F6D-4371-A929-81E7B6CAFDBB}"/>
    <cellStyle name="SAPBEXaggItemX 3 2" xfId="730" xr:uid="{185BEB33-C754-4AFE-9313-4872AEF0CDFC}"/>
    <cellStyle name="SAPBEXaggItemX 3 2 2" xfId="1002" xr:uid="{3B7AE993-86C1-452D-8B5F-E318841A1E4A}"/>
    <cellStyle name="SAPBEXaggItemX 3 2 2 2" xfId="1796" xr:uid="{1C4E6DD4-719C-4898-9C52-E50C6295B0F9}"/>
    <cellStyle name="SAPBEXaggItemX 3 2 2 2 2" xfId="3106" xr:uid="{69C7D5A8-0584-4697-BFB8-9C3DED812E30}"/>
    <cellStyle name="SAPBEXaggItemX 3 2 2 2 3" xfId="4399" xr:uid="{D20B6DFF-919B-43FB-BABB-E80C6AF47895}"/>
    <cellStyle name="SAPBEXaggItemX 3 2 2 3" xfId="2588" xr:uid="{BD28048A-5DFF-4176-B80E-44F0E11A7DFE}"/>
    <cellStyle name="SAPBEXaggItemX 3 2 2 4" xfId="3883" xr:uid="{97E4E2BA-2C9C-40D8-BD94-27428B3B7ED5}"/>
    <cellStyle name="SAPBEXaggItemX 3 2 3" xfId="1273" xr:uid="{4DD22BAB-E4CA-408A-A148-7F9371838473}"/>
    <cellStyle name="SAPBEXaggItemX 3 2 3 2" xfId="2848" xr:uid="{098C9475-8D45-4542-A87F-0546103BC179}"/>
    <cellStyle name="SAPBEXaggItemX 3 2 3 3" xfId="4141" xr:uid="{FBF2755E-D6B4-49DE-B4BA-C4B68D063875}"/>
    <cellStyle name="SAPBEXaggItemX 3 2 4" xfId="1538" xr:uid="{0CC2AA7A-FAD3-431C-9DD3-A8A1AB6D46AC}"/>
    <cellStyle name="SAPBEXaggItemX 3 2 4 2" xfId="2330" xr:uid="{69E8D67B-1CB2-4C20-A43B-1CE7F9424231}"/>
    <cellStyle name="SAPBEXaggItemX 3 2 4 3" xfId="3625" xr:uid="{93DE705D-0425-4095-BDDA-699C5D64282D}"/>
    <cellStyle name="SAPBEXaggItemX 3 2 5" xfId="2058" xr:uid="{DB6B9C1C-B349-42B1-8406-B471239F60E7}"/>
    <cellStyle name="SAPBEXaggItemX 3 2 6" xfId="3367" xr:uid="{86C11C31-3FC1-412E-82D4-7FF58B9D6331}"/>
    <cellStyle name="SAPBEXaggItemX 4" xfId="303" xr:uid="{04F6EA9A-2778-4D1A-AD9B-0D1FC4DE5A39}"/>
    <cellStyle name="SAPBEXaggItemX 4 2" xfId="731" xr:uid="{485D4C8F-54DE-455E-837E-D8C1D6686DBE}"/>
    <cellStyle name="SAPBEXaggItemX 4 2 2" xfId="1003" xr:uid="{C5299427-CE63-49A3-88F4-306414FB4D2B}"/>
    <cellStyle name="SAPBEXaggItemX 4 2 2 2" xfId="1797" xr:uid="{FD80AC4A-BAE8-47E5-B033-909D1482CD0A}"/>
    <cellStyle name="SAPBEXaggItemX 4 2 2 2 2" xfId="3107" xr:uid="{4AB2A2AA-5088-4438-8AC2-0C7DAF6D3CC8}"/>
    <cellStyle name="SAPBEXaggItemX 4 2 2 2 3" xfId="4400" xr:uid="{69010BF3-C9A6-4943-ABC2-498B26DE2C80}"/>
    <cellStyle name="SAPBEXaggItemX 4 2 2 3" xfId="2589" xr:uid="{6E31F99D-CD09-40EF-8929-9CE6C4F19345}"/>
    <cellStyle name="SAPBEXaggItemX 4 2 2 4" xfId="3884" xr:uid="{B3E5AA7E-7A84-44B2-9D57-10C97EB4479B}"/>
    <cellStyle name="SAPBEXaggItemX 4 2 3" xfId="1274" xr:uid="{2DE2FBCD-E120-47E0-AF79-C8A78558D4A3}"/>
    <cellStyle name="SAPBEXaggItemX 4 2 3 2" xfId="2849" xr:uid="{13B4675A-D75E-41B3-BADA-74A62FFE4E48}"/>
    <cellStyle name="SAPBEXaggItemX 4 2 3 3" xfId="4142" xr:uid="{0743DC83-39F4-40D5-A99E-519719E859DB}"/>
    <cellStyle name="SAPBEXaggItemX 4 2 4" xfId="1539" xr:uid="{BC1BB2C2-FD58-40B9-85BB-765BDCD2BBDD}"/>
    <cellStyle name="SAPBEXaggItemX 4 2 4 2" xfId="2331" xr:uid="{47005A77-2CA6-4A13-A5CF-0A8B0EF2A92B}"/>
    <cellStyle name="SAPBEXaggItemX 4 2 4 3" xfId="3626" xr:uid="{060162D5-CB18-4FBB-B2C0-803286BF21FC}"/>
    <cellStyle name="SAPBEXaggItemX 4 2 5" xfId="2059" xr:uid="{E3E09C43-03EF-471F-9608-D82B715CC7A3}"/>
    <cellStyle name="SAPBEXaggItemX 4 2 6" xfId="3368" xr:uid="{6F0DDEC1-B196-4725-9273-66727494F616}"/>
    <cellStyle name="SAPBEXaggItemX 5" xfId="304" xr:uid="{DF8FE9A6-128C-4C74-A0E1-B11017E9585C}"/>
    <cellStyle name="SAPBEXaggItemX 5 2" xfId="732" xr:uid="{2B18B2D3-16F5-4448-A6F2-34EE17CA8DA2}"/>
    <cellStyle name="SAPBEXaggItemX 5 2 2" xfId="1004" xr:uid="{1AC47DE5-2351-420A-AA01-E648158D99D1}"/>
    <cellStyle name="SAPBEXaggItemX 5 2 2 2" xfId="1798" xr:uid="{AC237A99-8801-49B0-9207-CCE660A46B25}"/>
    <cellStyle name="SAPBEXaggItemX 5 2 2 2 2" xfId="3108" xr:uid="{FD27AA54-A4A1-4888-9315-8FFF34871648}"/>
    <cellStyle name="SAPBEXaggItemX 5 2 2 2 3" xfId="4401" xr:uid="{8CD94949-D79B-40CD-8D88-19FE25F7DDFD}"/>
    <cellStyle name="SAPBEXaggItemX 5 2 2 3" xfId="2590" xr:uid="{72EEEE42-3A28-413C-8964-577650D9D3A9}"/>
    <cellStyle name="SAPBEXaggItemX 5 2 2 4" xfId="3885" xr:uid="{E849BE47-E0B8-4E73-9A1B-C291E52000C5}"/>
    <cellStyle name="SAPBEXaggItemX 5 2 3" xfId="1275" xr:uid="{F09D7D18-2166-42D3-88B0-CC70D01AEAFC}"/>
    <cellStyle name="SAPBEXaggItemX 5 2 3 2" xfId="2850" xr:uid="{1FA90FBD-238F-46A9-A1C6-A00FFFE0D3BC}"/>
    <cellStyle name="SAPBEXaggItemX 5 2 3 3" xfId="4143" xr:uid="{6B917B33-BD22-4F18-8BC0-C3A7406204DC}"/>
    <cellStyle name="SAPBEXaggItemX 5 2 4" xfId="1540" xr:uid="{94BCC57B-0A40-4EF7-A9DC-1EDE750488AD}"/>
    <cellStyle name="SAPBEXaggItemX 5 2 4 2" xfId="2332" xr:uid="{81959BD2-B0FA-458F-A101-332B9149386B}"/>
    <cellStyle name="SAPBEXaggItemX 5 2 4 3" xfId="3627" xr:uid="{AFDFADD6-88F3-4010-B1BA-3B29E1B26EC0}"/>
    <cellStyle name="SAPBEXaggItemX 5 2 5" xfId="2060" xr:uid="{7583BB3E-3423-47ED-9E52-5AC4933EA89C}"/>
    <cellStyle name="SAPBEXaggItemX 5 2 6" xfId="3369" xr:uid="{6D16E4A8-17EA-4BE5-A81E-5B17401F0497}"/>
    <cellStyle name="SAPBEXaggItemX 6" xfId="305" xr:uid="{3D59E594-F00B-43C5-A673-BA143550A27C}"/>
    <cellStyle name="SAPBEXaggItemX 6 2" xfId="733" xr:uid="{87C2BD6E-4798-4C30-A535-13BC18BA5B6C}"/>
    <cellStyle name="SAPBEXaggItemX 6 2 2" xfId="1005" xr:uid="{FE8367BA-B2FD-4117-B69A-787F39251F13}"/>
    <cellStyle name="SAPBEXaggItemX 6 2 2 2" xfId="1799" xr:uid="{EE9F4996-CC5E-48D1-81CD-E1F4A53E8794}"/>
    <cellStyle name="SAPBEXaggItemX 6 2 2 2 2" xfId="3109" xr:uid="{E570768B-A80A-4E9D-A923-05FB3A1B292B}"/>
    <cellStyle name="SAPBEXaggItemX 6 2 2 2 3" xfId="4402" xr:uid="{72E28572-888E-4E98-BE04-00DA7732849A}"/>
    <cellStyle name="SAPBEXaggItemX 6 2 2 3" xfId="2591" xr:uid="{779C245B-9AF1-4FAB-9F91-E9D2F5C3B467}"/>
    <cellStyle name="SAPBEXaggItemX 6 2 2 4" xfId="3886" xr:uid="{7443753E-B5C5-424F-9C93-7F92AD8D3991}"/>
    <cellStyle name="SAPBEXaggItemX 6 2 3" xfId="1276" xr:uid="{8907E033-AECB-4295-B382-49E7D2F35E39}"/>
    <cellStyle name="SAPBEXaggItemX 6 2 3 2" xfId="2851" xr:uid="{E704DAF8-322B-450A-BD2C-9C16FF06FB07}"/>
    <cellStyle name="SAPBEXaggItemX 6 2 3 3" xfId="4144" xr:uid="{CED91350-A55A-4273-9393-A24B656C4982}"/>
    <cellStyle name="SAPBEXaggItemX 6 2 4" xfId="1541" xr:uid="{9D458F41-5A57-449B-968B-783F00FD1A4A}"/>
    <cellStyle name="SAPBEXaggItemX 6 2 4 2" xfId="2333" xr:uid="{1F08946C-42F4-449F-868F-CFDFC6ED0DF2}"/>
    <cellStyle name="SAPBEXaggItemX 6 2 4 3" xfId="3628" xr:uid="{CBE521E2-9CA9-459A-8E0F-4D3F3BC482A2}"/>
    <cellStyle name="SAPBEXaggItemX 6 2 5" xfId="2061" xr:uid="{7040B3BD-2D0C-4CE4-A1A7-2857736B62FA}"/>
    <cellStyle name="SAPBEXaggItemX 6 2 6" xfId="3370" xr:uid="{B2FC402E-0D0A-4A7C-AD64-2EC7863B78D5}"/>
    <cellStyle name="SAPBEXaggItemX 7" xfId="728" xr:uid="{E102FB9C-8D33-4C1C-B3A7-74D098F5A3F3}"/>
    <cellStyle name="SAPBEXaggItemX 7 2" xfId="1000" xr:uid="{535FA903-B5C8-4EF9-8849-8785DACF91FC}"/>
    <cellStyle name="SAPBEXaggItemX 7 2 2" xfId="1794" xr:uid="{CC505FDB-4D44-476A-B541-79246B865464}"/>
    <cellStyle name="SAPBEXaggItemX 7 2 2 2" xfId="3104" xr:uid="{4C1429AA-4CBA-4E7E-B025-6B0817CDC40F}"/>
    <cellStyle name="SAPBEXaggItemX 7 2 2 3" xfId="4397" xr:uid="{729ABF3D-7C16-4C7E-A188-9AEE4499F48D}"/>
    <cellStyle name="SAPBEXaggItemX 7 2 3" xfId="2586" xr:uid="{478CF9A0-4DB8-432D-B09D-C54C66B533C0}"/>
    <cellStyle name="SAPBEXaggItemX 7 2 4" xfId="3881" xr:uid="{CB6074D7-8A0D-4985-A815-32F30049BB48}"/>
    <cellStyle name="SAPBEXaggItemX 7 3" xfId="1271" xr:uid="{2B3CD728-9A34-42CD-B872-F6AF45C58286}"/>
    <cellStyle name="SAPBEXaggItemX 7 3 2" xfId="2846" xr:uid="{D90F5344-5038-4736-8791-83E0AB1540B5}"/>
    <cellStyle name="SAPBEXaggItemX 7 3 3" xfId="4139" xr:uid="{977C3F17-BCCA-4301-B7D4-962C550C981A}"/>
    <cellStyle name="SAPBEXaggItemX 7 4" xfId="1536" xr:uid="{9DDA2291-72C7-41E3-A5FD-4E7AE03E8C6F}"/>
    <cellStyle name="SAPBEXaggItemX 7 4 2" xfId="2328" xr:uid="{8FCCB4FB-7AB3-4E81-A623-7CF7694ACF42}"/>
    <cellStyle name="SAPBEXaggItemX 7 4 3" xfId="3623" xr:uid="{EBF3942F-16D5-4FED-AC0E-33606E8696D2}"/>
    <cellStyle name="SAPBEXaggItemX 7 5" xfId="2056" xr:uid="{242573CC-5890-4E3D-B944-B120ED6CBCEC}"/>
    <cellStyle name="SAPBEXaggItemX 7 6" xfId="3365" xr:uid="{9B0FA4D4-8A17-4EB0-8672-82E1B7132593}"/>
    <cellStyle name="SAPBEXchaText" xfId="306" xr:uid="{08ECA56C-CB09-47F1-B9A8-32D51B144C2B}"/>
    <cellStyle name="SAPBEXchaText 2" xfId="307" xr:uid="{A26ADC4A-8096-4936-9681-E921B16F6F24}"/>
    <cellStyle name="SAPBEXchaText 2 2" xfId="734" xr:uid="{394E7D74-C858-428E-924F-7A8BD6A4FC45}"/>
    <cellStyle name="SAPBEXchaText 2 2 2" xfId="1006" xr:uid="{50266AAA-0150-4812-B5CB-245587E04A33}"/>
    <cellStyle name="SAPBEXchaText 2 2 2 2" xfId="1800" xr:uid="{6A77E940-4A13-4AE9-95EE-F202A560CE43}"/>
    <cellStyle name="SAPBEXchaText 2 2 2 2 2" xfId="3110" xr:uid="{D5CB926B-EC2E-45B3-ACA7-705D1DAE2EBF}"/>
    <cellStyle name="SAPBEXchaText 2 2 2 2 3" xfId="4403" xr:uid="{08D02BA6-3E27-4718-ABA0-B00D0A7B072B}"/>
    <cellStyle name="SAPBEXchaText 2 2 2 3" xfId="2592" xr:uid="{5890E823-D59C-4A6B-909C-A5FC6E0A5E93}"/>
    <cellStyle name="SAPBEXchaText 2 2 2 4" xfId="3887" xr:uid="{1EDCA004-DC7E-422C-BAFF-DA93955D804A}"/>
    <cellStyle name="SAPBEXchaText 2 2 3" xfId="1277" xr:uid="{4DC77FC8-41CF-4A0E-AF65-130438935F91}"/>
    <cellStyle name="SAPBEXchaText 2 2 3 2" xfId="2852" xr:uid="{F6D0474A-AA6F-4F51-974B-5385ADBF3EFB}"/>
    <cellStyle name="SAPBEXchaText 2 2 3 3" xfId="4145" xr:uid="{FD7AE665-6606-462B-BACA-7BB1A10A23EB}"/>
    <cellStyle name="SAPBEXchaText 2 2 4" xfId="1542" xr:uid="{EE0194F2-5F73-4FCB-8F10-0B68F458623A}"/>
    <cellStyle name="SAPBEXchaText 2 2 4 2" xfId="2334" xr:uid="{2F8E5F88-8996-4F85-92BD-404240098CBB}"/>
    <cellStyle name="SAPBEXchaText 2 2 4 3" xfId="3629" xr:uid="{6C2265AD-2997-46A8-B80F-6D522243A690}"/>
    <cellStyle name="SAPBEXchaText 2 2 5" xfId="2062" xr:uid="{73B3ABFF-6FA0-4270-AE8B-0756556B779D}"/>
    <cellStyle name="SAPBEXchaText 2 2 6" xfId="3371" xr:uid="{794186D9-5480-4F20-B28F-934175240610}"/>
    <cellStyle name="SAPBEXchaText 3" xfId="308" xr:uid="{096A83B7-377D-410C-AEEC-12AB8C559DFC}"/>
    <cellStyle name="SAPBEXchaText 3 2" xfId="735" xr:uid="{DBF78C6F-D0EA-4F8E-8D04-284871B88ADF}"/>
    <cellStyle name="SAPBEXchaText 3 2 2" xfId="1007" xr:uid="{7A8611D9-F615-4B24-BB9C-C72BD348EA90}"/>
    <cellStyle name="SAPBEXchaText 3 2 2 2" xfId="1801" xr:uid="{F1E7F65A-FA27-4494-924A-09FFFD05A042}"/>
    <cellStyle name="SAPBEXchaText 3 2 2 2 2" xfId="3111" xr:uid="{308D23A1-3CEE-4FDA-BA90-783ADEFD5200}"/>
    <cellStyle name="SAPBEXchaText 3 2 2 2 3" xfId="4404" xr:uid="{CBD0BF7F-070D-421D-8509-994CF08E20D6}"/>
    <cellStyle name="SAPBEXchaText 3 2 2 3" xfId="2593" xr:uid="{CF99F642-EAD5-4A19-8247-B90EC5FFB47F}"/>
    <cellStyle name="SAPBEXchaText 3 2 2 4" xfId="3888" xr:uid="{6AC5F7EA-89BF-4095-8C3C-0F67C257ACBA}"/>
    <cellStyle name="SAPBEXchaText 3 2 3" xfId="1278" xr:uid="{0A58F090-94C0-41CF-8378-7B144C19D4EA}"/>
    <cellStyle name="SAPBEXchaText 3 2 3 2" xfId="2853" xr:uid="{34961BEC-CEB6-44D2-B6A3-1D85821D000B}"/>
    <cellStyle name="SAPBEXchaText 3 2 3 3" xfId="4146" xr:uid="{9FFFB2FD-0C6B-4A0C-A4DD-E388FC5FC7D6}"/>
    <cellStyle name="SAPBEXchaText 3 2 4" xfId="1543" xr:uid="{27FB58CA-50E6-4E03-80EC-3522640A8545}"/>
    <cellStyle name="SAPBEXchaText 3 2 4 2" xfId="2335" xr:uid="{AC6579E6-EBED-415B-A6C6-BE825FAB1B12}"/>
    <cellStyle name="SAPBEXchaText 3 2 4 3" xfId="3630" xr:uid="{83547877-4E43-4E36-BD44-60E409E60957}"/>
    <cellStyle name="SAPBEXchaText 3 2 5" xfId="2063" xr:uid="{DCE611BD-9F14-4FFF-A429-F87E132855CC}"/>
    <cellStyle name="SAPBEXchaText 3 2 6" xfId="3372" xr:uid="{0D7C788A-F7A0-4720-973C-C7A00360E7FE}"/>
    <cellStyle name="SAPBEXchaText 4" xfId="309" xr:uid="{E3A06506-5F42-4C6E-89E3-2EAA859F8295}"/>
    <cellStyle name="SAPBEXchaText 4 2" xfId="736" xr:uid="{099EEADF-52AF-47A1-B87B-94ADEC378DD3}"/>
    <cellStyle name="SAPBEXchaText 4 2 2" xfId="1008" xr:uid="{F94D77E9-2A55-4966-807C-98B67AB72687}"/>
    <cellStyle name="SAPBEXchaText 4 2 2 2" xfId="1802" xr:uid="{3951A60E-A708-4EE7-8F74-C3BB88187AA9}"/>
    <cellStyle name="SAPBEXchaText 4 2 2 2 2" xfId="3112" xr:uid="{C091413B-5A10-4DD0-B1A2-836BF6B40B70}"/>
    <cellStyle name="SAPBEXchaText 4 2 2 2 3" xfId="4405" xr:uid="{09A60CDF-0146-4C8E-81D6-D2B7025F85AD}"/>
    <cellStyle name="SAPBEXchaText 4 2 2 3" xfId="2594" xr:uid="{989C88D7-1582-4B71-B52A-B31456E05C30}"/>
    <cellStyle name="SAPBEXchaText 4 2 2 4" xfId="3889" xr:uid="{205716BC-CF29-4FB4-B42F-1D6FBA5780E0}"/>
    <cellStyle name="SAPBEXchaText 4 2 3" xfId="1279" xr:uid="{1C74E07E-B145-470A-8857-E5B83819C4AF}"/>
    <cellStyle name="SAPBEXchaText 4 2 3 2" xfId="2854" xr:uid="{A14F5E7E-EE06-4EAF-BF1E-E4D160E6809D}"/>
    <cellStyle name="SAPBEXchaText 4 2 3 3" xfId="4147" xr:uid="{C212AD12-5762-4968-A927-74436EE831A1}"/>
    <cellStyle name="SAPBEXchaText 4 2 4" xfId="1544" xr:uid="{CEDB4591-82F8-4E06-ACF0-07D84F7D0F17}"/>
    <cellStyle name="SAPBEXchaText 4 2 4 2" xfId="2336" xr:uid="{2D658296-9C5A-48FC-BDD8-9AE04454366C}"/>
    <cellStyle name="SAPBEXchaText 4 2 4 3" xfId="3631" xr:uid="{DCABF555-9543-4703-8C4E-2A969D7CA101}"/>
    <cellStyle name="SAPBEXchaText 4 2 5" xfId="2064" xr:uid="{FD227F3E-493D-4C9A-9E87-4BE5683C4707}"/>
    <cellStyle name="SAPBEXchaText 4 2 6" xfId="3373" xr:uid="{206230B7-D879-4B20-BBB9-088CD4C74D16}"/>
    <cellStyle name="SAPBEXchaText 5" xfId="310" xr:uid="{B2006DCF-8B7D-460C-9764-36E5F2B1BFB7}"/>
    <cellStyle name="SAPBEXchaText 5 2" xfId="737" xr:uid="{B56015E8-C317-47F9-B8A2-42EF87AFE0A2}"/>
    <cellStyle name="SAPBEXchaText 5 2 2" xfId="1009" xr:uid="{4657CE45-AFDC-4112-9C4F-721F696B6A3B}"/>
    <cellStyle name="SAPBEXchaText 5 2 2 2" xfId="1803" xr:uid="{4BAF787E-671C-45F5-82E5-38B870F446E3}"/>
    <cellStyle name="SAPBEXchaText 5 2 2 2 2" xfId="3113" xr:uid="{6A43DC45-09C1-4C95-AAC6-8D927809F510}"/>
    <cellStyle name="SAPBEXchaText 5 2 2 2 3" xfId="4406" xr:uid="{36B4153D-7FFE-48F6-863F-9B9AD5676734}"/>
    <cellStyle name="SAPBEXchaText 5 2 2 3" xfId="2595" xr:uid="{A4FA9161-EE8F-4973-9343-DD718E11BAA0}"/>
    <cellStyle name="SAPBEXchaText 5 2 2 4" xfId="3890" xr:uid="{9D85706D-3E7F-41DC-8820-801FD427032C}"/>
    <cellStyle name="SAPBEXchaText 5 2 3" xfId="1280" xr:uid="{C5FD64AA-45D7-43D0-9A17-A5C8551D5B5F}"/>
    <cellStyle name="SAPBEXchaText 5 2 3 2" xfId="2855" xr:uid="{BB7C78A5-F9B6-49F9-AFFF-DD05A46FB391}"/>
    <cellStyle name="SAPBEXchaText 5 2 3 3" xfId="4148" xr:uid="{8B6749F9-FCB5-4601-9554-7A45FDFE5FD4}"/>
    <cellStyle name="SAPBEXchaText 5 2 4" xfId="1545" xr:uid="{D33824CC-FD37-4434-BFF2-E7A77DBA9B79}"/>
    <cellStyle name="SAPBEXchaText 5 2 4 2" xfId="2337" xr:uid="{88803E60-D7F8-4C02-A4AD-C834A0A152BA}"/>
    <cellStyle name="SAPBEXchaText 5 2 4 3" xfId="3632" xr:uid="{B8B91741-2863-4D65-B110-486D5DA4F7FF}"/>
    <cellStyle name="SAPBEXchaText 5 2 5" xfId="2065" xr:uid="{7DC21411-E7CA-4083-A602-EA275704330B}"/>
    <cellStyle name="SAPBEXchaText 5 2 6" xfId="3374" xr:uid="{78454835-F159-47EA-8846-158F1B31264D}"/>
    <cellStyle name="SAPBEXchaText 6" xfId="311" xr:uid="{6EB086C0-7088-448F-8388-02DEDDC034FF}"/>
    <cellStyle name="SAPBEXchaText 6 2" xfId="738" xr:uid="{93947549-C615-4BF8-88C8-8ED78CA8F3FB}"/>
    <cellStyle name="SAPBEXchaText 6 2 2" xfId="1010" xr:uid="{12BD4CDA-5EC2-4E51-9EB3-22883D5632FE}"/>
    <cellStyle name="SAPBEXchaText 6 2 2 2" xfId="1804" xr:uid="{CE1CF1E0-0A7D-4687-A6BA-7D7F534B7140}"/>
    <cellStyle name="SAPBEXchaText 6 2 2 2 2" xfId="3114" xr:uid="{35ACDF41-C68D-4F81-8E02-2DB002743A80}"/>
    <cellStyle name="SAPBEXchaText 6 2 2 2 3" xfId="4407" xr:uid="{DE4802A6-2EC9-4620-A4CD-ED3BAB225F5E}"/>
    <cellStyle name="SAPBEXchaText 6 2 2 3" xfId="2596" xr:uid="{573BE7A1-BD42-4683-A7AF-7EB604E6A212}"/>
    <cellStyle name="SAPBEXchaText 6 2 2 4" xfId="3891" xr:uid="{E8B9C36C-A830-4501-A1C8-CDA34E973FD6}"/>
    <cellStyle name="SAPBEXchaText 6 2 3" xfId="1281" xr:uid="{545B7BB3-F192-40AC-8AB5-38711AFD93BD}"/>
    <cellStyle name="SAPBEXchaText 6 2 3 2" xfId="2856" xr:uid="{4530B5E7-465B-4462-96E8-1520B058AD34}"/>
    <cellStyle name="SAPBEXchaText 6 2 3 3" xfId="4149" xr:uid="{E5E32BAE-499A-4D33-BD62-5BDB37D60FB0}"/>
    <cellStyle name="SAPBEXchaText 6 2 4" xfId="1546" xr:uid="{AC65E9B5-CE22-41DE-9A01-EC591181B137}"/>
    <cellStyle name="SAPBEXchaText 6 2 4 2" xfId="2338" xr:uid="{15274A3B-C906-46B3-8540-2AA81E29C992}"/>
    <cellStyle name="SAPBEXchaText 6 2 4 3" xfId="3633" xr:uid="{4910B9EB-0043-4A81-8097-6D6096E43E3F}"/>
    <cellStyle name="SAPBEXchaText 6 2 5" xfId="2066" xr:uid="{BCF7ECF4-84B1-492A-A3F1-7767DCA8822E}"/>
    <cellStyle name="SAPBEXchaText 6 2 6" xfId="3375" xr:uid="{14840938-0694-495D-8EEE-5BAF80253B28}"/>
    <cellStyle name="SAPBEXchaText_Приложение_1_к_7-у-о_2009_Кв_1_ФСТ" xfId="312" xr:uid="{6DAA2545-15A8-4249-AABB-F57E499DFB6C}"/>
    <cellStyle name="SAPBEXexcBad7" xfId="313" xr:uid="{3EA48693-BCAA-4093-87C7-1580E21A2814}"/>
    <cellStyle name="SAPBEXexcBad7 2" xfId="314" xr:uid="{D0E488CC-A58A-4091-98C6-27741E6A05D2}"/>
    <cellStyle name="SAPBEXexcBad7 2 2" xfId="740" xr:uid="{74B878E2-B20C-4595-A61E-F701AFFA5DFD}"/>
    <cellStyle name="SAPBEXexcBad7 2 2 2" xfId="1012" xr:uid="{6832F378-85A1-4F44-A265-07456A9AA133}"/>
    <cellStyle name="SAPBEXexcBad7 2 2 2 2" xfId="1806" xr:uid="{35F8B116-CDDD-4E5D-A621-BEB349B0EDF0}"/>
    <cellStyle name="SAPBEXexcBad7 2 2 2 2 2" xfId="3116" xr:uid="{9A77AE7E-2FF6-476E-9676-3F4D7E4364D7}"/>
    <cellStyle name="SAPBEXexcBad7 2 2 2 2 3" xfId="4409" xr:uid="{4F5348CA-429F-473E-9014-9E8AFA974609}"/>
    <cellStyle name="SAPBEXexcBad7 2 2 2 3" xfId="2598" xr:uid="{13A544FF-EC2A-4C38-9FA8-A216BB080C17}"/>
    <cellStyle name="SAPBEXexcBad7 2 2 2 4" xfId="3893" xr:uid="{D2990A36-E8BA-4BA1-BC0F-F9F47BD2CBB4}"/>
    <cellStyle name="SAPBEXexcBad7 2 2 3" xfId="1283" xr:uid="{038BCEE9-5790-4CC1-8453-98AF24376B05}"/>
    <cellStyle name="SAPBEXexcBad7 2 2 3 2" xfId="2858" xr:uid="{0777CBCA-3ACF-4FB6-8584-E390466581E3}"/>
    <cellStyle name="SAPBEXexcBad7 2 2 3 3" xfId="4151" xr:uid="{BFDAB243-AB65-474D-9F3B-4C594FFF6EE6}"/>
    <cellStyle name="SAPBEXexcBad7 2 2 4" xfId="1548" xr:uid="{662D4003-8B73-490E-9C19-A02E191622B7}"/>
    <cellStyle name="SAPBEXexcBad7 2 2 4 2" xfId="2340" xr:uid="{DE227145-4EC0-4B5E-9496-25159FFBA934}"/>
    <cellStyle name="SAPBEXexcBad7 2 2 4 3" xfId="3635" xr:uid="{A5654377-0525-4BDD-9D1F-B26166402740}"/>
    <cellStyle name="SAPBEXexcBad7 2 2 5" xfId="2068" xr:uid="{EA2AEF25-57F0-4D19-933A-4B55C244D7A8}"/>
    <cellStyle name="SAPBEXexcBad7 2 2 6" xfId="3377" xr:uid="{7008B3A5-7DBB-431D-9180-833583F8BC06}"/>
    <cellStyle name="SAPBEXexcBad7 3" xfId="315" xr:uid="{4D4B585A-8F4E-46F3-92E9-3526E3B92471}"/>
    <cellStyle name="SAPBEXexcBad7 3 2" xfId="741" xr:uid="{9514612E-2E08-4538-9430-523250EB697C}"/>
    <cellStyle name="SAPBEXexcBad7 3 2 2" xfId="1013" xr:uid="{F833F918-5BD2-495D-BB8A-AD2258F39781}"/>
    <cellStyle name="SAPBEXexcBad7 3 2 2 2" xfId="1807" xr:uid="{031063A3-672F-4F90-AE56-C219DB3D4C5E}"/>
    <cellStyle name="SAPBEXexcBad7 3 2 2 2 2" xfId="3117" xr:uid="{B53483E5-601B-4883-8EBB-57F9468A812D}"/>
    <cellStyle name="SAPBEXexcBad7 3 2 2 2 3" xfId="4410" xr:uid="{D2A51AFF-0539-4646-A48E-866F70389356}"/>
    <cellStyle name="SAPBEXexcBad7 3 2 2 3" xfId="2599" xr:uid="{8D024230-7995-47FD-A01B-6E2C87E2EC5A}"/>
    <cellStyle name="SAPBEXexcBad7 3 2 2 4" xfId="3894" xr:uid="{FA220367-5DF8-4288-8976-399708250FED}"/>
    <cellStyle name="SAPBEXexcBad7 3 2 3" xfId="1284" xr:uid="{1E20EFDD-56FE-4867-903E-0803C3CC2A81}"/>
    <cellStyle name="SAPBEXexcBad7 3 2 3 2" xfId="2859" xr:uid="{FBBBFAE2-6149-4B84-BD55-32AA72089FA8}"/>
    <cellStyle name="SAPBEXexcBad7 3 2 3 3" xfId="4152" xr:uid="{7A8BB21F-6FCE-443B-BEBA-487CDAF2EF9D}"/>
    <cellStyle name="SAPBEXexcBad7 3 2 4" xfId="1549" xr:uid="{8932AD5F-77D4-439C-87E9-081625158B4E}"/>
    <cellStyle name="SAPBEXexcBad7 3 2 4 2" xfId="2341" xr:uid="{F4380B2F-997E-4790-9C72-11AA427D9B11}"/>
    <cellStyle name="SAPBEXexcBad7 3 2 4 3" xfId="3636" xr:uid="{3FEB03AB-901E-4EE6-81CE-3FE1FAD2D0F9}"/>
    <cellStyle name="SAPBEXexcBad7 3 2 5" xfId="2069" xr:uid="{E2A034AF-CE27-4D4E-9437-8BADFCFD34BF}"/>
    <cellStyle name="SAPBEXexcBad7 3 2 6" xfId="3378" xr:uid="{D0169C81-1FDA-4FFC-8DFD-F62677C25B35}"/>
    <cellStyle name="SAPBEXexcBad7 4" xfId="316" xr:uid="{6D123AEA-3255-49AB-847C-7723C5D64BF1}"/>
    <cellStyle name="SAPBEXexcBad7 4 2" xfId="742" xr:uid="{BFC754D9-D675-41D8-B294-EA02B5C9BCF1}"/>
    <cellStyle name="SAPBEXexcBad7 4 2 2" xfId="1014" xr:uid="{9B9D168E-7144-44F5-982E-AD657E59F876}"/>
    <cellStyle name="SAPBEXexcBad7 4 2 2 2" xfId="1808" xr:uid="{963E81D3-3482-4D0C-A419-617AD19665AA}"/>
    <cellStyle name="SAPBEXexcBad7 4 2 2 2 2" xfId="3118" xr:uid="{53C4CED7-92C7-4FE8-BBF3-C287B41504A8}"/>
    <cellStyle name="SAPBEXexcBad7 4 2 2 2 3" xfId="4411" xr:uid="{91FBDC09-D49F-4620-9131-83A2AB229B92}"/>
    <cellStyle name="SAPBEXexcBad7 4 2 2 3" xfId="2600" xr:uid="{64367B66-5586-43D2-BFE6-8C3A4710E308}"/>
    <cellStyle name="SAPBEXexcBad7 4 2 2 4" xfId="3895" xr:uid="{6BD2EA2E-8C49-437C-82FA-D3B6A8D53C6E}"/>
    <cellStyle name="SAPBEXexcBad7 4 2 3" xfId="1285" xr:uid="{7A4CADB1-AC1F-4746-810A-FC0D854C7925}"/>
    <cellStyle name="SAPBEXexcBad7 4 2 3 2" xfId="2860" xr:uid="{26FF8C53-CD0A-458A-AD76-05FD0822A857}"/>
    <cellStyle name="SAPBEXexcBad7 4 2 3 3" xfId="4153" xr:uid="{5AC75D9B-E407-493A-8157-040310EC95A3}"/>
    <cellStyle name="SAPBEXexcBad7 4 2 4" xfId="1550" xr:uid="{304F9ED9-B172-45EF-83FF-0F5095D53693}"/>
    <cellStyle name="SAPBEXexcBad7 4 2 4 2" xfId="2342" xr:uid="{3772133E-E995-44EA-AD87-2BFEFF91940F}"/>
    <cellStyle name="SAPBEXexcBad7 4 2 4 3" xfId="3637" xr:uid="{1D32B569-FBAF-47E8-9FCC-AD4B8CE39C11}"/>
    <cellStyle name="SAPBEXexcBad7 4 2 5" xfId="2070" xr:uid="{F31634CB-0193-43B6-AD68-FCB778BFD4AC}"/>
    <cellStyle name="SAPBEXexcBad7 4 2 6" xfId="3379" xr:uid="{292626CF-B154-4FEC-9CE6-42840D4A5423}"/>
    <cellStyle name="SAPBEXexcBad7 5" xfId="317" xr:uid="{86363B57-2E67-4553-A81D-F95E7C011570}"/>
    <cellStyle name="SAPBEXexcBad7 5 2" xfId="743" xr:uid="{8FFF0EE1-A5CD-4F1D-AFB5-146F7D665E32}"/>
    <cellStyle name="SAPBEXexcBad7 5 2 2" xfId="1015" xr:uid="{41152FB8-F16A-4053-901A-57B6E505ED6C}"/>
    <cellStyle name="SAPBEXexcBad7 5 2 2 2" xfId="1809" xr:uid="{93714709-C90A-417E-BE38-65E7B2C7C77A}"/>
    <cellStyle name="SAPBEXexcBad7 5 2 2 2 2" xfId="3119" xr:uid="{E8A29924-0534-4C1C-B3FA-D4184BA4CB01}"/>
    <cellStyle name="SAPBEXexcBad7 5 2 2 2 3" xfId="4412" xr:uid="{0ABB426B-AE7D-478F-ABAD-7F27D846EB0D}"/>
    <cellStyle name="SAPBEXexcBad7 5 2 2 3" xfId="2601" xr:uid="{73F7770B-7CF9-482F-8A8F-4C5C28C7C1A4}"/>
    <cellStyle name="SAPBEXexcBad7 5 2 2 4" xfId="3896" xr:uid="{E5901AAD-5E03-4612-96C4-B03F80BC6FDB}"/>
    <cellStyle name="SAPBEXexcBad7 5 2 3" xfId="1286" xr:uid="{BC5AF0A5-E736-48DD-BF0A-FC87CD91B328}"/>
    <cellStyle name="SAPBEXexcBad7 5 2 3 2" xfId="2861" xr:uid="{D22F94AC-0A73-4C6F-AA50-9C683EC6F004}"/>
    <cellStyle name="SAPBEXexcBad7 5 2 3 3" xfId="4154" xr:uid="{F2FBCCDD-9CE3-45FA-9520-75EB7DBB27D8}"/>
    <cellStyle name="SAPBEXexcBad7 5 2 4" xfId="1551" xr:uid="{DFDD02DC-842E-4C29-A74C-D5BD24B037AA}"/>
    <cellStyle name="SAPBEXexcBad7 5 2 4 2" xfId="2343" xr:uid="{A3364689-7923-4E4C-82FD-5E2A203F09CF}"/>
    <cellStyle name="SAPBEXexcBad7 5 2 4 3" xfId="3638" xr:uid="{4CEE14FD-2946-4EF9-B271-9E073FA5732E}"/>
    <cellStyle name="SAPBEXexcBad7 5 2 5" xfId="2071" xr:uid="{B92F1481-CE47-46DB-B4F9-4B4E62E4B7BA}"/>
    <cellStyle name="SAPBEXexcBad7 5 2 6" xfId="3380" xr:uid="{37C20A82-C134-4FAC-870F-5787A9DDDE99}"/>
    <cellStyle name="SAPBEXexcBad7 6" xfId="318" xr:uid="{A1ED0A6C-46A4-4355-8FB2-A00FBAB27251}"/>
    <cellStyle name="SAPBEXexcBad7 6 2" xfId="744" xr:uid="{D625A31D-E73D-4A4B-A6F6-CA5CE2FEDAA6}"/>
    <cellStyle name="SAPBEXexcBad7 6 2 2" xfId="1016" xr:uid="{B3B1D6E4-4443-404F-B444-F1B0F52E691C}"/>
    <cellStyle name="SAPBEXexcBad7 6 2 2 2" xfId="1810" xr:uid="{F4E2AFF4-33DC-46EE-9155-51F49B940B01}"/>
    <cellStyle name="SAPBEXexcBad7 6 2 2 2 2" xfId="3120" xr:uid="{B1390A18-3007-495E-83F2-3CE3A6C36E5D}"/>
    <cellStyle name="SAPBEXexcBad7 6 2 2 2 3" xfId="4413" xr:uid="{A856D123-BE72-4006-9C7A-E13DCB54EBB6}"/>
    <cellStyle name="SAPBEXexcBad7 6 2 2 3" xfId="2602" xr:uid="{AB4FF271-E8B8-4BD6-8F42-99A1D849C751}"/>
    <cellStyle name="SAPBEXexcBad7 6 2 2 4" xfId="3897" xr:uid="{3E5C2D8E-F3D1-427C-B3F5-D65C1166066D}"/>
    <cellStyle name="SAPBEXexcBad7 6 2 3" xfId="1287" xr:uid="{FDB51B87-FB25-4B6D-9D98-B976C3993730}"/>
    <cellStyle name="SAPBEXexcBad7 6 2 3 2" xfId="2862" xr:uid="{A9267C47-029A-4F32-8C77-03625928D46C}"/>
    <cellStyle name="SAPBEXexcBad7 6 2 3 3" xfId="4155" xr:uid="{0E36867A-F15E-42B8-ABC3-46EB09CAFB23}"/>
    <cellStyle name="SAPBEXexcBad7 6 2 4" xfId="1552" xr:uid="{63477E93-6A01-4407-8BA9-E8B8D98CC9B2}"/>
    <cellStyle name="SAPBEXexcBad7 6 2 4 2" xfId="2344" xr:uid="{5E6EAA3A-A029-4AF8-B9ED-21074B621907}"/>
    <cellStyle name="SAPBEXexcBad7 6 2 4 3" xfId="3639" xr:uid="{86EFA549-8B57-4E77-9582-AAAE89CA39B3}"/>
    <cellStyle name="SAPBEXexcBad7 6 2 5" xfId="2072" xr:uid="{6D2DC085-59A3-4BAD-A452-96CB6EA1FE54}"/>
    <cellStyle name="SAPBEXexcBad7 6 2 6" xfId="3381" xr:uid="{A084949F-0328-4077-ADD7-E51B5DF9464F}"/>
    <cellStyle name="SAPBEXexcBad7 7" xfId="739" xr:uid="{EA5764A0-6525-47C6-951E-16700C4465B5}"/>
    <cellStyle name="SAPBEXexcBad7 7 2" xfId="1011" xr:uid="{58551AE4-7E88-4FD0-8ED6-CF0432611E93}"/>
    <cellStyle name="SAPBEXexcBad7 7 2 2" xfId="1805" xr:uid="{A45A5983-BCC8-4102-8636-BB3A2412BC53}"/>
    <cellStyle name="SAPBEXexcBad7 7 2 2 2" xfId="3115" xr:uid="{FFBE4FE7-6F08-4494-8E7B-D210284CDC8B}"/>
    <cellStyle name="SAPBEXexcBad7 7 2 2 3" xfId="4408" xr:uid="{D4FEF626-20B9-4EF7-A8FA-446D0DE74181}"/>
    <cellStyle name="SAPBEXexcBad7 7 2 3" xfId="2597" xr:uid="{AF785A9D-7302-4F03-B5B6-906BDC258CA5}"/>
    <cellStyle name="SAPBEXexcBad7 7 2 4" xfId="3892" xr:uid="{A6EEAE3B-0307-4148-B969-0981D5168360}"/>
    <cellStyle name="SAPBEXexcBad7 7 3" xfId="1282" xr:uid="{A6DDD02E-1E47-4C73-8CD2-0BEFDA37705E}"/>
    <cellStyle name="SAPBEXexcBad7 7 3 2" xfId="2857" xr:uid="{46062EDA-051E-4229-8186-41509B42AED1}"/>
    <cellStyle name="SAPBEXexcBad7 7 3 3" xfId="4150" xr:uid="{20FA9BAF-D033-4B89-B7CC-0071FDDAA5AC}"/>
    <cellStyle name="SAPBEXexcBad7 7 4" xfId="1547" xr:uid="{C94B8844-8314-4549-8815-A41BE6E8C2A6}"/>
    <cellStyle name="SAPBEXexcBad7 7 4 2" xfId="2339" xr:uid="{D0F353DD-6814-4DD9-B413-581191956AB9}"/>
    <cellStyle name="SAPBEXexcBad7 7 4 3" xfId="3634" xr:uid="{8745FEFF-199E-4F9E-BD81-6B590B8DB455}"/>
    <cellStyle name="SAPBEXexcBad7 7 5" xfId="2067" xr:uid="{178AF9F9-BE08-4C52-868E-49F77D7D33EE}"/>
    <cellStyle name="SAPBEXexcBad7 7 6" xfId="3376" xr:uid="{C287A331-F2ED-4FBC-ACC6-A705CD2F6650}"/>
    <cellStyle name="SAPBEXexcBad8" xfId="319" xr:uid="{B436FB7D-FED2-448B-97ED-74E458A01898}"/>
    <cellStyle name="SAPBEXexcBad8 2" xfId="320" xr:uid="{1CD4986A-268E-43DD-ACD4-23002E80BFB0}"/>
    <cellStyle name="SAPBEXexcBad8 2 2" xfId="746" xr:uid="{93F42537-0681-4586-B23F-3D571772C766}"/>
    <cellStyle name="SAPBEXexcBad8 2 2 2" xfId="1018" xr:uid="{37C07E96-392E-4B83-8E57-24C057274E0A}"/>
    <cellStyle name="SAPBEXexcBad8 2 2 2 2" xfId="1812" xr:uid="{A25C0AFF-B2E7-46AD-B7D8-039F17118341}"/>
    <cellStyle name="SAPBEXexcBad8 2 2 2 2 2" xfId="3122" xr:uid="{7BE610C7-220B-4F79-9F7E-2C2C6185D7CE}"/>
    <cellStyle name="SAPBEXexcBad8 2 2 2 2 3" xfId="4415" xr:uid="{B1193E87-AF2E-4515-9C06-11E980D80032}"/>
    <cellStyle name="SAPBEXexcBad8 2 2 2 3" xfId="2604" xr:uid="{DF46A788-4441-420D-A660-3DE262EA67CD}"/>
    <cellStyle name="SAPBEXexcBad8 2 2 2 4" xfId="3899" xr:uid="{8D6C37E7-AF1C-4868-89ED-86715292F463}"/>
    <cellStyle name="SAPBEXexcBad8 2 2 3" xfId="1289" xr:uid="{752F789A-47D2-4669-87BC-3CA5BCA58A21}"/>
    <cellStyle name="SAPBEXexcBad8 2 2 3 2" xfId="2864" xr:uid="{91EEF846-F613-45A9-A51B-9F6001E5A276}"/>
    <cellStyle name="SAPBEXexcBad8 2 2 3 3" xfId="4157" xr:uid="{D0BF7A19-1D26-4D32-8748-5FFA992D29E4}"/>
    <cellStyle name="SAPBEXexcBad8 2 2 4" xfId="1554" xr:uid="{BE6D87FB-AAA8-41D2-9A15-B2E7994C8901}"/>
    <cellStyle name="SAPBEXexcBad8 2 2 4 2" xfId="2346" xr:uid="{2C902EF6-3BAA-4E91-B966-E402284D9C15}"/>
    <cellStyle name="SAPBEXexcBad8 2 2 4 3" xfId="3641" xr:uid="{63818DD3-081F-41EB-A39A-4BB13FAF1F53}"/>
    <cellStyle name="SAPBEXexcBad8 2 2 5" xfId="2074" xr:uid="{718645DE-7019-4100-BE1B-5D49F908E009}"/>
    <cellStyle name="SAPBEXexcBad8 2 2 6" xfId="3383" xr:uid="{251F4766-D258-401E-B947-909B1176E89D}"/>
    <cellStyle name="SAPBEXexcBad8 3" xfId="321" xr:uid="{1463BC4D-3844-48B1-9373-1C69F4EAF912}"/>
    <cellStyle name="SAPBEXexcBad8 3 2" xfId="747" xr:uid="{56025FE4-7435-4A52-9E4F-BD2D269F9220}"/>
    <cellStyle name="SAPBEXexcBad8 3 2 2" xfId="1019" xr:uid="{D7761D9F-2E10-4B7D-985A-F75508ECC51E}"/>
    <cellStyle name="SAPBEXexcBad8 3 2 2 2" xfId="1813" xr:uid="{C00B048F-9C5C-4371-9685-FA9338A72AE8}"/>
    <cellStyle name="SAPBEXexcBad8 3 2 2 2 2" xfId="3123" xr:uid="{E1F7ECFB-19C2-4E23-8EB4-D27030E5E34E}"/>
    <cellStyle name="SAPBEXexcBad8 3 2 2 2 3" xfId="4416" xr:uid="{3C5ECC02-9438-4A2C-87C6-EDABDCF5E50C}"/>
    <cellStyle name="SAPBEXexcBad8 3 2 2 3" xfId="2605" xr:uid="{5032B134-D510-4B59-B1B7-0A102FC95A4D}"/>
    <cellStyle name="SAPBEXexcBad8 3 2 2 4" xfId="3900" xr:uid="{7D13C973-5BA1-4F90-A419-C895B2A9B778}"/>
    <cellStyle name="SAPBEXexcBad8 3 2 3" xfId="1290" xr:uid="{3AED1553-48DA-4CC4-8963-6D371F425D13}"/>
    <cellStyle name="SAPBEXexcBad8 3 2 3 2" xfId="2865" xr:uid="{B6019E55-6304-4C0D-BDCC-303DC6148D9B}"/>
    <cellStyle name="SAPBEXexcBad8 3 2 3 3" xfId="4158" xr:uid="{10622F16-3708-407A-967A-E723CE17D5F6}"/>
    <cellStyle name="SAPBEXexcBad8 3 2 4" xfId="1555" xr:uid="{88FDE178-B1BA-4196-9A64-95F75E144F85}"/>
    <cellStyle name="SAPBEXexcBad8 3 2 4 2" xfId="2347" xr:uid="{9C995CE5-E651-409A-8AB0-1351CFF5BA28}"/>
    <cellStyle name="SAPBEXexcBad8 3 2 4 3" xfId="3642" xr:uid="{D4DA7929-FE6B-4D59-B2C8-FC451049EC50}"/>
    <cellStyle name="SAPBEXexcBad8 3 2 5" xfId="2075" xr:uid="{7696AEC6-E0EF-468D-B107-FE8719DC00E6}"/>
    <cellStyle name="SAPBEXexcBad8 3 2 6" xfId="3384" xr:uid="{FA169C8D-1CA5-476A-A1BE-8D7378B69D1F}"/>
    <cellStyle name="SAPBEXexcBad8 4" xfId="322" xr:uid="{A41C06A5-1E46-4BCD-9155-AEE18A933301}"/>
    <cellStyle name="SAPBEXexcBad8 4 2" xfId="748" xr:uid="{324F9F3E-E2CC-4026-80EC-B73B366F7B3C}"/>
    <cellStyle name="SAPBEXexcBad8 4 2 2" xfId="1020" xr:uid="{29AB61FA-D881-440B-946C-F6EB3651F651}"/>
    <cellStyle name="SAPBEXexcBad8 4 2 2 2" xfId="1814" xr:uid="{EE74B670-6D2E-4A56-83EA-CE1E3BA4035A}"/>
    <cellStyle name="SAPBEXexcBad8 4 2 2 2 2" xfId="3124" xr:uid="{38C3EB6F-096F-4004-9CB1-8748AE4F3155}"/>
    <cellStyle name="SAPBEXexcBad8 4 2 2 2 3" xfId="4417" xr:uid="{ABF39FF0-54EF-466F-B6E5-CA6C7B96E87B}"/>
    <cellStyle name="SAPBEXexcBad8 4 2 2 3" xfId="2606" xr:uid="{CEC3BEB3-ADD0-4C06-ABA5-05B69469AE14}"/>
    <cellStyle name="SAPBEXexcBad8 4 2 2 4" xfId="3901" xr:uid="{A6271D25-BCEE-47A6-AFFC-C9CF58778337}"/>
    <cellStyle name="SAPBEXexcBad8 4 2 3" xfId="1291" xr:uid="{A63F4CE3-AC7A-4A4A-BF2C-552A4B70C2D9}"/>
    <cellStyle name="SAPBEXexcBad8 4 2 3 2" xfId="2866" xr:uid="{05022FF6-B1FC-4A08-9C2B-9D3911087604}"/>
    <cellStyle name="SAPBEXexcBad8 4 2 3 3" xfId="4159" xr:uid="{2602AD6F-0F78-494E-B975-ACDB122C66DA}"/>
    <cellStyle name="SAPBEXexcBad8 4 2 4" xfId="1556" xr:uid="{1426C02C-ADC9-457A-A6A3-59CEEC493158}"/>
    <cellStyle name="SAPBEXexcBad8 4 2 4 2" xfId="2348" xr:uid="{C7FC0D5D-88DA-4614-9D00-62634941C584}"/>
    <cellStyle name="SAPBEXexcBad8 4 2 4 3" xfId="3643" xr:uid="{8200F793-CE7D-48DC-B945-4A8AB2D0489C}"/>
    <cellStyle name="SAPBEXexcBad8 4 2 5" xfId="2076" xr:uid="{E6B7F065-D806-4168-83B7-85941A49D322}"/>
    <cellStyle name="SAPBEXexcBad8 4 2 6" xfId="3385" xr:uid="{B297D0AE-7B4D-49E1-8DBD-C61020CDC51B}"/>
    <cellStyle name="SAPBEXexcBad8 5" xfId="323" xr:uid="{BEF281AA-5A21-40F5-81FA-D4292FC76AFB}"/>
    <cellStyle name="SAPBEXexcBad8 5 2" xfId="749" xr:uid="{D9B2A44C-8132-433E-A4E4-BD02B0F8E1A0}"/>
    <cellStyle name="SAPBEXexcBad8 5 2 2" xfId="1021" xr:uid="{F722ADA0-7A4B-4CC3-8493-05777D0755D0}"/>
    <cellStyle name="SAPBEXexcBad8 5 2 2 2" xfId="1815" xr:uid="{C858D1E0-6680-4B42-9E62-CB061C7A334C}"/>
    <cellStyle name="SAPBEXexcBad8 5 2 2 2 2" xfId="3125" xr:uid="{66B2DA71-FA1C-4DAF-A03E-18BE34250013}"/>
    <cellStyle name="SAPBEXexcBad8 5 2 2 2 3" xfId="4418" xr:uid="{526B6F10-D5D5-4FEE-B454-EC917B630586}"/>
    <cellStyle name="SAPBEXexcBad8 5 2 2 3" xfId="2607" xr:uid="{0815D170-235C-4B75-BBE6-D35D38A99BE4}"/>
    <cellStyle name="SAPBEXexcBad8 5 2 2 4" xfId="3902" xr:uid="{22765365-53AB-44C0-ABE6-2F517EABF915}"/>
    <cellStyle name="SAPBEXexcBad8 5 2 3" xfId="1292" xr:uid="{72AEB07C-5225-45FF-998C-FFDBDF26E167}"/>
    <cellStyle name="SAPBEXexcBad8 5 2 3 2" xfId="2867" xr:uid="{CCD93E83-51DF-47C0-9D69-BFDB844BF0C1}"/>
    <cellStyle name="SAPBEXexcBad8 5 2 3 3" xfId="4160" xr:uid="{9B51055C-C101-4FE0-96B6-BDF95F7D53A6}"/>
    <cellStyle name="SAPBEXexcBad8 5 2 4" xfId="1557" xr:uid="{27905C9A-5765-47A2-88E4-3B1929D43F51}"/>
    <cellStyle name="SAPBEXexcBad8 5 2 4 2" xfId="2349" xr:uid="{DCC892AC-9C42-4B89-9413-B156670ADE16}"/>
    <cellStyle name="SAPBEXexcBad8 5 2 4 3" xfId="3644" xr:uid="{2E02F13A-DB3A-4490-9699-E83618A4D866}"/>
    <cellStyle name="SAPBEXexcBad8 5 2 5" xfId="2077" xr:uid="{9512C614-1D01-4BBD-9F28-12A1E34AAC15}"/>
    <cellStyle name="SAPBEXexcBad8 5 2 6" xfId="3386" xr:uid="{82099B70-7C8D-4B13-AFAC-08981B03EBAF}"/>
    <cellStyle name="SAPBEXexcBad8 6" xfId="324" xr:uid="{3AFEBABF-F188-4B19-BF68-3F4A1F23C6FA}"/>
    <cellStyle name="SAPBEXexcBad8 6 2" xfId="750" xr:uid="{13DE3CA4-D211-4560-861C-B5D932AD0D21}"/>
    <cellStyle name="SAPBEXexcBad8 6 2 2" xfId="1022" xr:uid="{78787581-F24A-4C94-8616-133EB272B242}"/>
    <cellStyle name="SAPBEXexcBad8 6 2 2 2" xfId="1816" xr:uid="{6434CEC6-255F-4348-98D2-5C0A48700F72}"/>
    <cellStyle name="SAPBEXexcBad8 6 2 2 2 2" xfId="3126" xr:uid="{AB0FA8C3-1649-4C30-B5A1-0FB2D369071E}"/>
    <cellStyle name="SAPBEXexcBad8 6 2 2 2 3" xfId="4419" xr:uid="{EF27ACCD-A0AD-40E6-871D-1F42CF3B852A}"/>
    <cellStyle name="SAPBEXexcBad8 6 2 2 3" xfId="2608" xr:uid="{ECDDA023-DC4F-48B7-957B-56931DB9A3B7}"/>
    <cellStyle name="SAPBEXexcBad8 6 2 2 4" xfId="3903" xr:uid="{E4DAAE51-FBFA-4A7C-B4B9-838992E62719}"/>
    <cellStyle name="SAPBEXexcBad8 6 2 3" xfId="1293" xr:uid="{62AB9164-10DC-4706-8E2A-99DB24853115}"/>
    <cellStyle name="SAPBEXexcBad8 6 2 3 2" xfId="2868" xr:uid="{022A1F84-D1EE-4F8C-A61C-F8E8B13BFEDB}"/>
    <cellStyle name="SAPBEXexcBad8 6 2 3 3" xfId="4161" xr:uid="{CFBCAF00-3A7A-4726-9EDF-21A01E082EBD}"/>
    <cellStyle name="SAPBEXexcBad8 6 2 4" xfId="1558" xr:uid="{D2B45824-53C0-49E1-8D13-8F433523BEA1}"/>
    <cellStyle name="SAPBEXexcBad8 6 2 4 2" xfId="2350" xr:uid="{5AC6C446-1246-4EB4-B2E7-339638E69C77}"/>
    <cellStyle name="SAPBEXexcBad8 6 2 4 3" xfId="3645" xr:uid="{66A8F465-2A18-4F65-92AF-6D5110F0E16B}"/>
    <cellStyle name="SAPBEXexcBad8 6 2 5" xfId="2078" xr:uid="{CCA59206-C8C7-4B76-8FB1-19B137542EEC}"/>
    <cellStyle name="SAPBEXexcBad8 6 2 6" xfId="3387" xr:uid="{2D38E522-E666-475D-95F3-078DD7E8DA55}"/>
    <cellStyle name="SAPBEXexcBad8 7" xfId="745" xr:uid="{FD83ABC4-2AA5-453F-9856-806B235134E6}"/>
    <cellStyle name="SAPBEXexcBad8 7 2" xfId="1017" xr:uid="{8FC7AA5C-68F8-4424-81EB-830C17307A6F}"/>
    <cellStyle name="SAPBEXexcBad8 7 2 2" xfId="1811" xr:uid="{DC43D212-ECE2-4279-8A41-3D5A04682009}"/>
    <cellStyle name="SAPBEXexcBad8 7 2 2 2" xfId="3121" xr:uid="{FA4B93CF-59AF-42E8-ABBC-F9C56A2C6BD9}"/>
    <cellStyle name="SAPBEXexcBad8 7 2 2 3" xfId="4414" xr:uid="{ECC144D6-96EB-482D-B309-232CE5B8186F}"/>
    <cellStyle name="SAPBEXexcBad8 7 2 3" xfId="2603" xr:uid="{9F4FFA18-DEEC-458E-B805-93AE448E1E28}"/>
    <cellStyle name="SAPBEXexcBad8 7 2 4" xfId="3898" xr:uid="{88D16AAC-B58A-4355-82A9-A1E79A5E8105}"/>
    <cellStyle name="SAPBEXexcBad8 7 3" xfId="1288" xr:uid="{5F93FD48-4E9C-41C9-BE76-F48A2BEED6A4}"/>
    <cellStyle name="SAPBEXexcBad8 7 3 2" xfId="2863" xr:uid="{1BFBE641-9586-428D-86DB-A96806FDE205}"/>
    <cellStyle name="SAPBEXexcBad8 7 3 3" xfId="4156" xr:uid="{A7DCECCF-DA79-4AE2-B007-37E21B86597A}"/>
    <cellStyle name="SAPBEXexcBad8 7 4" xfId="1553" xr:uid="{5678D259-1D3F-4856-9FAE-FD19D9216D6D}"/>
    <cellStyle name="SAPBEXexcBad8 7 4 2" xfId="2345" xr:uid="{FE08EF93-7D81-4961-B5D4-910A2E7D76B5}"/>
    <cellStyle name="SAPBEXexcBad8 7 4 3" xfId="3640" xr:uid="{222E8DEB-62D0-40DD-ADC8-953AA6BB2C67}"/>
    <cellStyle name="SAPBEXexcBad8 7 5" xfId="2073" xr:uid="{FD4D586A-EE31-4441-9679-786A466807ED}"/>
    <cellStyle name="SAPBEXexcBad8 7 6" xfId="3382" xr:uid="{D6C91703-6EE2-4AA9-A922-473CF272F9D1}"/>
    <cellStyle name="SAPBEXexcBad9" xfId="325" xr:uid="{8BE8B388-5FF8-4172-BC4F-C49ED2B1B9AB}"/>
    <cellStyle name="SAPBEXexcBad9 2" xfId="326" xr:uid="{3A3650D3-BEFF-4CEA-9B43-B380402283FC}"/>
    <cellStyle name="SAPBEXexcBad9 2 2" xfId="752" xr:uid="{49DC95A1-27A8-4D73-AE3B-050875052531}"/>
    <cellStyle name="SAPBEXexcBad9 2 2 2" xfId="1024" xr:uid="{1A80685A-B74E-40FB-93D5-7A145F264277}"/>
    <cellStyle name="SAPBEXexcBad9 2 2 2 2" xfId="1818" xr:uid="{5B9D1FEF-D8C2-4CBB-B51A-0DE7E0AD65C6}"/>
    <cellStyle name="SAPBEXexcBad9 2 2 2 2 2" xfId="3128" xr:uid="{D91708E1-EA66-4F0B-8BF0-DBD70667F508}"/>
    <cellStyle name="SAPBEXexcBad9 2 2 2 2 3" xfId="4421" xr:uid="{F28CAE8C-E885-4DEE-9883-E54D376F41FF}"/>
    <cellStyle name="SAPBEXexcBad9 2 2 2 3" xfId="2610" xr:uid="{FE502956-B5C5-4843-A6FB-4D2F8DF96086}"/>
    <cellStyle name="SAPBEXexcBad9 2 2 2 4" xfId="3905" xr:uid="{95AC027D-B146-41CB-B70E-9AEB67F0FEE9}"/>
    <cellStyle name="SAPBEXexcBad9 2 2 3" xfId="1295" xr:uid="{0CDF7B83-E8D9-4E50-A80F-718A9F522328}"/>
    <cellStyle name="SAPBEXexcBad9 2 2 3 2" xfId="2870" xr:uid="{7B643271-1206-46C7-B760-568ED1E2817F}"/>
    <cellStyle name="SAPBEXexcBad9 2 2 3 3" xfId="4163" xr:uid="{EA02ABA2-B9AB-451B-93F0-FFC184AF1F64}"/>
    <cellStyle name="SAPBEXexcBad9 2 2 4" xfId="1560" xr:uid="{EDD05879-AB16-4AA6-B834-FAB5BF6DC807}"/>
    <cellStyle name="SAPBEXexcBad9 2 2 4 2" xfId="2352" xr:uid="{D9C8E95E-5A8F-4950-B059-BE17F9449E9E}"/>
    <cellStyle name="SAPBEXexcBad9 2 2 4 3" xfId="3647" xr:uid="{995C60A1-5E90-4779-A016-D5A04B581448}"/>
    <cellStyle name="SAPBEXexcBad9 2 2 5" xfId="2080" xr:uid="{36A3AC0B-D79F-48BA-BF58-4DA4C7059295}"/>
    <cellStyle name="SAPBEXexcBad9 2 2 6" xfId="3389" xr:uid="{7774E350-70C9-4F84-9639-6B878083312F}"/>
    <cellStyle name="SAPBEXexcBad9 3" xfId="327" xr:uid="{57128535-B0E9-4275-807A-DCC7000B34F9}"/>
    <cellStyle name="SAPBEXexcBad9 3 2" xfId="753" xr:uid="{9759DB5B-1BD9-4D6B-ABF4-45F935E585B9}"/>
    <cellStyle name="SAPBEXexcBad9 3 2 2" xfId="1025" xr:uid="{F7DAFAAE-89B9-49A5-98DC-22D89C02DB19}"/>
    <cellStyle name="SAPBEXexcBad9 3 2 2 2" xfId="1819" xr:uid="{627006C1-398E-4F43-BC05-0B454E11A1C3}"/>
    <cellStyle name="SAPBEXexcBad9 3 2 2 2 2" xfId="3129" xr:uid="{A84D6205-491C-4E78-8B6E-7D532286EF9D}"/>
    <cellStyle name="SAPBEXexcBad9 3 2 2 2 3" xfId="4422" xr:uid="{E629028A-D507-4257-B0A2-D820882F4285}"/>
    <cellStyle name="SAPBEXexcBad9 3 2 2 3" xfId="2611" xr:uid="{7C3286AD-5A41-4355-8F35-C4A7F768F382}"/>
    <cellStyle name="SAPBEXexcBad9 3 2 2 4" xfId="3906" xr:uid="{9D952CA2-A08B-4AC4-9AFD-9F72FBF1E7FE}"/>
    <cellStyle name="SAPBEXexcBad9 3 2 3" xfId="1296" xr:uid="{09D123DB-4F02-4B27-B933-707D36DE83BA}"/>
    <cellStyle name="SAPBEXexcBad9 3 2 3 2" xfId="2871" xr:uid="{AF2E5145-0672-48AB-8645-D6B7FF0DDC0A}"/>
    <cellStyle name="SAPBEXexcBad9 3 2 3 3" xfId="4164" xr:uid="{F371AE7B-D075-435C-86F4-17C8B33AB143}"/>
    <cellStyle name="SAPBEXexcBad9 3 2 4" xfId="1561" xr:uid="{771C2A22-88F5-43E4-830B-B794B4B8264E}"/>
    <cellStyle name="SAPBEXexcBad9 3 2 4 2" xfId="2353" xr:uid="{ED163A54-0F3E-4039-991F-2E726811AC18}"/>
    <cellStyle name="SAPBEXexcBad9 3 2 4 3" xfId="3648" xr:uid="{F48AD7C1-0C4A-405D-A3C1-CCD75E2441F5}"/>
    <cellStyle name="SAPBEXexcBad9 3 2 5" xfId="2081" xr:uid="{EA07938E-1FE9-49DD-A5E3-81F474FF30A8}"/>
    <cellStyle name="SAPBEXexcBad9 3 2 6" xfId="3390" xr:uid="{1C244C1E-A842-4691-92B4-4A3C17B65791}"/>
    <cellStyle name="SAPBEXexcBad9 4" xfId="328" xr:uid="{0C342D74-8D5A-450B-8DF1-E141A29FBAD6}"/>
    <cellStyle name="SAPBEXexcBad9 4 2" xfId="754" xr:uid="{DBFFF41E-6E5F-46D8-A0C0-50F12F48E397}"/>
    <cellStyle name="SAPBEXexcBad9 4 2 2" xfId="1026" xr:uid="{2815DF4C-C6D6-4DC3-B9D4-C554F55C1DFD}"/>
    <cellStyle name="SAPBEXexcBad9 4 2 2 2" xfId="1820" xr:uid="{5EA8AF01-4707-462D-A96E-5A4B60442C30}"/>
    <cellStyle name="SAPBEXexcBad9 4 2 2 2 2" xfId="3130" xr:uid="{C3738DEF-21D0-4F57-BF5C-9828A21D1811}"/>
    <cellStyle name="SAPBEXexcBad9 4 2 2 2 3" xfId="4423" xr:uid="{1F529FD0-2E14-42E8-BAD8-8A6F777F101F}"/>
    <cellStyle name="SAPBEXexcBad9 4 2 2 3" xfId="2612" xr:uid="{43666D5F-C091-435E-B102-CEB8FA3F6D59}"/>
    <cellStyle name="SAPBEXexcBad9 4 2 2 4" xfId="3907" xr:uid="{17980F09-B54A-41B2-817D-012A5800FEB8}"/>
    <cellStyle name="SAPBEXexcBad9 4 2 3" xfId="1297" xr:uid="{847BD6C4-E90D-40AB-B6D8-F346390FCBCA}"/>
    <cellStyle name="SAPBEXexcBad9 4 2 3 2" xfId="2872" xr:uid="{0D88E687-6DDB-4222-9B55-7E53DBB62087}"/>
    <cellStyle name="SAPBEXexcBad9 4 2 3 3" xfId="4165" xr:uid="{691680C4-A6C2-4A80-98FB-57979D1DE15C}"/>
    <cellStyle name="SAPBEXexcBad9 4 2 4" xfId="1562" xr:uid="{97BED205-7639-4229-A5AF-E690B1B91CD6}"/>
    <cellStyle name="SAPBEXexcBad9 4 2 4 2" xfId="2354" xr:uid="{77391E17-F16C-4D20-B74E-DC2359FBDE79}"/>
    <cellStyle name="SAPBEXexcBad9 4 2 4 3" xfId="3649" xr:uid="{E209DAEB-E5BE-4AA3-8529-BD1BF4E4952F}"/>
    <cellStyle name="SAPBEXexcBad9 4 2 5" xfId="2082" xr:uid="{F3C69D69-BC45-4BE4-8DB8-D7409725537F}"/>
    <cellStyle name="SAPBEXexcBad9 4 2 6" xfId="3391" xr:uid="{E10B7077-C0CD-4209-ABAA-3BFB21A97934}"/>
    <cellStyle name="SAPBEXexcBad9 5" xfId="329" xr:uid="{36A2D9E1-8283-425F-B712-A0A4A1688446}"/>
    <cellStyle name="SAPBEXexcBad9 5 2" xfId="755" xr:uid="{9ED488DC-1781-4821-B6FD-FBCCC6BC4123}"/>
    <cellStyle name="SAPBEXexcBad9 5 2 2" xfId="1027" xr:uid="{20B521D2-BE3F-4C86-92B2-83A32DDCF5C9}"/>
    <cellStyle name="SAPBEXexcBad9 5 2 2 2" xfId="1821" xr:uid="{8A99EDA1-D105-45E7-9FE7-0C2B5C466405}"/>
    <cellStyle name="SAPBEXexcBad9 5 2 2 2 2" xfId="3131" xr:uid="{90948C20-CC97-4A88-838B-21F0EC683DC8}"/>
    <cellStyle name="SAPBEXexcBad9 5 2 2 2 3" xfId="4424" xr:uid="{B08FFE0B-C73B-4D87-9FFA-CC4A5D3D4370}"/>
    <cellStyle name="SAPBEXexcBad9 5 2 2 3" xfId="2613" xr:uid="{7C4CD63A-5DD7-4ED9-A2C1-1DF6655F3684}"/>
    <cellStyle name="SAPBEXexcBad9 5 2 2 4" xfId="3908" xr:uid="{3CB6CE27-E328-4AEF-BA62-4B35829ED323}"/>
    <cellStyle name="SAPBEXexcBad9 5 2 3" xfId="1298" xr:uid="{248EDC94-3BC6-44D3-BFB4-F3E5D4AEF204}"/>
    <cellStyle name="SAPBEXexcBad9 5 2 3 2" xfId="2873" xr:uid="{2743BAC0-B71D-47F2-A6E6-C85015FD5E8F}"/>
    <cellStyle name="SAPBEXexcBad9 5 2 3 3" xfId="4166" xr:uid="{26E27762-8425-456B-9934-25DB42C6A7F3}"/>
    <cellStyle name="SAPBEXexcBad9 5 2 4" xfId="1563" xr:uid="{3EEADED1-F232-4D7D-B75F-6083114C4398}"/>
    <cellStyle name="SAPBEXexcBad9 5 2 4 2" xfId="2355" xr:uid="{EED03ED3-AB16-4A9B-9780-31C86FEDA90A}"/>
    <cellStyle name="SAPBEXexcBad9 5 2 4 3" xfId="3650" xr:uid="{DADE30EB-0404-42FB-928F-C2183A2115BB}"/>
    <cellStyle name="SAPBEXexcBad9 5 2 5" xfId="2083" xr:uid="{D663FE1F-A133-4356-B975-CE763BC09054}"/>
    <cellStyle name="SAPBEXexcBad9 5 2 6" xfId="3392" xr:uid="{147675F5-9368-4E74-B970-9A9DDEFFF4A6}"/>
    <cellStyle name="SAPBEXexcBad9 6" xfId="330" xr:uid="{43744844-570C-4C2B-9EC7-2C7E08ADB9AE}"/>
    <cellStyle name="SAPBEXexcBad9 6 2" xfId="756" xr:uid="{0E433D21-122A-4767-B4E1-595BAE6B54BF}"/>
    <cellStyle name="SAPBEXexcBad9 6 2 2" xfId="1028" xr:uid="{DD55BAC9-D7DA-4BC7-BE80-D9992C307C2A}"/>
    <cellStyle name="SAPBEXexcBad9 6 2 2 2" xfId="1822" xr:uid="{F7F5B368-D4C3-4171-9516-23AE2068EED7}"/>
    <cellStyle name="SAPBEXexcBad9 6 2 2 2 2" xfId="3132" xr:uid="{EB5F8CDB-2BCD-460B-9167-620253ADD432}"/>
    <cellStyle name="SAPBEXexcBad9 6 2 2 2 3" xfId="4425" xr:uid="{2729C78A-F563-4F71-BC5E-05F72CA019EB}"/>
    <cellStyle name="SAPBEXexcBad9 6 2 2 3" xfId="2614" xr:uid="{03BE7061-FEB3-4822-AD48-6B32F71832BA}"/>
    <cellStyle name="SAPBEXexcBad9 6 2 2 4" xfId="3909" xr:uid="{7704B7C1-8232-4D21-A62A-616FB1F507DA}"/>
    <cellStyle name="SAPBEXexcBad9 6 2 3" xfId="1299" xr:uid="{73D9094F-CBDE-4405-8F4A-52A357668A9A}"/>
    <cellStyle name="SAPBEXexcBad9 6 2 3 2" xfId="2874" xr:uid="{985A4242-07E7-4DBE-AE88-563F56405147}"/>
    <cellStyle name="SAPBEXexcBad9 6 2 3 3" xfId="4167" xr:uid="{8D4468FA-B723-4ED7-86BD-5B3636DC5D6B}"/>
    <cellStyle name="SAPBEXexcBad9 6 2 4" xfId="1564" xr:uid="{755D9F33-9462-49A7-B413-030BC7A35198}"/>
    <cellStyle name="SAPBEXexcBad9 6 2 4 2" xfId="2356" xr:uid="{AAAE40EB-4783-4E5D-994B-97996E5D9491}"/>
    <cellStyle name="SAPBEXexcBad9 6 2 4 3" xfId="3651" xr:uid="{EF8F0A5E-BCA3-45F9-89F1-0C86F5AD7A51}"/>
    <cellStyle name="SAPBEXexcBad9 6 2 5" xfId="2084" xr:uid="{47FC3BFC-5F9F-4B45-B350-6E347F6D2B42}"/>
    <cellStyle name="SAPBEXexcBad9 6 2 6" xfId="3393" xr:uid="{ACB43141-01BB-4C4D-9D21-5607B84BAB8A}"/>
    <cellStyle name="SAPBEXexcBad9 7" xfId="751" xr:uid="{E41378AB-6049-4169-BB4A-05A23057C762}"/>
    <cellStyle name="SAPBEXexcBad9 7 2" xfId="1023" xr:uid="{FDA89754-4888-4151-8AC4-78D68EE39F2A}"/>
    <cellStyle name="SAPBEXexcBad9 7 2 2" xfId="1817" xr:uid="{73B180EF-91AE-48F7-B294-DE56C2639710}"/>
    <cellStyle name="SAPBEXexcBad9 7 2 2 2" xfId="3127" xr:uid="{60B9C209-BD93-4F1F-8C71-72A68A08A677}"/>
    <cellStyle name="SAPBEXexcBad9 7 2 2 3" xfId="4420" xr:uid="{F40FFB99-95ED-4885-AF03-B06C5830970A}"/>
    <cellStyle name="SAPBEXexcBad9 7 2 3" xfId="2609" xr:uid="{2DBDEA48-D9C2-4648-B15D-57B7DAA71598}"/>
    <cellStyle name="SAPBEXexcBad9 7 2 4" xfId="3904" xr:uid="{9E2FABA7-34F1-4F96-B231-CC3DA1916ECE}"/>
    <cellStyle name="SAPBEXexcBad9 7 3" xfId="1294" xr:uid="{A8290B22-B1DF-441C-947F-FB12B4EE2379}"/>
    <cellStyle name="SAPBEXexcBad9 7 3 2" xfId="2869" xr:uid="{8E1A1EA7-C315-4410-9FEF-44AE1F47AAA5}"/>
    <cellStyle name="SAPBEXexcBad9 7 3 3" xfId="4162" xr:uid="{2FACDC19-C50C-480B-968A-0EDE77EC2AF5}"/>
    <cellStyle name="SAPBEXexcBad9 7 4" xfId="1559" xr:uid="{9ECE1ABE-2EC9-4FCB-B1D2-BBF2CBC46A1D}"/>
    <cellStyle name="SAPBEXexcBad9 7 4 2" xfId="2351" xr:uid="{626E1698-785E-4A31-B8AB-33382F864BA4}"/>
    <cellStyle name="SAPBEXexcBad9 7 4 3" xfId="3646" xr:uid="{51B2FA66-73D0-4781-81F3-68C39BCE095F}"/>
    <cellStyle name="SAPBEXexcBad9 7 5" xfId="2079" xr:uid="{FEFDD150-45D8-45D8-B00B-F6F8270E6CE0}"/>
    <cellStyle name="SAPBEXexcBad9 7 6" xfId="3388" xr:uid="{3F18CA81-B467-4E82-BACB-875530C7C0F7}"/>
    <cellStyle name="SAPBEXexcCritical4" xfId="331" xr:uid="{B80381AD-E726-43D0-AF22-F5FEA086BD99}"/>
    <cellStyle name="SAPBEXexcCritical4 2" xfId="332" xr:uid="{C4FCE355-0365-45FF-B017-A6C5DAAF8C58}"/>
    <cellStyle name="SAPBEXexcCritical4 2 2" xfId="758" xr:uid="{84E68FFF-75B8-4934-A81F-6101E8B63FF0}"/>
    <cellStyle name="SAPBEXexcCritical4 2 2 2" xfId="1030" xr:uid="{025D6E5D-70E9-401C-9638-6FA095E7E90C}"/>
    <cellStyle name="SAPBEXexcCritical4 2 2 2 2" xfId="1824" xr:uid="{61FCEBEE-8B78-492E-A5EE-05A18B6CC0D3}"/>
    <cellStyle name="SAPBEXexcCritical4 2 2 2 2 2" xfId="3134" xr:uid="{05F61B10-E0FF-48D6-AFD4-24630F371105}"/>
    <cellStyle name="SAPBEXexcCritical4 2 2 2 2 3" xfId="4427" xr:uid="{38E35C83-A75E-41CF-8BF5-B242D7959BF6}"/>
    <cellStyle name="SAPBEXexcCritical4 2 2 2 3" xfId="2616" xr:uid="{B6822307-AF2B-4CCE-BC1E-0C7955B74C9C}"/>
    <cellStyle name="SAPBEXexcCritical4 2 2 2 4" xfId="3911" xr:uid="{C73C328C-249F-4334-A16F-B8157DDA2D93}"/>
    <cellStyle name="SAPBEXexcCritical4 2 2 3" xfId="1301" xr:uid="{0D312FD8-A188-4635-A385-10A075F4AA95}"/>
    <cellStyle name="SAPBEXexcCritical4 2 2 3 2" xfId="2876" xr:uid="{63B53899-3B78-4CB2-B296-CF891B675323}"/>
    <cellStyle name="SAPBEXexcCritical4 2 2 3 3" xfId="4169" xr:uid="{1B740C66-B4D8-4A51-A5C1-B57B19936892}"/>
    <cellStyle name="SAPBEXexcCritical4 2 2 4" xfId="1566" xr:uid="{D0CD2070-6D66-4AC2-A4A1-31F86A7DD01B}"/>
    <cellStyle name="SAPBEXexcCritical4 2 2 4 2" xfId="2358" xr:uid="{76B22100-71EC-40DA-B089-65619D6CDF09}"/>
    <cellStyle name="SAPBEXexcCritical4 2 2 4 3" xfId="3653" xr:uid="{B24AE097-2E97-4F23-A1B8-CE70985ABAB5}"/>
    <cellStyle name="SAPBEXexcCritical4 2 2 5" xfId="2086" xr:uid="{6E0649CA-9514-45F4-ABE9-28807AE94650}"/>
    <cellStyle name="SAPBEXexcCritical4 2 2 6" xfId="3395" xr:uid="{C75366CC-DF3E-4FA7-9E57-161E569843C6}"/>
    <cellStyle name="SAPBEXexcCritical4 3" xfId="333" xr:uid="{885C0660-F574-4EA3-85C4-12509DDD6CF1}"/>
    <cellStyle name="SAPBEXexcCritical4 3 2" xfId="759" xr:uid="{323A8BC6-A576-4AB8-AEDC-8A4D11E3ACD5}"/>
    <cellStyle name="SAPBEXexcCritical4 3 2 2" xfId="1031" xr:uid="{BD920C3C-6FD3-47D7-8166-46CA278BFBCF}"/>
    <cellStyle name="SAPBEXexcCritical4 3 2 2 2" xfId="1825" xr:uid="{FF3D5BCC-DEFA-4935-9AC2-4DB004C2262C}"/>
    <cellStyle name="SAPBEXexcCritical4 3 2 2 2 2" xfId="3135" xr:uid="{2799C9EF-B636-46DC-9114-ED3E26853BE7}"/>
    <cellStyle name="SAPBEXexcCritical4 3 2 2 2 3" xfId="4428" xr:uid="{344ECF4A-18ED-45E2-ABC4-1CD9EC234135}"/>
    <cellStyle name="SAPBEXexcCritical4 3 2 2 3" xfId="2617" xr:uid="{C51A10E1-430A-4D51-B00C-9027ED2D1188}"/>
    <cellStyle name="SAPBEXexcCritical4 3 2 2 4" xfId="3912" xr:uid="{17CDFA53-8409-4C01-AD5B-0099592689BF}"/>
    <cellStyle name="SAPBEXexcCritical4 3 2 3" xfId="1302" xr:uid="{318D4BE9-BE39-4E24-AFB0-F2E022106895}"/>
    <cellStyle name="SAPBEXexcCritical4 3 2 3 2" xfId="2877" xr:uid="{8C590828-0C73-4BA4-B2CA-35FAADDAA352}"/>
    <cellStyle name="SAPBEXexcCritical4 3 2 3 3" xfId="4170" xr:uid="{B9B9F128-8495-4491-8AC0-86A975A0CFD9}"/>
    <cellStyle name="SAPBEXexcCritical4 3 2 4" xfId="1567" xr:uid="{E418B154-64A0-4C49-8300-7FC6AF8BCDCE}"/>
    <cellStyle name="SAPBEXexcCritical4 3 2 4 2" xfId="2359" xr:uid="{88D0EED8-B65F-49CD-BDE1-8A4FB871DFE6}"/>
    <cellStyle name="SAPBEXexcCritical4 3 2 4 3" xfId="3654" xr:uid="{27A740BC-4DEA-4002-828E-D6A40EDEFFA4}"/>
    <cellStyle name="SAPBEXexcCritical4 3 2 5" xfId="2087" xr:uid="{52891379-C5C9-41CA-B80D-79D9E7339369}"/>
    <cellStyle name="SAPBEXexcCritical4 3 2 6" xfId="3396" xr:uid="{CC114F61-8103-4E02-B375-0936FBE92B7C}"/>
    <cellStyle name="SAPBEXexcCritical4 4" xfId="334" xr:uid="{D9F0DD5D-C8A2-4D51-972E-9BED60D1F7AE}"/>
    <cellStyle name="SAPBEXexcCritical4 4 2" xfId="760" xr:uid="{0E0F43AB-B39B-4C9B-9588-006347FD9A9A}"/>
    <cellStyle name="SAPBEXexcCritical4 4 2 2" xfId="1032" xr:uid="{03599003-1398-41C7-BDF6-AC3713BC87FA}"/>
    <cellStyle name="SAPBEXexcCritical4 4 2 2 2" xfId="1826" xr:uid="{12028271-046E-4F8D-91A0-BFE8BB3E364E}"/>
    <cellStyle name="SAPBEXexcCritical4 4 2 2 2 2" xfId="3136" xr:uid="{2DDD374C-843C-4992-8A80-2D98F7D2BB31}"/>
    <cellStyle name="SAPBEXexcCritical4 4 2 2 2 3" xfId="4429" xr:uid="{94A1621C-342D-465D-AB34-FEF04E856869}"/>
    <cellStyle name="SAPBEXexcCritical4 4 2 2 3" xfId="2618" xr:uid="{3C8CF7C0-32C2-433A-AF6D-AEBAE16FBC39}"/>
    <cellStyle name="SAPBEXexcCritical4 4 2 2 4" xfId="3913" xr:uid="{06CEEC13-B7A0-4AF5-839B-8A254E1BFC24}"/>
    <cellStyle name="SAPBEXexcCritical4 4 2 3" xfId="1303" xr:uid="{D2D8B61D-C424-4561-B614-F8AFCCB4C78B}"/>
    <cellStyle name="SAPBEXexcCritical4 4 2 3 2" xfId="2878" xr:uid="{D6921A6D-1358-4F63-B9A6-4BD872ADACDF}"/>
    <cellStyle name="SAPBEXexcCritical4 4 2 3 3" xfId="4171" xr:uid="{093789A9-1480-40C6-8A4C-8DF9013BD1E6}"/>
    <cellStyle name="SAPBEXexcCritical4 4 2 4" xfId="1568" xr:uid="{1DD01758-4700-44DE-92D8-8F0B076F6BB4}"/>
    <cellStyle name="SAPBEXexcCritical4 4 2 4 2" xfId="2360" xr:uid="{BB2ABC7F-A677-4968-88DA-FCB6C7505B45}"/>
    <cellStyle name="SAPBEXexcCritical4 4 2 4 3" xfId="3655" xr:uid="{6D0A0464-AC5D-4A04-BF62-556916A70598}"/>
    <cellStyle name="SAPBEXexcCritical4 4 2 5" xfId="2088" xr:uid="{FBDD4EDD-77D7-4A00-8702-97F891B4C34F}"/>
    <cellStyle name="SAPBEXexcCritical4 4 2 6" xfId="3397" xr:uid="{FDF0A8E3-0866-43CC-B70D-630E8D5046F1}"/>
    <cellStyle name="SAPBEXexcCritical4 5" xfId="335" xr:uid="{1A41178A-5104-4882-A2DE-E821EA29D6D4}"/>
    <cellStyle name="SAPBEXexcCritical4 5 2" xfId="761" xr:uid="{202B607A-F5BE-4085-A72C-45214A68B2D6}"/>
    <cellStyle name="SAPBEXexcCritical4 5 2 2" xfId="1033" xr:uid="{75857ACE-627A-4185-8BF9-8A9E6E3E03DF}"/>
    <cellStyle name="SAPBEXexcCritical4 5 2 2 2" xfId="1827" xr:uid="{1C6689DF-8DBC-4091-9048-F842925128DF}"/>
    <cellStyle name="SAPBEXexcCritical4 5 2 2 2 2" xfId="3137" xr:uid="{146B7BEE-C8DD-43DC-A591-25E6979191BE}"/>
    <cellStyle name="SAPBEXexcCritical4 5 2 2 2 3" xfId="4430" xr:uid="{98CBC1A6-6E5E-45A3-8030-948E535BBCC8}"/>
    <cellStyle name="SAPBEXexcCritical4 5 2 2 3" xfId="2619" xr:uid="{2E17B2B2-BE6A-45B4-962A-32DDE457C668}"/>
    <cellStyle name="SAPBEXexcCritical4 5 2 2 4" xfId="3914" xr:uid="{C0DB87F0-4C66-47CB-AD89-BBF2C1F63939}"/>
    <cellStyle name="SAPBEXexcCritical4 5 2 3" xfId="1304" xr:uid="{4334C366-9F46-4880-91C0-A627D54184C9}"/>
    <cellStyle name="SAPBEXexcCritical4 5 2 3 2" xfId="2879" xr:uid="{644F9015-09D0-4704-A806-7EA3C69613AF}"/>
    <cellStyle name="SAPBEXexcCritical4 5 2 3 3" xfId="4172" xr:uid="{3B81E071-1ADA-4967-8D47-86391C2D476B}"/>
    <cellStyle name="SAPBEXexcCritical4 5 2 4" xfId="1569" xr:uid="{5458A6B3-A1CA-4962-BA2E-6EF3BCE7CCD8}"/>
    <cellStyle name="SAPBEXexcCritical4 5 2 4 2" xfId="2361" xr:uid="{E668AA1A-E6F0-40AD-96CB-63912981CD6A}"/>
    <cellStyle name="SAPBEXexcCritical4 5 2 4 3" xfId="3656" xr:uid="{4DA3DC4B-85DD-4F52-9D45-CC2E0BE47EF1}"/>
    <cellStyle name="SAPBEXexcCritical4 5 2 5" xfId="2089" xr:uid="{DB488BF3-8191-4140-B9E5-16308523C8CA}"/>
    <cellStyle name="SAPBEXexcCritical4 5 2 6" xfId="3398" xr:uid="{5C46AC16-ED06-45EA-8D31-44862788AE6D}"/>
    <cellStyle name="SAPBEXexcCritical4 6" xfId="336" xr:uid="{55CE388D-5418-43A3-AED4-42D50862DB83}"/>
    <cellStyle name="SAPBEXexcCritical4 6 2" xfId="762" xr:uid="{1B8F7D87-53AF-4424-8E05-4C385CB4A669}"/>
    <cellStyle name="SAPBEXexcCritical4 6 2 2" xfId="1034" xr:uid="{10520C5E-A20B-4AA4-A9DB-AD58098CB3C8}"/>
    <cellStyle name="SAPBEXexcCritical4 6 2 2 2" xfId="1828" xr:uid="{747CF404-9CD6-40E4-B4C1-6B19B5B3F313}"/>
    <cellStyle name="SAPBEXexcCritical4 6 2 2 2 2" xfId="3138" xr:uid="{4DFEFF71-D05A-4633-A446-117EF3331E47}"/>
    <cellStyle name="SAPBEXexcCritical4 6 2 2 2 3" xfId="4431" xr:uid="{BE060508-DF49-43F6-A838-4A6D600D072D}"/>
    <cellStyle name="SAPBEXexcCritical4 6 2 2 3" xfId="2620" xr:uid="{0C03A661-9532-465F-9F16-643305B32469}"/>
    <cellStyle name="SAPBEXexcCritical4 6 2 2 4" xfId="3915" xr:uid="{6A51DB5C-DE3E-45B9-BB34-DB91290C95C2}"/>
    <cellStyle name="SAPBEXexcCritical4 6 2 3" xfId="1305" xr:uid="{32159AB0-9910-4FDE-85B0-EB4C0CC03000}"/>
    <cellStyle name="SAPBEXexcCritical4 6 2 3 2" xfId="2880" xr:uid="{04AA8ECA-E6C0-4A98-B938-4515E11CB44B}"/>
    <cellStyle name="SAPBEXexcCritical4 6 2 3 3" xfId="4173" xr:uid="{CAF0B837-F566-49EB-A445-407F63C642E7}"/>
    <cellStyle name="SAPBEXexcCritical4 6 2 4" xfId="1570" xr:uid="{D904D7EC-F3AC-42DB-903B-5A3C0A46C5F6}"/>
    <cellStyle name="SAPBEXexcCritical4 6 2 4 2" xfId="2362" xr:uid="{99B3DE65-190D-4018-87AC-575C6F51F9EC}"/>
    <cellStyle name="SAPBEXexcCritical4 6 2 4 3" xfId="3657" xr:uid="{775B6E01-3F04-45C5-B76D-3DA82527CB1E}"/>
    <cellStyle name="SAPBEXexcCritical4 6 2 5" xfId="2090" xr:uid="{A8753EC0-399D-4001-9E1A-21A6EAD3CCC2}"/>
    <cellStyle name="SAPBEXexcCritical4 6 2 6" xfId="3399" xr:uid="{E5C5BC4C-A900-46B7-9871-DFEF32003DAB}"/>
    <cellStyle name="SAPBEXexcCritical4 7" xfId="757" xr:uid="{948092AA-AB6D-42FD-8891-FD694622E970}"/>
    <cellStyle name="SAPBEXexcCritical4 7 2" xfId="1029" xr:uid="{3551013C-4A97-4F52-9C3D-E1C07FAA486D}"/>
    <cellStyle name="SAPBEXexcCritical4 7 2 2" xfId="1823" xr:uid="{7A4B92C8-7C8D-4A0F-B2CF-873C0DE3BD86}"/>
    <cellStyle name="SAPBEXexcCritical4 7 2 2 2" xfId="3133" xr:uid="{37592AE0-8DF2-49F8-836C-8C837D39E8AD}"/>
    <cellStyle name="SAPBEXexcCritical4 7 2 2 3" xfId="4426" xr:uid="{F883680F-35E4-43E1-9929-BB02AEF6306E}"/>
    <cellStyle name="SAPBEXexcCritical4 7 2 3" xfId="2615" xr:uid="{1F9D31BF-C37F-42A7-A287-6B3BCEB0FA2A}"/>
    <cellStyle name="SAPBEXexcCritical4 7 2 4" xfId="3910" xr:uid="{0BA76E5A-A253-47FD-9CA7-DEE1F1CCED1E}"/>
    <cellStyle name="SAPBEXexcCritical4 7 3" xfId="1300" xr:uid="{F4909459-AC57-4EE5-A937-28C4B229897D}"/>
    <cellStyle name="SAPBEXexcCritical4 7 3 2" xfId="2875" xr:uid="{0386A72E-72A0-487A-93AB-5E5F2B46C8B9}"/>
    <cellStyle name="SAPBEXexcCritical4 7 3 3" xfId="4168" xr:uid="{435D975B-F3B4-4DF9-8442-60E46CB33ACC}"/>
    <cellStyle name="SAPBEXexcCritical4 7 4" xfId="1565" xr:uid="{DFF02764-804F-4E0D-97CC-A74B146548FF}"/>
    <cellStyle name="SAPBEXexcCritical4 7 4 2" xfId="2357" xr:uid="{BCBA31BB-D66D-4566-8C77-4A0BEE11E994}"/>
    <cellStyle name="SAPBEXexcCritical4 7 4 3" xfId="3652" xr:uid="{C5315840-6FD0-475A-90BC-F771B1D4C2C7}"/>
    <cellStyle name="SAPBEXexcCritical4 7 5" xfId="2085" xr:uid="{E06A97C1-E698-4BC4-82DA-B914A0F81360}"/>
    <cellStyle name="SAPBEXexcCritical4 7 6" xfId="3394" xr:uid="{925AC913-458A-4BDC-88F4-50EC78945361}"/>
    <cellStyle name="SAPBEXexcCritical5" xfId="337" xr:uid="{2E58BBE9-D2EF-4BAC-9522-1B860560BA7D}"/>
    <cellStyle name="SAPBEXexcCritical5 2" xfId="338" xr:uid="{25B104D4-57A6-4D0C-94BB-6C65FCA21C99}"/>
    <cellStyle name="SAPBEXexcCritical5 2 2" xfId="764" xr:uid="{DCC8B285-9CF5-4008-8868-9C5E4B6ED19A}"/>
    <cellStyle name="SAPBEXexcCritical5 2 2 2" xfId="1036" xr:uid="{BA991E20-76E3-47D1-BFFE-EC25D92A0EBD}"/>
    <cellStyle name="SAPBEXexcCritical5 2 2 2 2" xfId="1830" xr:uid="{EE88FE29-63EF-4396-9C37-DA42EBC02915}"/>
    <cellStyle name="SAPBEXexcCritical5 2 2 2 2 2" xfId="3140" xr:uid="{08BB631D-5BF2-4C55-9679-85AFBB725DB3}"/>
    <cellStyle name="SAPBEXexcCritical5 2 2 2 2 3" xfId="4433" xr:uid="{CD2794EA-1C41-4DB5-91D2-6121785C9B67}"/>
    <cellStyle name="SAPBEXexcCritical5 2 2 2 3" xfId="2622" xr:uid="{D73E0A8A-32AC-434A-90BC-83FFF5633426}"/>
    <cellStyle name="SAPBEXexcCritical5 2 2 2 4" xfId="3917" xr:uid="{FC794C1D-05D5-4CCC-B4B7-E3045A277F1B}"/>
    <cellStyle name="SAPBEXexcCritical5 2 2 3" xfId="1307" xr:uid="{865E65C9-717E-45B5-B9BD-C3149BE86B98}"/>
    <cellStyle name="SAPBEXexcCritical5 2 2 3 2" xfId="2882" xr:uid="{E7D1E9CC-0B66-4FBF-8E5B-0C5C7429CADB}"/>
    <cellStyle name="SAPBEXexcCritical5 2 2 3 3" xfId="4175" xr:uid="{893CB490-A08C-4AC4-8EDC-DE74DC778477}"/>
    <cellStyle name="SAPBEXexcCritical5 2 2 4" xfId="1572" xr:uid="{170595C0-B378-4B42-863D-137204EF7D9C}"/>
    <cellStyle name="SAPBEXexcCritical5 2 2 4 2" xfId="2364" xr:uid="{773DD38A-220E-45D3-A2AF-0C5EF04AB207}"/>
    <cellStyle name="SAPBEXexcCritical5 2 2 4 3" xfId="3659" xr:uid="{8569DF43-94E4-4E18-9887-87BC8B1E875E}"/>
    <cellStyle name="SAPBEXexcCritical5 2 2 5" xfId="2092" xr:uid="{93AFA74D-023F-4730-AF9C-8C1B30D93FB7}"/>
    <cellStyle name="SAPBEXexcCritical5 2 2 6" xfId="3401" xr:uid="{CC32DF08-FA0E-44E5-AFA2-C09BFFE73F30}"/>
    <cellStyle name="SAPBEXexcCritical5 3" xfId="339" xr:uid="{B8F273D1-7BDC-49A2-94B7-F45783FDA3B4}"/>
    <cellStyle name="SAPBEXexcCritical5 3 2" xfId="765" xr:uid="{121A7038-E128-47DE-8203-BFC80FCA3289}"/>
    <cellStyle name="SAPBEXexcCritical5 3 2 2" xfId="1037" xr:uid="{7EA0E559-F912-45B3-B18F-DD0DF526AA1E}"/>
    <cellStyle name="SAPBEXexcCritical5 3 2 2 2" xfId="1831" xr:uid="{D33412B6-E39D-49CE-91F3-018AD4087859}"/>
    <cellStyle name="SAPBEXexcCritical5 3 2 2 2 2" xfId="3141" xr:uid="{D7E0A022-3812-4543-B30D-8B742E38D2AD}"/>
    <cellStyle name="SAPBEXexcCritical5 3 2 2 2 3" xfId="4434" xr:uid="{F2AE7316-0736-4FE5-AF59-5CAED4D7B35A}"/>
    <cellStyle name="SAPBEXexcCritical5 3 2 2 3" xfId="2623" xr:uid="{29901677-144D-4000-90CA-34C61411F906}"/>
    <cellStyle name="SAPBEXexcCritical5 3 2 2 4" xfId="3918" xr:uid="{A0942725-36BC-4EEC-B68F-D69AB1AE1272}"/>
    <cellStyle name="SAPBEXexcCritical5 3 2 3" xfId="1308" xr:uid="{90494C18-9CC3-4A06-963A-D9E61E1E4FC7}"/>
    <cellStyle name="SAPBEXexcCritical5 3 2 3 2" xfId="2883" xr:uid="{E1EF85D9-1034-4DEA-BEBC-D27D2A0CDA4D}"/>
    <cellStyle name="SAPBEXexcCritical5 3 2 3 3" xfId="4176" xr:uid="{53B0EDA8-3D05-4FB0-93A9-207F2A7D96FB}"/>
    <cellStyle name="SAPBEXexcCritical5 3 2 4" xfId="1573" xr:uid="{3781A4E5-5A3C-4FE5-A630-2A41358FA09A}"/>
    <cellStyle name="SAPBEXexcCritical5 3 2 4 2" xfId="2365" xr:uid="{59CD454E-749D-4CB5-85A0-6E90D1FFE2CF}"/>
    <cellStyle name="SAPBEXexcCritical5 3 2 4 3" xfId="3660" xr:uid="{554DB550-865B-4A80-BD0A-1330FE0BDC33}"/>
    <cellStyle name="SAPBEXexcCritical5 3 2 5" xfId="2093" xr:uid="{2DD1858E-742F-4F6B-9569-1E3F66C0A741}"/>
    <cellStyle name="SAPBEXexcCritical5 3 2 6" xfId="3402" xr:uid="{E5B22D23-075A-4D2F-9297-B1910CD081BF}"/>
    <cellStyle name="SAPBEXexcCritical5 4" xfId="340" xr:uid="{04EE647E-B0B5-4E35-A6DE-AB111AB66A89}"/>
    <cellStyle name="SAPBEXexcCritical5 4 2" xfId="766" xr:uid="{9DB317FF-96A2-4C76-8466-0DED95FC1A83}"/>
    <cellStyle name="SAPBEXexcCritical5 4 2 2" xfId="1038" xr:uid="{5A77C643-E8E7-475A-87CF-F94A6CB421F4}"/>
    <cellStyle name="SAPBEXexcCritical5 4 2 2 2" xfId="1832" xr:uid="{3866491F-32AD-4AFB-B9E9-FADD4EAA2201}"/>
    <cellStyle name="SAPBEXexcCritical5 4 2 2 2 2" xfId="3142" xr:uid="{D953FDA4-3A16-45AA-86F8-9650EC6BC592}"/>
    <cellStyle name="SAPBEXexcCritical5 4 2 2 2 3" xfId="4435" xr:uid="{6A83CD52-83C7-470D-BCCE-8FFF807730FC}"/>
    <cellStyle name="SAPBEXexcCritical5 4 2 2 3" xfId="2624" xr:uid="{2E6875F8-FBAE-4936-B6BB-68B29E2A1446}"/>
    <cellStyle name="SAPBEXexcCritical5 4 2 2 4" xfId="3919" xr:uid="{3B23E6DA-67BD-4BD2-9399-D2A4046240D1}"/>
    <cellStyle name="SAPBEXexcCritical5 4 2 3" xfId="1309" xr:uid="{7E745C3A-D884-4E92-BED0-F2FABABA9DB6}"/>
    <cellStyle name="SAPBEXexcCritical5 4 2 3 2" xfId="2884" xr:uid="{7ADA2812-5E52-4E06-89D3-83744A0BA9F5}"/>
    <cellStyle name="SAPBEXexcCritical5 4 2 3 3" xfId="4177" xr:uid="{020BF504-B11F-4851-A3E4-9C88EBA2C1AC}"/>
    <cellStyle name="SAPBEXexcCritical5 4 2 4" xfId="1574" xr:uid="{6B8609D2-070D-44F9-BA8D-D49D4BF7CB6F}"/>
    <cellStyle name="SAPBEXexcCritical5 4 2 4 2" xfId="2366" xr:uid="{96294A1C-7F79-47BA-87EB-034372DAB2B6}"/>
    <cellStyle name="SAPBEXexcCritical5 4 2 4 3" xfId="3661" xr:uid="{BB14A574-0631-4A67-9919-1B2C28DFA32F}"/>
    <cellStyle name="SAPBEXexcCritical5 4 2 5" xfId="2094" xr:uid="{0FC4B4FC-05E7-4AA3-B833-5C1FC6C610C1}"/>
    <cellStyle name="SAPBEXexcCritical5 4 2 6" xfId="3403" xr:uid="{699EC768-06AE-4E0C-A687-0EC690156E55}"/>
    <cellStyle name="SAPBEXexcCritical5 5" xfId="341" xr:uid="{286A4F3C-F1D6-4DB8-B710-9F8923DCED55}"/>
    <cellStyle name="SAPBEXexcCritical5 5 2" xfId="767" xr:uid="{F330A6A7-4545-4AF5-A03E-B002B2B695B4}"/>
    <cellStyle name="SAPBEXexcCritical5 5 2 2" xfId="1039" xr:uid="{6CB449F1-E49A-48F0-9A5D-446BCA3D7BAC}"/>
    <cellStyle name="SAPBEXexcCritical5 5 2 2 2" xfId="1833" xr:uid="{4D25BFE7-7AA8-425F-9D9B-119960D12F16}"/>
    <cellStyle name="SAPBEXexcCritical5 5 2 2 2 2" xfId="3143" xr:uid="{92F9FA44-A634-45DC-B49F-B2937BC401C7}"/>
    <cellStyle name="SAPBEXexcCritical5 5 2 2 2 3" xfId="4436" xr:uid="{4262BA41-F4EF-48B5-9E34-3B3BF98FE3E1}"/>
    <cellStyle name="SAPBEXexcCritical5 5 2 2 3" xfId="2625" xr:uid="{D8273C6B-C445-44E2-9332-B095A533F88D}"/>
    <cellStyle name="SAPBEXexcCritical5 5 2 2 4" xfId="3920" xr:uid="{D2970FF4-AF2E-4AF5-A0C1-29DD1168B89E}"/>
    <cellStyle name="SAPBEXexcCritical5 5 2 3" xfId="1310" xr:uid="{C47E0E1D-84F9-47F8-BE55-E319FADBDFDC}"/>
    <cellStyle name="SAPBEXexcCritical5 5 2 3 2" xfId="2885" xr:uid="{B5F06A4A-52F1-499A-BB2E-F22A4997205F}"/>
    <cellStyle name="SAPBEXexcCritical5 5 2 3 3" xfId="4178" xr:uid="{B16C5FA6-32AB-4B5E-8368-F379A55D9798}"/>
    <cellStyle name="SAPBEXexcCritical5 5 2 4" xfId="1575" xr:uid="{351C5B8B-3656-4BC9-9E39-A4D6F8C1E604}"/>
    <cellStyle name="SAPBEXexcCritical5 5 2 4 2" xfId="2367" xr:uid="{66E53E27-02F3-408B-A879-7C7F592117C5}"/>
    <cellStyle name="SAPBEXexcCritical5 5 2 4 3" xfId="3662" xr:uid="{5DEE6F2D-4B11-4EA8-94B7-4AFBED01E2A0}"/>
    <cellStyle name="SAPBEXexcCritical5 5 2 5" xfId="2095" xr:uid="{353F7CA7-A62C-41BF-96F5-A01F7E570398}"/>
    <cellStyle name="SAPBEXexcCritical5 5 2 6" xfId="3404" xr:uid="{E7428466-AD2C-45CC-BDD4-702C4DC483FB}"/>
    <cellStyle name="SAPBEXexcCritical5 6" xfId="342" xr:uid="{0B9AA4E2-458F-46B1-8E69-F3E7A19B6D2D}"/>
    <cellStyle name="SAPBEXexcCritical5 6 2" xfId="768" xr:uid="{A5486083-33EC-4C3B-9085-8C3086B6E8B1}"/>
    <cellStyle name="SAPBEXexcCritical5 6 2 2" xfId="1040" xr:uid="{E43FD7E5-8226-47AA-B1A4-B7D95B4DBAFF}"/>
    <cellStyle name="SAPBEXexcCritical5 6 2 2 2" xfId="1834" xr:uid="{E82E63C7-DB89-4E85-834F-1D4489127AC6}"/>
    <cellStyle name="SAPBEXexcCritical5 6 2 2 2 2" xfId="3144" xr:uid="{162A66C4-1F1B-4507-9258-483A548E1ABB}"/>
    <cellStyle name="SAPBEXexcCritical5 6 2 2 2 3" xfId="4437" xr:uid="{ACF80BF8-FBA0-4B9A-8A21-1DF9ADFAE90F}"/>
    <cellStyle name="SAPBEXexcCritical5 6 2 2 3" xfId="2626" xr:uid="{6F67E31B-CEBE-4C66-9802-A3A16A3701B1}"/>
    <cellStyle name="SAPBEXexcCritical5 6 2 2 4" xfId="3921" xr:uid="{CA41B508-526C-49E2-AB5A-41F49963013A}"/>
    <cellStyle name="SAPBEXexcCritical5 6 2 3" xfId="1311" xr:uid="{F40C2838-078B-4A60-ADEC-BB6CBEB0B1E7}"/>
    <cellStyle name="SAPBEXexcCritical5 6 2 3 2" xfId="2886" xr:uid="{7855C973-0E55-4422-82CB-2CA22B60328E}"/>
    <cellStyle name="SAPBEXexcCritical5 6 2 3 3" xfId="4179" xr:uid="{193C3A9B-D860-4836-B3F1-8183BECDB569}"/>
    <cellStyle name="SAPBEXexcCritical5 6 2 4" xfId="1576" xr:uid="{939B25A6-A5EE-488B-9236-1824FCC7BEE1}"/>
    <cellStyle name="SAPBEXexcCritical5 6 2 4 2" xfId="2368" xr:uid="{3A1D94EE-5B52-481C-A34D-DC9C445FC137}"/>
    <cellStyle name="SAPBEXexcCritical5 6 2 4 3" xfId="3663" xr:uid="{1DA0E3BB-D440-4910-BDDC-254E6BE014F7}"/>
    <cellStyle name="SAPBEXexcCritical5 6 2 5" xfId="2096" xr:uid="{4BEAFD53-9E7D-4529-8F69-DD31F599BF05}"/>
    <cellStyle name="SAPBEXexcCritical5 6 2 6" xfId="3405" xr:uid="{114F8611-589B-439B-AD94-8C1F106C6538}"/>
    <cellStyle name="SAPBEXexcCritical5 7" xfId="763" xr:uid="{C001D0D9-2001-4728-8579-E6DB56CDDB54}"/>
    <cellStyle name="SAPBEXexcCritical5 7 2" xfId="1035" xr:uid="{0BFCD80A-95F3-469E-B993-FFF9B9A84017}"/>
    <cellStyle name="SAPBEXexcCritical5 7 2 2" xfId="1829" xr:uid="{002AA3B6-AC0D-4514-BCDD-B2CECC199BB4}"/>
    <cellStyle name="SAPBEXexcCritical5 7 2 2 2" xfId="3139" xr:uid="{AD503E64-E782-4389-81EE-B26C1E5F7450}"/>
    <cellStyle name="SAPBEXexcCritical5 7 2 2 3" xfId="4432" xr:uid="{5BE053CC-C232-497C-BEBE-64680CC75BEA}"/>
    <cellStyle name="SAPBEXexcCritical5 7 2 3" xfId="2621" xr:uid="{4DFD18FA-DA80-4674-AD51-D34E9EE5D389}"/>
    <cellStyle name="SAPBEXexcCritical5 7 2 4" xfId="3916" xr:uid="{07DA6F3A-A52E-431F-B13B-3C843664D5A3}"/>
    <cellStyle name="SAPBEXexcCritical5 7 3" xfId="1306" xr:uid="{D2F2CC4A-3F05-42A8-B2BE-9673CA929D71}"/>
    <cellStyle name="SAPBEXexcCritical5 7 3 2" xfId="2881" xr:uid="{B81CB500-4171-4929-B437-AC9113E96104}"/>
    <cellStyle name="SAPBEXexcCritical5 7 3 3" xfId="4174" xr:uid="{687EB573-A011-4FED-9044-3719F662AAFC}"/>
    <cellStyle name="SAPBEXexcCritical5 7 4" xfId="1571" xr:uid="{F28EAFBA-1FC1-43FC-BB2C-9AE092039709}"/>
    <cellStyle name="SAPBEXexcCritical5 7 4 2" xfId="2363" xr:uid="{2CCD0CE4-50B2-45D1-8112-855C264B8C2A}"/>
    <cellStyle name="SAPBEXexcCritical5 7 4 3" xfId="3658" xr:uid="{3221734E-2DBC-4826-9D07-39D52F02625B}"/>
    <cellStyle name="SAPBEXexcCritical5 7 5" xfId="2091" xr:uid="{64A945DA-641F-4FB8-8CFD-FB4A1F9D9455}"/>
    <cellStyle name="SAPBEXexcCritical5 7 6" xfId="3400" xr:uid="{284838F6-31E7-4441-AE27-BC30EF3DD63A}"/>
    <cellStyle name="SAPBEXexcCritical6" xfId="343" xr:uid="{21EB7084-6633-4CE2-A9C4-343AA3A1B045}"/>
    <cellStyle name="SAPBEXexcCritical6 2" xfId="344" xr:uid="{3D524E67-24C5-457B-99A9-5859CF7CC935}"/>
    <cellStyle name="SAPBEXexcCritical6 2 2" xfId="770" xr:uid="{969BA6AE-A13D-4D86-93C0-021C6CC153AA}"/>
    <cellStyle name="SAPBEXexcCritical6 2 2 2" xfId="1042" xr:uid="{666E3A29-A14D-4AFE-A2FA-49461CCDCD45}"/>
    <cellStyle name="SAPBEXexcCritical6 2 2 2 2" xfId="1836" xr:uid="{A090096F-0347-405E-878F-4B1094E1A260}"/>
    <cellStyle name="SAPBEXexcCritical6 2 2 2 2 2" xfId="3146" xr:uid="{CFE52018-7B7C-4EDA-AA34-8AE166C0AA6C}"/>
    <cellStyle name="SAPBEXexcCritical6 2 2 2 2 3" xfId="4439" xr:uid="{C07C636D-516E-4B64-80C7-17B9AD89317A}"/>
    <cellStyle name="SAPBEXexcCritical6 2 2 2 3" xfId="2628" xr:uid="{E08C15E0-5F30-491C-9475-9ED89316BE69}"/>
    <cellStyle name="SAPBEXexcCritical6 2 2 2 4" xfId="3923" xr:uid="{E9A3FB19-5458-40BA-AC1D-97CA50288D1F}"/>
    <cellStyle name="SAPBEXexcCritical6 2 2 3" xfId="1313" xr:uid="{5C993EEF-C63A-48A1-891C-E340697D25B2}"/>
    <cellStyle name="SAPBEXexcCritical6 2 2 3 2" xfId="2888" xr:uid="{17EE0778-E215-4586-9EB2-714F3876E7E7}"/>
    <cellStyle name="SAPBEXexcCritical6 2 2 3 3" xfId="4181" xr:uid="{770A05EF-D9EB-469B-B0FF-C0F2B1AB83D6}"/>
    <cellStyle name="SAPBEXexcCritical6 2 2 4" xfId="1578" xr:uid="{3E0D5A1A-9B4C-4EE0-8736-31CC2AF73989}"/>
    <cellStyle name="SAPBEXexcCritical6 2 2 4 2" xfId="2370" xr:uid="{F1819790-557A-4B7E-8CA6-BEF16BE2884A}"/>
    <cellStyle name="SAPBEXexcCritical6 2 2 4 3" xfId="3665" xr:uid="{15A659FE-01BA-4237-A3B7-47729D23C6CA}"/>
    <cellStyle name="SAPBEXexcCritical6 2 2 5" xfId="2098" xr:uid="{B96110E3-9B76-4712-AC64-90A74B930B38}"/>
    <cellStyle name="SAPBEXexcCritical6 2 2 6" xfId="3407" xr:uid="{0A55DAA8-7CA3-4400-9603-D9E7E3164DC9}"/>
    <cellStyle name="SAPBEXexcCritical6 3" xfId="345" xr:uid="{FEAD2343-A674-4417-B53A-6AA4B15BD294}"/>
    <cellStyle name="SAPBEXexcCritical6 3 2" xfId="771" xr:uid="{18B98BAD-E937-49EB-AF86-D1419C6BE639}"/>
    <cellStyle name="SAPBEXexcCritical6 3 2 2" xfId="1043" xr:uid="{E505B7C3-2DA3-44ED-A626-AC2DD553C22E}"/>
    <cellStyle name="SAPBEXexcCritical6 3 2 2 2" xfId="1837" xr:uid="{DD6E8798-1772-4AF2-B7A6-9CB8CFEBEF8C}"/>
    <cellStyle name="SAPBEXexcCritical6 3 2 2 2 2" xfId="3147" xr:uid="{3F223D52-7A5A-43EC-BD8C-34FFFDA42E15}"/>
    <cellStyle name="SAPBEXexcCritical6 3 2 2 2 3" xfId="4440" xr:uid="{B48BD75C-E92B-4298-A93C-1CD0A890B952}"/>
    <cellStyle name="SAPBEXexcCritical6 3 2 2 3" xfId="2629" xr:uid="{E7740FD9-1116-4FCE-972F-44C5C4BCA063}"/>
    <cellStyle name="SAPBEXexcCritical6 3 2 2 4" xfId="3924" xr:uid="{F516A46E-8C27-4A98-9B86-ACB7D7729290}"/>
    <cellStyle name="SAPBEXexcCritical6 3 2 3" xfId="1314" xr:uid="{E685BFC0-6845-4373-9CBE-481F03145BE8}"/>
    <cellStyle name="SAPBEXexcCritical6 3 2 3 2" xfId="2889" xr:uid="{70CC3C92-AA1C-43FD-98B2-0E5A513D0CCE}"/>
    <cellStyle name="SAPBEXexcCritical6 3 2 3 3" xfId="4182" xr:uid="{DA19AC74-66D4-48AB-81C2-2CDA264F01A6}"/>
    <cellStyle name="SAPBEXexcCritical6 3 2 4" xfId="1579" xr:uid="{C1C54BE7-AAFC-4C7E-B029-CB2C33750C9B}"/>
    <cellStyle name="SAPBEXexcCritical6 3 2 4 2" xfId="2371" xr:uid="{962D723F-009E-4E56-9708-6FFD9ED50C65}"/>
    <cellStyle name="SAPBEXexcCritical6 3 2 4 3" xfId="3666" xr:uid="{58AAB02D-56A7-4639-81F1-AE48D0B7F532}"/>
    <cellStyle name="SAPBEXexcCritical6 3 2 5" xfId="2099" xr:uid="{113471A8-B679-49E1-A4DB-4EF8B074DFDE}"/>
    <cellStyle name="SAPBEXexcCritical6 3 2 6" xfId="3408" xr:uid="{9FF4EDF2-A9CA-4EB7-AA26-5E5F6B246615}"/>
    <cellStyle name="SAPBEXexcCritical6 4" xfId="346" xr:uid="{9F6F3BB8-D5E5-4F94-A6E3-863A9B97BCF6}"/>
    <cellStyle name="SAPBEXexcCritical6 4 2" xfId="772" xr:uid="{5E13B625-BC70-4E15-86BF-DFE9AC8E3D91}"/>
    <cellStyle name="SAPBEXexcCritical6 4 2 2" xfId="1044" xr:uid="{DA89DC98-BBDC-4EFA-833C-275C3A3F90B5}"/>
    <cellStyle name="SAPBEXexcCritical6 4 2 2 2" xfId="1838" xr:uid="{F1B6C906-44A1-4E40-B9A0-1769F47343CD}"/>
    <cellStyle name="SAPBEXexcCritical6 4 2 2 2 2" xfId="3148" xr:uid="{2BB287BE-88F7-4386-8CD9-D111D77208D2}"/>
    <cellStyle name="SAPBEXexcCritical6 4 2 2 2 3" xfId="4441" xr:uid="{12494002-BF05-4F4E-8032-14D0A9E57B47}"/>
    <cellStyle name="SAPBEXexcCritical6 4 2 2 3" xfId="2630" xr:uid="{0ACF195A-6F34-457C-9852-0A5A1D8E520F}"/>
    <cellStyle name="SAPBEXexcCritical6 4 2 2 4" xfId="3925" xr:uid="{0AF53BAE-C75F-4972-8A8B-963ADB49DEFC}"/>
    <cellStyle name="SAPBEXexcCritical6 4 2 3" xfId="1315" xr:uid="{13B03BBB-2C6A-4784-AE02-D0DDDC5AB7D0}"/>
    <cellStyle name="SAPBEXexcCritical6 4 2 3 2" xfId="2890" xr:uid="{CC5754F3-EF32-4FCB-9F00-CA9DCBC7385B}"/>
    <cellStyle name="SAPBEXexcCritical6 4 2 3 3" xfId="4183" xr:uid="{3E21AEB6-3862-4F3C-8776-CD1D14D5B1CB}"/>
    <cellStyle name="SAPBEXexcCritical6 4 2 4" xfId="1580" xr:uid="{125C405F-7771-4D54-A4BE-53390DC39293}"/>
    <cellStyle name="SAPBEXexcCritical6 4 2 4 2" xfId="2372" xr:uid="{9A032C1F-100A-4C5F-BC4D-30AF445C2ECD}"/>
    <cellStyle name="SAPBEXexcCritical6 4 2 4 3" xfId="3667" xr:uid="{B9568FEC-467B-40E3-953A-C5C46F33FE42}"/>
    <cellStyle name="SAPBEXexcCritical6 4 2 5" xfId="2100" xr:uid="{398BA4C7-BFC2-4B10-8627-526D65E4CBE6}"/>
    <cellStyle name="SAPBEXexcCritical6 4 2 6" xfId="3409" xr:uid="{38F37DAC-CAE0-4DA2-A4C6-346E86CA174F}"/>
    <cellStyle name="SAPBEXexcCritical6 5" xfId="347" xr:uid="{E30EF2BB-AB43-4361-AC4B-A5B3CA80A830}"/>
    <cellStyle name="SAPBEXexcCritical6 5 2" xfId="773" xr:uid="{55439F85-2167-4EEC-8695-9F0F3B02D5B1}"/>
    <cellStyle name="SAPBEXexcCritical6 5 2 2" xfId="1045" xr:uid="{AA86AB38-CFCA-4863-853C-17E58CEABB5F}"/>
    <cellStyle name="SAPBEXexcCritical6 5 2 2 2" xfId="1839" xr:uid="{19021335-F504-47F1-84C7-6EE989AD264D}"/>
    <cellStyle name="SAPBEXexcCritical6 5 2 2 2 2" xfId="3149" xr:uid="{AD037608-B1DA-4006-8993-37BAC976C1C0}"/>
    <cellStyle name="SAPBEXexcCritical6 5 2 2 2 3" xfId="4442" xr:uid="{FD1E866F-D820-4303-93DF-38E603BC2D29}"/>
    <cellStyle name="SAPBEXexcCritical6 5 2 2 3" xfId="2631" xr:uid="{72E10994-5C27-4B4B-9156-8BC142642E1A}"/>
    <cellStyle name="SAPBEXexcCritical6 5 2 2 4" xfId="3926" xr:uid="{B9489913-B2B1-473A-9693-BDF279D6A200}"/>
    <cellStyle name="SAPBEXexcCritical6 5 2 3" xfId="1316" xr:uid="{8541D038-FD2C-4A33-8E00-0B6F1C86BA9D}"/>
    <cellStyle name="SAPBEXexcCritical6 5 2 3 2" xfId="2891" xr:uid="{6F4603BE-E48D-4874-8AFE-8071FA78C3E4}"/>
    <cellStyle name="SAPBEXexcCritical6 5 2 3 3" xfId="4184" xr:uid="{0496F32F-B877-4AFD-B4DA-EF4323745A92}"/>
    <cellStyle name="SAPBEXexcCritical6 5 2 4" xfId="1581" xr:uid="{4F70AD65-CA7F-4DD4-B3D0-B07EE76C4912}"/>
    <cellStyle name="SAPBEXexcCritical6 5 2 4 2" xfId="2373" xr:uid="{B80B7240-A0AF-4B25-BF64-C3A93363DAFE}"/>
    <cellStyle name="SAPBEXexcCritical6 5 2 4 3" xfId="3668" xr:uid="{1DD74E3A-9BE6-4205-86D9-8F26BB7AF972}"/>
    <cellStyle name="SAPBEXexcCritical6 5 2 5" xfId="2101" xr:uid="{40942594-4ED0-4D31-ABAB-B95CA9754998}"/>
    <cellStyle name="SAPBEXexcCritical6 5 2 6" xfId="3410" xr:uid="{0F7F94A9-99A4-410D-A42F-3185AAC5F23F}"/>
    <cellStyle name="SAPBEXexcCritical6 6" xfId="348" xr:uid="{FD81A5C0-D6B5-49AE-8CA0-3B47C366B17A}"/>
    <cellStyle name="SAPBEXexcCritical6 6 2" xfId="774" xr:uid="{8D5D3EC0-8902-42E3-BDB5-400500E4C4B4}"/>
    <cellStyle name="SAPBEXexcCritical6 6 2 2" xfId="1046" xr:uid="{C5D56D2E-2164-4818-BF48-B70505FFB1B3}"/>
    <cellStyle name="SAPBEXexcCritical6 6 2 2 2" xfId="1840" xr:uid="{0800C74B-2D8E-4771-B300-91E8A93CC198}"/>
    <cellStyle name="SAPBEXexcCritical6 6 2 2 2 2" xfId="3150" xr:uid="{B3592C5E-5E8E-4808-AFF3-20219DC0898E}"/>
    <cellStyle name="SAPBEXexcCritical6 6 2 2 2 3" xfId="4443" xr:uid="{CB85C583-E118-4162-B0EC-88CD7611A5EB}"/>
    <cellStyle name="SAPBEXexcCritical6 6 2 2 3" xfId="2632" xr:uid="{821D7B5B-BB39-4B2E-8561-CE00F6AEFF70}"/>
    <cellStyle name="SAPBEXexcCritical6 6 2 2 4" xfId="3927" xr:uid="{C356F553-15EB-45E6-97AE-6D31B3712DF4}"/>
    <cellStyle name="SAPBEXexcCritical6 6 2 3" xfId="1317" xr:uid="{525CD13E-2233-4BD2-9F4F-CDCD84634B4C}"/>
    <cellStyle name="SAPBEXexcCritical6 6 2 3 2" xfId="2892" xr:uid="{B659246C-5909-417C-BA9F-CD5067086BF0}"/>
    <cellStyle name="SAPBEXexcCritical6 6 2 3 3" xfId="4185" xr:uid="{8E1F598A-2A90-496E-BBC9-FD4CFF48514D}"/>
    <cellStyle name="SAPBEXexcCritical6 6 2 4" xfId="1582" xr:uid="{AEA9FDE1-273B-4B11-B9BE-6A872B5F5362}"/>
    <cellStyle name="SAPBEXexcCritical6 6 2 4 2" xfId="2374" xr:uid="{6FD937F3-14EB-4C1B-B8E9-F01F2E42186B}"/>
    <cellStyle name="SAPBEXexcCritical6 6 2 4 3" xfId="3669" xr:uid="{2A5CD67E-ACE0-4841-A88A-2D5B18B68C19}"/>
    <cellStyle name="SAPBEXexcCritical6 6 2 5" xfId="2102" xr:uid="{952B2301-1005-4B8C-9352-2D63B8F73541}"/>
    <cellStyle name="SAPBEXexcCritical6 6 2 6" xfId="3411" xr:uid="{CEF4BC58-D404-4671-8FE9-004BAFE1DCD1}"/>
    <cellStyle name="SAPBEXexcCritical6 7" xfId="769" xr:uid="{8ADE919C-3F23-450A-83DB-D41D5276387F}"/>
    <cellStyle name="SAPBEXexcCritical6 7 2" xfId="1041" xr:uid="{0856A549-D976-49F5-83D4-4D5712F6B569}"/>
    <cellStyle name="SAPBEXexcCritical6 7 2 2" xfId="1835" xr:uid="{B4FF81FD-3A5C-4CC3-B6F1-E26A1F0FD147}"/>
    <cellStyle name="SAPBEXexcCritical6 7 2 2 2" xfId="3145" xr:uid="{1A9CA22D-C908-41F6-A01F-2B5BECE0A127}"/>
    <cellStyle name="SAPBEXexcCritical6 7 2 2 3" xfId="4438" xr:uid="{751C0647-07D1-4401-A211-ABDD9DBEF1C7}"/>
    <cellStyle name="SAPBEXexcCritical6 7 2 3" xfId="2627" xr:uid="{721185DC-E9A8-46A5-BFBE-F8761C6A4D0F}"/>
    <cellStyle name="SAPBEXexcCritical6 7 2 4" xfId="3922" xr:uid="{4ACEF055-E016-45C4-87AD-248D63DB09D9}"/>
    <cellStyle name="SAPBEXexcCritical6 7 3" xfId="1312" xr:uid="{538AEC63-3D23-4DC3-BB65-171BDAA3F9A3}"/>
    <cellStyle name="SAPBEXexcCritical6 7 3 2" xfId="2887" xr:uid="{E1EA412E-B3D3-4C11-8A06-D8F904B9FCC4}"/>
    <cellStyle name="SAPBEXexcCritical6 7 3 3" xfId="4180" xr:uid="{E2730FC9-1ACD-46E8-A121-9D1F943E5852}"/>
    <cellStyle name="SAPBEXexcCritical6 7 4" xfId="1577" xr:uid="{FB8A0D18-FE33-47F9-968B-DD0A8FD8F1DF}"/>
    <cellStyle name="SAPBEXexcCritical6 7 4 2" xfId="2369" xr:uid="{80E2C035-262D-4882-A1B6-20214880D967}"/>
    <cellStyle name="SAPBEXexcCritical6 7 4 3" xfId="3664" xr:uid="{C3C37CAE-C5C2-4C15-B23A-B3A1FD22FD63}"/>
    <cellStyle name="SAPBEXexcCritical6 7 5" xfId="2097" xr:uid="{0BE9ACB1-D343-4D3E-9BA2-315C52CD8EDD}"/>
    <cellStyle name="SAPBEXexcCritical6 7 6" xfId="3406" xr:uid="{E4363A2B-D2BD-4D77-9B44-2E1C838A46D6}"/>
    <cellStyle name="SAPBEXexcGood1" xfId="349" xr:uid="{71A88389-B4A4-484D-9FB9-5BEC0FC242B2}"/>
    <cellStyle name="SAPBEXexcGood1 2" xfId="350" xr:uid="{4FD02E64-5217-4566-B632-A92C124AB26A}"/>
    <cellStyle name="SAPBEXexcGood1 2 2" xfId="776" xr:uid="{33DCB6AD-CF75-483B-8F06-4BA6BE35B922}"/>
    <cellStyle name="SAPBEXexcGood1 2 2 2" xfId="1048" xr:uid="{7C150D7A-3041-4CE2-B538-0A631B4E9B57}"/>
    <cellStyle name="SAPBEXexcGood1 2 2 2 2" xfId="1842" xr:uid="{4D0FD700-532C-4A02-9E15-53957C6C73D1}"/>
    <cellStyle name="SAPBEXexcGood1 2 2 2 2 2" xfId="3152" xr:uid="{03ADCB07-80CE-46E1-AF67-6386DA7EFB0F}"/>
    <cellStyle name="SAPBEXexcGood1 2 2 2 2 3" xfId="4445" xr:uid="{92FD6EB9-00C0-4ECD-86F6-9DEEBC668238}"/>
    <cellStyle name="SAPBEXexcGood1 2 2 2 3" xfId="2634" xr:uid="{4FA7FAFE-E0B6-4A76-BABD-C9A3727C7A8B}"/>
    <cellStyle name="SAPBEXexcGood1 2 2 2 4" xfId="3929" xr:uid="{68488A9F-E12C-4297-9184-7BBD7AD203BE}"/>
    <cellStyle name="SAPBEXexcGood1 2 2 3" xfId="1319" xr:uid="{C5190404-8214-42F9-8D73-31B3E8C54E14}"/>
    <cellStyle name="SAPBEXexcGood1 2 2 3 2" xfId="2894" xr:uid="{ACC670AA-2C16-43C8-88CB-49BCCDB12F30}"/>
    <cellStyle name="SAPBEXexcGood1 2 2 3 3" xfId="4187" xr:uid="{C946F2CF-1153-40B0-B30E-154036736200}"/>
    <cellStyle name="SAPBEXexcGood1 2 2 4" xfId="1584" xr:uid="{CABD58BC-A000-46D7-94D3-99773090EADC}"/>
    <cellStyle name="SAPBEXexcGood1 2 2 4 2" xfId="2376" xr:uid="{DDC8E92B-94FC-4455-AA97-BADC80AD81D8}"/>
    <cellStyle name="SAPBEXexcGood1 2 2 4 3" xfId="3671" xr:uid="{0E4C6F14-77CD-47FD-BB3F-35B86CC7BB84}"/>
    <cellStyle name="SAPBEXexcGood1 2 2 5" xfId="2104" xr:uid="{82073845-99BC-419E-B696-B77E3BF78092}"/>
    <cellStyle name="SAPBEXexcGood1 2 2 6" xfId="3413" xr:uid="{63C314EC-976B-48AF-BFAE-616FCE70467A}"/>
    <cellStyle name="SAPBEXexcGood1 3" xfId="351" xr:uid="{E186596F-A218-4CD2-80EB-91782470AE5C}"/>
    <cellStyle name="SAPBEXexcGood1 3 2" xfId="777" xr:uid="{CF9CD11A-A866-45AF-9C07-457A3F13A90E}"/>
    <cellStyle name="SAPBEXexcGood1 3 2 2" xfId="1049" xr:uid="{2CE56CE2-7E80-496C-9D7A-81C6E14B2DF7}"/>
    <cellStyle name="SAPBEXexcGood1 3 2 2 2" xfId="1843" xr:uid="{9E5E3FE7-40D7-4CC7-A77F-F5AC1477ABCC}"/>
    <cellStyle name="SAPBEXexcGood1 3 2 2 2 2" xfId="3153" xr:uid="{C1DCA53C-42DD-406A-A885-0EAC1CEE203F}"/>
    <cellStyle name="SAPBEXexcGood1 3 2 2 2 3" xfId="4446" xr:uid="{FE4EDD9C-4ABD-4F00-849C-2AB9BD2760A6}"/>
    <cellStyle name="SAPBEXexcGood1 3 2 2 3" xfId="2635" xr:uid="{7CC56C67-86D4-431E-AF63-50929E838E83}"/>
    <cellStyle name="SAPBEXexcGood1 3 2 2 4" xfId="3930" xr:uid="{BE497AFC-CCFD-4AFD-A31F-6FA57DC698E3}"/>
    <cellStyle name="SAPBEXexcGood1 3 2 3" xfId="1320" xr:uid="{C3EF071D-4E2A-4465-9215-999044827CB7}"/>
    <cellStyle name="SAPBEXexcGood1 3 2 3 2" xfId="2895" xr:uid="{7F64B88A-A951-46F6-90D3-F87510C2C097}"/>
    <cellStyle name="SAPBEXexcGood1 3 2 3 3" xfId="4188" xr:uid="{3930A55A-D08E-455F-8809-BD8FEFAEDDC2}"/>
    <cellStyle name="SAPBEXexcGood1 3 2 4" xfId="1585" xr:uid="{7B1B505B-7593-4254-B0B1-A4F53CF891BC}"/>
    <cellStyle name="SAPBEXexcGood1 3 2 4 2" xfId="2377" xr:uid="{865A85A9-0233-415C-93A6-72EAF2E278C1}"/>
    <cellStyle name="SAPBEXexcGood1 3 2 4 3" xfId="3672" xr:uid="{87504E5E-A8BA-4A56-AFD0-3E45403C0477}"/>
    <cellStyle name="SAPBEXexcGood1 3 2 5" xfId="2105" xr:uid="{15F883E2-E3D1-407D-80A5-AF5B3EDD5371}"/>
    <cellStyle name="SAPBEXexcGood1 3 2 6" xfId="3414" xr:uid="{67F7E8E5-511E-4B30-BC22-C8F6442168EB}"/>
    <cellStyle name="SAPBEXexcGood1 4" xfId="352" xr:uid="{6D213AAC-007C-406F-AE2E-5C6830E964B1}"/>
    <cellStyle name="SAPBEXexcGood1 4 2" xfId="778" xr:uid="{DFA65B00-7D07-41EA-895D-CE630AC91078}"/>
    <cellStyle name="SAPBEXexcGood1 4 2 2" xfId="1050" xr:uid="{DDCD8312-4BAD-47EA-92E0-F07CC0C7CD74}"/>
    <cellStyle name="SAPBEXexcGood1 4 2 2 2" xfId="1844" xr:uid="{01992D0D-5767-4FDC-949C-B287FF243D00}"/>
    <cellStyle name="SAPBEXexcGood1 4 2 2 2 2" xfId="3154" xr:uid="{A398FCA7-DA8F-45FC-98F2-235F4151A226}"/>
    <cellStyle name="SAPBEXexcGood1 4 2 2 2 3" xfId="4447" xr:uid="{AB0A73EF-B6CD-4E1A-B9A4-D953109D58A1}"/>
    <cellStyle name="SAPBEXexcGood1 4 2 2 3" xfId="2636" xr:uid="{A3F3A767-90E8-4653-A814-C34A98E7C80F}"/>
    <cellStyle name="SAPBEXexcGood1 4 2 2 4" xfId="3931" xr:uid="{EB8D6E43-15CC-4624-B25B-21D3178375B2}"/>
    <cellStyle name="SAPBEXexcGood1 4 2 3" xfId="1321" xr:uid="{95FC599F-7AC2-4674-9C98-62D3C164A2ED}"/>
    <cellStyle name="SAPBEXexcGood1 4 2 3 2" xfId="2896" xr:uid="{544571F4-7BB8-4565-A3CC-557ABE4563FA}"/>
    <cellStyle name="SAPBEXexcGood1 4 2 3 3" xfId="4189" xr:uid="{DE6A93A9-492E-427B-9C1C-F2110B14846C}"/>
    <cellStyle name="SAPBEXexcGood1 4 2 4" xfId="1586" xr:uid="{DA6B0F10-422B-4CC8-82C8-6E5D46D2DFFC}"/>
    <cellStyle name="SAPBEXexcGood1 4 2 4 2" xfId="2378" xr:uid="{0CE8F2DA-EF23-40DC-AAF4-4845B637B5AC}"/>
    <cellStyle name="SAPBEXexcGood1 4 2 4 3" xfId="3673" xr:uid="{89BB4D4C-CEA4-41C9-BC45-AC8E150931FC}"/>
    <cellStyle name="SAPBEXexcGood1 4 2 5" xfId="2106" xr:uid="{07349A8D-B966-41CE-8035-B5745520F3F0}"/>
    <cellStyle name="SAPBEXexcGood1 4 2 6" xfId="3415" xr:uid="{3528757F-B031-40F4-BD07-C4EE78DF26AA}"/>
    <cellStyle name="SAPBEXexcGood1 5" xfId="353" xr:uid="{F83A50EB-1CFA-46D8-AB73-9AFC61C75C0A}"/>
    <cellStyle name="SAPBEXexcGood1 5 2" xfId="779" xr:uid="{84138C5A-240C-450A-97BE-C672E846E7EA}"/>
    <cellStyle name="SAPBEXexcGood1 5 2 2" xfId="1051" xr:uid="{283017F3-04F1-4E3A-A37C-717B25271005}"/>
    <cellStyle name="SAPBEXexcGood1 5 2 2 2" xfId="1845" xr:uid="{81FD65A3-D813-4915-9C18-9F2ECC42631B}"/>
    <cellStyle name="SAPBEXexcGood1 5 2 2 2 2" xfId="3155" xr:uid="{5AE1CBD2-09D5-4187-A044-6D0967155212}"/>
    <cellStyle name="SAPBEXexcGood1 5 2 2 2 3" xfId="4448" xr:uid="{26E4147E-FCA9-4416-B7F1-7638CAD2CC7B}"/>
    <cellStyle name="SAPBEXexcGood1 5 2 2 3" xfId="2637" xr:uid="{59AABFE6-488E-4606-99F9-AD635B166BFE}"/>
    <cellStyle name="SAPBEXexcGood1 5 2 2 4" xfId="3932" xr:uid="{72D18EE3-7C49-4173-99B5-E284CCC3BDDC}"/>
    <cellStyle name="SAPBEXexcGood1 5 2 3" xfId="1322" xr:uid="{1E3D9D74-B072-41A8-862F-D4D2FC792FBC}"/>
    <cellStyle name="SAPBEXexcGood1 5 2 3 2" xfId="2897" xr:uid="{F3C0BB10-F197-4E42-A144-80A5FDABF6B7}"/>
    <cellStyle name="SAPBEXexcGood1 5 2 3 3" xfId="4190" xr:uid="{FCCC89BA-6A2E-4882-9366-B953557FF533}"/>
    <cellStyle name="SAPBEXexcGood1 5 2 4" xfId="1587" xr:uid="{FD9D73BB-0052-4F56-947B-0C075DB56973}"/>
    <cellStyle name="SAPBEXexcGood1 5 2 4 2" xfId="2379" xr:uid="{6077D412-FFB2-4A15-90E9-CE1588A5A630}"/>
    <cellStyle name="SAPBEXexcGood1 5 2 4 3" xfId="3674" xr:uid="{9A4AE3AD-4023-40AD-8162-90FF09BE1C91}"/>
    <cellStyle name="SAPBEXexcGood1 5 2 5" xfId="2107" xr:uid="{FF20E541-F1D9-48C5-AA36-34F0A4669018}"/>
    <cellStyle name="SAPBEXexcGood1 5 2 6" xfId="3416" xr:uid="{8F7A0713-C3F0-4D6D-B8C0-706283EDFD76}"/>
    <cellStyle name="SAPBEXexcGood1 6" xfId="354" xr:uid="{09873503-D728-463E-8119-16646A01C0E9}"/>
    <cellStyle name="SAPBEXexcGood1 6 2" xfId="780" xr:uid="{83581803-CE20-4793-BBB1-FAC1F7F44C5D}"/>
    <cellStyle name="SAPBEXexcGood1 6 2 2" xfId="1052" xr:uid="{E5E9869A-A872-480F-A056-1B87CD4D8523}"/>
    <cellStyle name="SAPBEXexcGood1 6 2 2 2" xfId="1846" xr:uid="{A97BF8CF-20A0-4C9D-8B9B-5EC755BB1E85}"/>
    <cellStyle name="SAPBEXexcGood1 6 2 2 2 2" xfId="3156" xr:uid="{C11635A5-64D0-4743-ABB9-6FB4BC647B3C}"/>
    <cellStyle name="SAPBEXexcGood1 6 2 2 2 3" xfId="4449" xr:uid="{2FE3BB74-68B1-45D3-8CF6-36F3845AA45E}"/>
    <cellStyle name="SAPBEXexcGood1 6 2 2 3" xfId="2638" xr:uid="{D1967953-8D65-4578-BB83-E41ECEE2AA8E}"/>
    <cellStyle name="SAPBEXexcGood1 6 2 2 4" xfId="3933" xr:uid="{2B783FF6-6A0B-4D95-851E-012050F6D8C6}"/>
    <cellStyle name="SAPBEXexcGood1 6 2 3" xfId="1323" xr:uid="{15692A5C-ED42-4E2F-B10D-DFEB382AA7DA}"/>
    <cellStyle name="SAPBEXexcGood1 6 2 3 2" xfId="2898" xr:uid="{0707CD88-2D38-4DCA-BF5E-226FB8C527BF}"/>
    <cellStyle name="SAPBEXexcGood1 6 2 3 3" xfId="4191" xr:uid="{6BA377E7-5572-444A-A876-4BA1625BB2F8}"/>
    <cellStyle name="SAPBEXexcGood1 6 2 4" xfId="1588" xr:uid="{777D62C8-2DBB-458B-86FF-05F29EEC87BC}"/>
    <cellStyle name="SAPBEXexcGood1 6 2 4 2" xfId="2380" xr:uid="{147EF7CE-78A3-475F-8BB5-6864B3B20556}"/>
    <cellStyle name="SAPBEXexcGood1 6 2 4 3" xfId="3675" xr:uid="{8F386554-9125-4E5B-BE80-A2D96910D961}"/>
    <cellStyle name="SAPBEXexcGood1 6 2 5" xfId="2108" xr:uid="{33DCCE37-22A7-41BA-A0F6-CE0F68191F6A}"/>
    <cellStyle name="SAPBEXexcGood1 6 2 6" xfId="3417" xr:uid="{A6AAA9A4-E320-425F-8755-F01B98F64C5F}"/>
    <cellStyle name="SAPBEXexcGood1 7" xfId="775" xr:uid="{3415667C-4E8A-4F79-B8D5-4553CDD09538}"/>
    <cellStyle name="SAPBEXexcGood1 7 2" xfId="1047" xr:uid="{DC673E57-3793-4506-8A7C-66D8FDAF7228}"/>
    <cellStyle name="SAPBEXexcGood1 7 2 2" xfId="1841" xr:uid="{CCC91853-766F-4655-AE72-0DDE14028436}"/>
    <cellStyle name="SAPBEXexcGood1 7 2 2 2" xfId="3151" xr:uid="{BC2EB860-8035-48BE-AC76-4F7C1305BE28}"/>
    <cellStyle name="SAPBEXexcGood1 7 2 2 3" xfId="4444" xr:uid="{2D1956EA-22C4-4C2B-93CB-46F8B3126454}"/>
    <cellStyle name="SAPBEXexcGood1 7 2 3" xfId="2633" xr:uid="{90B0540A-4002-474D-882D-492B24847F5C}"/>
    <cellStyle name="SAPBEXexcGood1 7 2 4" xfId="3928" xr:uid="{F15DAEAE-1BB3-4640-ADC2-BBF19F2340A9}"/>
    <cellStyle name="SAPBEXexcGood1 7 3" xfId="1318" xr:uid="{A62F53AD-2362-476A-BE72-87334619FCE0}"/>
    <cellStyle name="SAPBEXexcGood1 7 3 2" xfId="2893" xr:uid="{F4A68CA6-C7AC-4FA3-9960-C4E9DCC9EF9A}"/>
    <cellStyle name="SAPBEXexcGood1 7 3 3" xfId="4186" xr:uid="{4247418E-1AA4-4C5C-ACFE-C4091838B97C}"/>
    <cellStyle name="SAPBEXexcGood1 7 4" xfId="1583" xr:uid="{80C7927A-4228-4040-BDC9-F2A5AA5598B4}"/>
    <cellStyle name="SAPBEXexcGood1 7 4 2" xfId="2375" xr:uid="{40D8485A-B476-4DD3-9DAD-4215FFF402F7}"/>
    <cellStyle name="SAPBEXexcGood1 7 4 3" xfId="3670" xr:uid="{87196EEB-C684-495D-A3A9-FACB11CFC8E1}"/>
    <cellStyle name="SAPBEXexcGood1 7 5" xfId="2103" xr:uid="{628EAFBD-E5A5-434E-980F-5CD16384EDA1}"/>
    <cellStyle name="SAPBEXexcGood1 7 6" xfId="3412" xr:uid="{44CAC8F4-D464-4605-BFF8-CD1D7DEFB752}"/>
    <cellStyle name="SAPBEXexcGood2" xfId="355" xr:uid="{2F076C8E-1C41-4D0A-92DB-477B063E5A5F}"/>
    <cellStyle name="SAPBEXexcGood2 2" xfId="356" xr:uid="{51A6CCFE-67B1-4F9F-BE6B-8FD4C38F446A}"/>
    <cellStyle name="SAPBEXexcGood2 2 2" xfId="782" xr:uid="{645F27C3-9751-47CB-B07D-DDA3A16EB866}"/>
    <cellStyle name="SAPBEXexcGood2 2 2 2" xfId="1054" xr:uid="{09211B14-99C0-48E9-9BB5-9BA481D5AD34}"/>
    <cellStyle name="SAPBEXexcGood2 2 2 2 2" xfId="1848" xr:uid="{BC72850C-7BC3-4904-B8B4-5D77F2DB7EA0}"/>
    <cellStyle name="SAPBEXexcGood2 2 2 2 2 2" xfId="3158" xr:uid="{4099B1F0-19D3-414C-BB17-475EF72ED9D5}"/>
    <cellStyle name="SAPBEXexcGood2 2 2 2 2 3" xfId="4451" xr:uid="{3DBE7E0B-9F6C-4F6B-B8D7-1B11D25508A3}"/>
    <cellStyle name="SAPBEXexcGood2 2 2 2 3" xfId="2640" xr:uid="{09FC1AC9-8705-4499-95D4-5DBF133EC489}"/>
    <cellStyle name="SAPBEXexcGood2 2 2 2 4" xfId="3935" xr:uid="{9582AC38-674F-41B9-8EE2-1E29913C303D}"/>
    <cellStyle name="SAPBEXexcGood2 2 2 3" xfId="1325" xr:uid="{D26AE348-F73C-4E00-8739-772A56D2708D}"/>
    <cellStyle name="SAPBEXexcGood2 2 2 3 2" xfId="2900" xr:uid="{36F36F0D-514D-489D-BB09-A06484F56940}"/>
    <cellStyle name="SAPBEXexcGood2 2 2 3 3" xfId="4193" xr:uid="{5CB14D40-05CC-476E-8671-7E4336A4CD61}"/>
    <cellStyle name="SAPBEXexcGood2 2 2 4" xfId="1590" xr:uid="{71F3D179-4F28-4AA0-A90D-4E7E0CFFE3B3}"/>
    <cellStyle name="SAPBEXexcGood2 2 2 4 2" xfId="2382" xr:uid="{F2376271-8E86-49E4-8107-7450201F44CD}"/>
    <cellStyle name="SAPBEXexcGood2 2 2 4 3" xfId="3677" xr:uid="{416387BE-3A1F-4037-AB46-117602D3A6AA}"/>
    <cellStyle name="SAPBEXexcGood2 2 2 5" xfId="2110" xr:uid="{3DEF0377-9797-4393-863A-68F319C7189A}"/>
    <cellStyle name="SAPBEXexcGood2 2 2 6" xfId="3419" xr:uid="{25895480-5941-4F4F-AC36-98C7F44CA831}"/>
    <cellStyle name="SAPBEXexcGood2 3" xfId="357" xr:uid="{4A14225D-AD81-4F72-A462-00FF0EC5D934}"/>
    <cellStyle name="SAPBEXexcGood2 3 2" xfId="783" xr:uid="{9A75AFFE-B32C-4AF0-B803-94CA2BE58A35}"/>
    <cellStyle name="SAPBEXexcGood2 3 2 2" xfId="1055" xr:uid="{3635ABFF-36A1-4B7B-9B78-3A22F54CD085}"/>
    <cellStyle name="SAPBEXexcGood2 3 2 2 2" xfId="1849" xr:uid="{D024C33D-A63A-4C73-905A-01850E979EE7}"/>
    <cellStyle name="SAPBEXexcGood2 3 2 2 2 2" xfId="3159" xr:uid="{37ECBD36-CF28-4925-9C1B-7AB950F3F299}"/>
    <cellStyle name="SAPBEXexcGood2 3 2 2 2 3" xfId="4452" xr:uid="{B9D2DA04-ADFC-4E24-AF12-496F35EC251F}"/>
    <cellStyle name="SAPBEXexcGood2 3 2 2 3" xfId="2641" xr:uid="{CEC6705D-A6B4-4D6A-B6D0-875B248FE5AD}"/>
    <cellStyle name="SAPBEXexcGood2 3 2 2 4" xfId="3936" xr:uid="{7630037D-EB43-4491-A95E-868C1786536D}"/>
    <cellStyle name="SAPBEXexcGood2 3 2 3" xfId="1326" xr:uid="{4BA81654-552B-4015-AC7B-82D5AB9FBA40}"/>
    <cellStyle name="SAPBEXexcGood2 3 2 3 2" xfId="2901" xr:uid="{DE11C3FF-D47B-4F5B-B208-D1D794D22963}"/>
    <cellStyle name="SAPBEXexcGood2 3 2 3 3" xfId="4194" xr:uid="{4064AC7B-681A-48A9-A3FA-6CAF28BF5B95}"/>
    <cellStyle name="SAPBEXexcGood2 3 2 4" xfId="1591" xr:uid="{817E8677-F44F-4097-90B1-1F92027B13AD}"/>
    <cellStyle name="SAPBEXexcGood2 3 2 4 2" xfId="2383" xr:uid="{5592694A-2060-4B4E-96A7-A7070741D965}"/>
    <cellStyle name="SAPBEXexcGood2 3 2 4 3" xfId="3678" xr:uid="{A80C15A0-0074-48BE-8003-C3AFF4206931}"/>
    <cellStyle name="SAPBEXexcGood2 3 2 5" xfId="2111" xr:uid="{570F53F0-702A-4880-A7B8-953B8DB92343}"/>
    <cellStyle name="SAPBEXexcGood2 3 2 6" xfId="3420" xr:uid="{4B042355-7630-4E32-A543-1C620CBE9D7D}"/>
    <cellStyle name="SAPBEXexcGood2 4" xfId="358" xr:uid="{78667384-CB2D-49DF-8557-5BB035545634}"/>
    <cellStyle name="SAPBEXexcGood2 4 2" xfId="784" xr:uid="{57CFB5C6-2664-4049-A63A-D3BD6DEF8188}"/>
    <cellStyle name="SAPBEXexcGood2 4 2 2" xfId="1056" xr:uid="{89AC149C-8BBA-41E3-9C67-722BBECA2C72}"/>
    <cellStyle name="SAPBEXexcGood2 4 2 2 2" xfId="1850" xr:uid="{47FD5B64-C158-4055-B412-7EC580CD1A01}"/>
    <cellStyle name="SAPBEXexcGood2 4 2 2 2 2" xfId="3160" xr:uid="{773F668D-8D2D-4DE8-B208-16F7CD271C05}"/>
    <cellStyle name="SAPBEXexcGood2 4 2 2 2 3" xfId="4453" xr:uid="{66746637-0B1E-43E6-93C7-B9B3F7D2D087}"/>
    <cellStyle name="SAPBEXexcGood2 4 2 2 3" xfId="2642" xr:uid="{B519FE70-7D26-48EF-94DE-523A20BF533E}"/>
    <cellStyle name="SAPBEXexcGood2 4 2 2 4" xfId="3937" xr:uid="{E7B2B645-21D2-4D4D-ADB3-89AC003E447F}"/>
    <cellStyle name="SAPBEXexcGood2 4 2 3" xfId="1327" xr:uid="{B7961969-6B1C-42A1-AE66-3A90C6D787B5}"/>
    <cellStyle name="SAPBEXexcGood2 4 2 3 2" xfId="2902" xr:uid="{787C5E0C-89FA-4ED4-94A2-E059AE00D6FA}"/>
    <cellStyle name="SAPBEXexcGood2 4 2 3 3" xfId="4195" xr:uid="{BEBF90D1-2280-402D-887C-85E824447587}"/>
    <cellStyle name="SAPBEXexcGood2 4 2 4" xfId="1592" xr:uid="{EF2DC8DF-B312-4520-9CD1-3A0CD849FD46}"/>
    <cellStyle name="SAPBEXexcGood2 4 2 4 2" xfId="2384" xr:uid="{CDBD1657-63DA-4AAE-AED3-599E2B106177}"/>
    <cellStyle name="SAPBEXexcGood2 4 2 4 3" xfId="3679" xr:uid="{131754CD-FD5B-4F47-8E7D-C2BBD82E54FD}"/>
    <cellStyle name="SAPBEXexcGood2 4 2 5" xfId="2112" xr:uid="{7E2F60C5-5D06-4E28-961C-E16F45BCC5E5}"/>
    <cellStyle name="SAPBEXexcGood2 4 2 6" xfId="3421" xr:uid="{3A5299D2-71B8-43EB-8584-D5EC51383471}"/>
    <cellStyle name="SAPBEXexcGood2 5" xfId="359" xr:uid="{C6A5EAB6-D638-497F-9DB3-827A3D77E062}"/>
    <cellStyle name="SAPBEXexcGood2 5 2" xfId="785" xr:uid="{28FB1CD0-F453-4FC1-90B4-E4D2A1327F3A}"/>
    <cellStyle name="SAPBEXexcGood2 5 2 2" xfId="1057" xr:uid="{9BB71FB7-CE36-4D04-A7A7-D7BACED7B1FC}"/>
    <cellStyle name="SAPBEXexcGood2 5 2 2 2" xfId="1851" xr:uid="{AFDD3D5E-EE0D-4F2C-937E-06856D9420B0}"/>
    <cellStyle name="SAPBEXexcGood2 5 2 2 2 2" xfId="3161" xr:uid="{0DB29AF3-C4D7-4010-A810-CD9276A68DAE}"/>
    <cellStyle name="SAPBEXexcGood2 5 2 2 2 3" xfId="4454" xr:uid="{5F1EBCC3-7DB4-4BD4-B87E-BBB4A8B66F66}"/>
    <cellStyle name="SAPBEXexcGood2 5 2 2 3" xfId="2643" xr:uid="{884B329A-61AB-4837-89A4-11442F2049ED}"/>
    <cellStyle name="SAPBEXexcGood2 5 2 2 4" xfId="3938" xr:uid="{A6BC11A9-D384-467A-B26B-DC7F41B7F9AE}"/>
    <cellStyle name="SAPBEXexcGood2 5 2 3" xfId="1328" xr:uid="{2BAA85A5-D3E1-4118-B5CA-694AA1FFC5AD}"/>
    <cellStyle name="SAPBEXexcGood2 5 2 3 2" xfId="2903" xr:uid="{D2934553-EC02-4DBA-8992-E369FAB868BF}"/>
    <cellStyle name="SAPBEXexcGood2 5 2 3 3" xfId="4196" xr:uid="{7C17AB6F-C2E7-45AF-BFA3-060D79942ADA}"/>
    <cellStyle name="SAPBEXexcGood2 5 2 4" xfId="1593" xr:uid="{BF1F600F-53C9-4618-8761-B96E5AD23458}"/>
    <cellStyle name="SAPBEXexcGood2 5 2 4 2" xfId="2385" xr:uid="{54E90D9D-8718-4801-82B2-CDFE12498B5B}"/>
    <cellStyle name="SAPBEXexcGood2 5 2 4 3" xfId="3680" xr:uid="{9DBC81BF-A03D-4175-BB14-ABF82C1C787B}"/>
    <cellStyle name="SAPBEXexcGood2 5 2 5" xfId="2113" xr:uid="{3A971876-D683-4363-8429-E11583FF509D}"/>
    <cellStyle name="SAPBEXexcGood2 5 2 6" xfId="3422" xr:uid="{8D8B3A39-C7C9-44FC-B172-C458094F05BD}"/>
    <cellStyle name="SAPBEXexcGood2 6" xfId="360" xr:uid="{026D0C83-A889-4F04-9BFE-8D2A24457057}"/>
    <cellStyle name="SAPBEXexcGood2 6 2" xfId="786" xr:uid="{E89C6396-111B-4DA5-BB7F-96B3A17C1D42}"/>
    <cellStyle name="SAPBEXexcGood2 6 2 2" xfId="1058" xr:uid="{1FEC7A84-7255-4BE3-80D0-CE0209FDAC61}"/>
    <cellStyle name="SAPBEXexcGood2 6 2 2 2" xfId="1852" xr:uid="{CE3D8A1D-2349-42BD-81AA-77B982DF3633}"/>
    <cellStyle name="SAPBEXexcGood2 6 2 2 2 2" xfId="3162" xr:uid="{8AE87FDE-F298-45B2-A0D2-ADF515FABD6A}"/>
    <cellStyle name="SAPBEXexcGood2 6 2 2 2 3" xfId="4455" xr:uid="{ED6ECFC6-62DE-42D0-8E83-6AABB8777628}"/>
    <cellStyle name="SAPBEXexcGood2 6 2 2 3" xfId="2644" xr:uid="{2207DE04-04D7-491C-8177-8546A8DBF15A}"/>
    <cellStyle name="SAPBEXexcGood2 6 2 2 4" xfId="3939" xr:uid="{75816A6B-57A6-4206-91DE-726AF99B0163}"/>
    <cellStyle name="SAPBEXexcGood2 6 2 3" xfId="1329" xr:uid="{50B5238B-A5F5-4732-B4BA-A8A629B25754}"/>
    <cellStyle name="SAPBEXexcGood2 6 2 3 2" xfId="2904" xr:uid="{AA866E63-D11F-4797-B85F-BBD837203889}"/>
    <cellStyle name="SAPBEXexcGood2 6 2 3 3" xfId="4197" xr:uid="{5C2C8414-303A-4154-A8D1-39A56DDE64B4}"/>
    <cellStyle name="SAPBEXexcGood2 6 2 4" xfId="1594" xr:uid="{8FBB58C0-29AA-40E8-A1D2-2EB37A2948E5}"/>
    <cellStyle name="SAPBEXexcGood2 6 2 4 2" xfId="2386" xr:uid="{311C223F-C952-4436-B7AC-C9E07144DCF3}"/>
    <cellStyle name="SAPBEXexcGood2 6 2 4 3" xfId="3681" xr:uid="{A914BBEE-E862-4048-9AB1-1CEC0AF307A3}"/>
    <cellStyle name="SAPBEXexcGood2 6 2 5" xfId="2114" xr:uid="{0D31B83B-9E16-4179-BA0E-59EBE30F62A5}"/>
    <cellStyle name="SAPBEXexcGood2 6 2 6" xfId="3423" xr:uid="{A59CA45A-2A69-4D3B-A38C-4A9A234FB6EF}"/>
    <cellStyle name="SAPBEXexcGood2 7" xfId="781" xr:uid="{A02001A1-FBB6-45D2-9E91-1344EE4A2867}"/>
    <cellStyle name="SAPBEXexcGood2 7 2" xfId="1053" xr:uid="{5BB2472D-9431-4247-87B2-6A9F30DCDA81}"/>
    <cellStyle name="SAPBEXexcGood2 7 2 2" xfId="1847" xr:uid="{0897B71D-4602-4D33-93CA-01095798326E}"/>
    <cellStyle name="SAPBEXexcGood2 7 2 2 2" xfId="3157" xr:uid="{2A413AC2-D9A1-4E34-B33B-887C0FA87524}"/>
    <cellStyle name="SAPBEXexcGood2 7 2 2 3" xfId="4450" xr:uid="{37DEB7AD-0374-43EA-9BF6-141C06B55894}"/>
    <cellStyle name="SAPBEXexcGood2 7 2 3" xfId="2639" xr:uid="{D1B2B3A2-6326-40AE-9D25-4F8C7A1ED711}"/>
    <cellStyle name="SAPBEXexcGood2 7 2 4" xfId="3934" xr:uid="{6B39ACB9-5A87-4FC1-9994-84FD59C1DEB1}"/>
    <cellStyle name="SAPBEXexcGood2 7 3" xfId="1324" xr:uid="{B694C2BF-F4C5-42AA-84D0-48ADFF4B8605}"/>
    <cellStyle name="SAPBEXexcGood2 7 3 2" xfId="2899" xr:uid="{FF4B3E24-369A-43B6-9895-50EE9CDD5341}"/>
    <cellStyle name="SAPBEXexcGood2 7 3 3" xfId="4192" xr:uid="{F56F13EE-9FE2-4DD5-8549-DFB29E952CC3}"/>
    <cellStyle name="SAPBEXexcGood2 7 4" xfId="1589" xr:uid="{F8B7AA22-0685-48F8-879C-59027275DDDB}"/>
    <cellStyle name="SAPBEXexcGood2 7 4 2" xfId="2381" xr:uid="{4FCA9E64-D57D-493A-AD2C-D63106AC79A2}"/>
    <cellStyle name="SAPBEXexcGood2 7 4 3" xfId="3676" xr:uid="{B092D97E-1D3B-47EA-9A83-BF531E4FBF97}"/>
    <cellStyle name="SAPBEXexcGood2 7 5" xfId="2109" xr:uid="{06ADB533-E0C9-4CE2-A7D2-01318599F562}"/>
    <cellStyle name="SAPBEXexcGood2 7 6" xfId="3418" xr:uid="{47E25539-85C3-410A-BB7F-3B4D4244CA71}"/>
    <cellStyle name="SAPBEXexcGood3" xfId="361" xr:uid="{DF5D96ED-8A7D-437B-9F5F-4830835C4806}"/>
    <cellStyle name="SAPBEXexcGood3 2" xfId="362" xr:uid="{5112AEFB-4F2D-4E00-AEA4-4CA66A974E01}"/>
    <cellStyle name="SAPBEXexcGood3 2 2" xfId="788" xr:uid="{F4151B8F-1982-4CD3-B1BE-9E63537BC2CE}"/>
    <cellStyle name="SAPBEXexcGood3 2 2 2" xfId="1060" xr:uid="{E70FB03E-E556-4E7B-BF4E-285F7F221836}"/>
    <cellStyle name="SAPBEXexcGood3 2 2 2 2" xfId="1854" xr:uid="{5616D3EA-3772-4DCB-9D6D-3B71D6C0B067}"/>
    <cellStyle name="SAPBEXexcGood3 2 2 2 2 2" xfId="3164" xr:uid="{EF0249F4-4CB8-4CB9-BEEC-38EBA981B8BA}"/>
    <cellStyle name="SAPBEXexcGood3 2 2 2 2 3" xfId="4457" xr:uid="{048C3576-5CE9-43E8-B2AF-E094FADE6FCD}"/>
    <cellStyle name="SAPBEXexcGood3 2 2 2 3" xfId="2646" xr:uid="{D04720D4-46D6-438A-B1F5-5DE0ADB710E9}"/>
    <cellStyle name="SAPBEXexcGood3 2 2 2 4" xfId="3941" xr:uid="{E2A8CAB0-DCD4-43CA-B04C-61F883790487}"/>
    <cellStyle name="SAPBEXexcGood3 2 2 3" xfId="1331" xr:uid="{631B7F22-37EC-431A-AC59-7C9C32C013A0}"/>
    <cellStyle name="SAPBEXexcGood3 2 2 3 2" xfId="2906" xr:uid="{C371852C-A8A5-4E10-B17F-84651BE93D5F}"/>
    <cellStyle name="SAPBEXexcGood3 2 2 3 3" xfId="4199" xr:uid="{83BF2E61-9FF2-4CB8-9A8C-EF70EA108005}"/>
    <cellStyle name="SAPBEXexcGood3 2 2 4" xfId="1596" xr:uid="{0DC7418C-40DB-4969-9A7E-AB28B20D5871}"/>
    <cellStyle name="SAPBEXexcGood3 2 2 4 2" xfId="2388" xr:uid="{F6CBACC6-6A00-4061-BFF3-A53B4AE998B7}"/>
    <cellStyle name="SAPBEXexcGood3 2 2 4 3" xfId="3683" xr:uid="{367AC352-9223-4927-8168-FA32D446E1A2}"/>
    <cellStyle name="SAPBEXexcGood3 2 2 5" xfId="2116" xr:uid="{FE04C60F-3FBA-468B-A1C6-E7C1CED47463}"/>
    <cellStyle name="SAPBEXexcGood3 2 2 6" xfId="3425" xr:uid="{9218FD51-9BA5-4FF6-A0AA-B02DCC4903C9}"/>
    <cellStyle name="SAPBEXexcGood3 3" xfId="363" xr:uid="{7F715585-1A26-4E93-9B85-7BFC040E128B}"/>
    <cellStyle name="SAPBEXexcGood3 3 2" xfId="789" xr:uid="{48E510CC-5F9C-41E4-B843-467B74912C0D}"/>
    <cellStyle name="SAPBEXexcGood3 3 2 2" xfId="1061" xr:uid="{0DFD470E-8A6B-4EF6-870C-34F1E7E6F69D}"/>
    <cellStyle name="SAPBEXexcGood3 3 2 2 2" xfId="1855" xr:uid="{F409CCC3-A4ED-483E-9A53-D15B884FAA33}"/>
    <cellStyle name="SAPBEXexcGood3 3 2 2 2 2" xfId="3165" xr:uid="{F4F708F8-A004-4AB2-A690-2A14988B8A6F}"/>
    <cellStyle name="SAPBEXexcGood3 3 2 2 2 3" xfId="4458" xr:uid="{DE628342-2FF5-4334-8E8E-9EF889D2504F}"/>
    <cellStyle name="SAPBEXexcGood3 3 2 2 3" xfId="2647" xr:uid="{5921ACA1-BD32-421A-9383-6DAF902AA0F1}"/>
    <cellStyle name="SAPBEXexcGood3 3 2 2 4" xfId="3942" xr:uid="{77E35D9B-CF51-4182-ABF6-A3F44EE86DD7}"/>
    <cellStyle name="SAPBEXexcGood3 3 2 3" xfId="1332" xr:uid="{AA9D9C5B-46A5-48A7-BBF2-2AE0262FE9E1}"/>
    <cellStyle name="SAPBEXexcGood3 3 2 3 2" xfId="2907" xr:uid="{FAC8A1D8-FA0F-4071-8095-CC4F88640D29}"/>
    <cellStyle name="SAPBEXexcGood3 3 2 3 3" xfId="4200" xr:uid="{A57E4659-90F2-486A-B125-1A4E10625FCE}"/>
    <cellStyle name="SAPBEXexcGood3 3 2 4" xfId="1597" xr:uid="{653489F5-0928-423B-ABD6-4493992F7A59}"/>
    <cellStyle name="SAPBEXexcGood3 3 2 4 2" xfId="2389" xr:uid="{F19CFA3D-5855-4404-85CF-BB31BCEE98F6}"/>
    <cellStyle name="SAPBEXexcGood3 3 2 4 3" xfId="3684" xr:uid="{774590E1-DABA-4158-BDCA-EA4133C11CB1}"/>
    <cellStyle name="SAPBEXexcGood3 3 2 5" xfId="2117" xr:uid="{83F9776F-C903-4481-BD0A-403F219AE151}"/>
    <cellStyle name="SAPBEXexcGood3 3 2 6" xfId="3426" xr:uid="{A1FAA80B-7566-4302-A620-D8D3E07F5519}"/>
    <cellStyle name="SAPBEXexcGood3 4" xfId="364" xr:uid="{0A8B642F-88D2-4C1A-BC30-A785098188FB}"/>
    <cellStyle name="SAPBEXexcGood3 4 2" xfId="790" xr:uid="{CB40027B-9568-4841-B6E9-BC52D89C5CC9}"/>
    <cellStyle name="SAPBEXexcGood3 4 2 2" xfId="1062" xr:uid="{FB1A0EA6-50F2-4227-BCD3-6743F90D7954}"/>
    <cellStyle name="SAPBEXexcGood3 4 2 2 2" xfId="1856" xr:uid="{92F2ED3F-F986-4B95-BA8D-2DFEEB7B5455}"/>
    <cellStyle name="SAPBEXexcGood3 4 2 2 2 2" xfId="3166" xr:uid="{44B8D22F-6C80-4818-AED4-4E66CDE88AC4}"/>
    <cellStyle name="SAPBEXexcGood3 4 2 2 2 3" xfId="4459" xr:uid="{E80E2B31-C61F-4C8C-8068-A6AF3D69CE00}"/>
    <cellStyle name="SAPBEXexcGood3 4 2 2 3" xfId="2648" xr:uid="{9CE529C0-253F-4B3D-9614-1416CF7953BA}"/>
    <cellStyle name="SAPBEXexcGood3 4 2 2 4" xfId="3943" xr:uid="{21EFD689-B81A-4DB1-B42A-81559CF2508A}"/>
    <cellStyle name="SAPBEXexcGood3 4 2 3" xfId="1333" xr:uid="{F620E28D-6092-46F1-B199-6BBBED489454}"/>
    <cellStyle name="SAPBEXexcGood3 4 2 3 2" xfId="2908" xr:uid="{ED6301FD-6F89-4AC8-88F1-EF0363998850}"/>
    <cellStyle name="SAPBEXexcGood3 4 2 3 3" xfId="4201" xr:uid="{52D9D8DE-7B1F-4C46-9EC3-49020160A85D}"/>
    <cellStyle name="SAPBEXexcGood3 4 2 4" xfId="1598" xr:uid="{B3196802-99CF-44B5-8B72-4BA89C91611C}"/>
    <cellStyle name="SAPBEXexcGood3 4 2 4 2" xfId="2390" xr:uid="{B4645306-4602-4136-965A-D857414050DA}"/>
    <cellStyle name="SAPBEXexcGood3 4 2 4 3" xfId="3685" xr:uid="{6F68A964-918B-4209-B774-C8C3BDA23170}"/>
    <cellStyle name="SAPBEXexcGood3 4 2 5" xfId="2118" xr:uid="{C6CD6606-A00F-4F3B-BC04-F80751827210}"/>
    <cellStyle name="SAPBEXexcGood3 4 2 6" xfId="3427" xr:uid="{0DCF7C6B-8B2F-4671-9D6C-954FAA6FFCB3}"/>
    <cellStyle name="SAPBEXexcGood3 5" xfId="365" xr:uid="{3AE6EF4D-C940-42A5-9AB0-C47AE9495C36}"/>
    <cellStyle name="SAPBEXexcGood3 5 2" xfId="791" xr:uid="{662D164A-B565-445B-BDD1-0C046E1F8F34}"/>
    <cellStyle name="SAPBEXexcGood3 5 2 2" xfId="1063" xr:uid="{6593A5AA-0917-45AA-8301-C7C712C314F5}"/>
    <cellStyle name="SAPBEXexcGood3 5 2 2 2" xfId="1857" xr:uid="{D9ED5195-6508-4845-B363-7C17FA0559C2}"/>
    <cellStyle name="SAPBEXexcGood3 5 2 2 2 2" xfId="3167" xr:uid="{66671FEA-097E-4031-A98D-7ED9A0F77D90}"/>
    <cellStyle name="SAPBEXexcGood3 5 2 2 2 3" xfId="4460" xr:uid="{D4C9438A-92AB-4F14-83C8-C42AC4381A9C}"/>
    <cellStyle name="SAPBEXexcGood3 5 2 2 3" xfId="2649" xr:uid="{08648BF5-5222-41A4-97CB-12C9C8091C98}"/>
    <cellStyle name="SAPBEXexcGood3 5 2 2 4" xfId="3944" xr:uid="{AE6E5EBF-B499-4390-B156-7A32FF0DBCE0}"/>
    <cellStyle name="SAPBEXexcGood3 5 2 3" xfId="1334" xr:uid="{A8E96A74-574F-4FF8-B1D5-EDE6C961D4DF}"/>
    <cellStyle name="SAPBEXexcGood3 5 2 3 2" xfId="2909" xr:uid="{19AA7237-A84F-465A-9459-D6ACF6FC3C79}"/>
    <cellStyle name="SAPBEXexcGood3 5 2 3 3" xfId="4202" xr:uid="{DB4CC7D8-8E76-441B-A939-7EC1FCC940FB}"/>
    <cellStyle name="SAPBEXexcGood3 5 2 4" xfId="1599" xr:uid="{4391AB93-D3B7-4207-8AD2-D10D106D8D7A}"/>
    <cellStyle name="SAPBEXexcGood3 5 2 4 2" xfId="2391" xr:uid="{35927EFA-84DB-4687-B897-2C251D113272}"/>
    <cellStyle name="SAPBEXexcGood3 5 2 4 3" xfId="3686" xr:uid="{FE170B30-3700-4E6A-94B8-5638165917EA}"/>
    <cellStyle name="SAPBEXexcGood3 5 2 5" xfId="2119" xr:uid="{D1EC8D3C-EA7F-4832-B6F6-50DF9216FFAA}"/>
    <cellStyle name="SAPBEXexcGood3 5 2 6" xfId="3428" xr:uid="{C00D9B75-AFDD-4BF7-93FF-5DFA7F42B8D0}"/>
    <cellStyle name="SAPBEXexcGood3 6" xfId="366" xr:uid="{F2A908CF-AF76-422B-BBF3-9EBD3C2F04E9}"/>
    <cellStyle name="SAPBEXexcGood3 6 2" xfId="792" xr:uid="{5DADFD07-2700-4A2D-AB37-A367E2ED2FEB}"/>
    <cellStyle name="SAPBEXexcGood3 6 2 2" xfId="1064" xr:uid="{78594C24-826E-494B-AEA2-4D972B049BD1}"/>
    <cellStyle name="SAPBEXexcGood3 6 2 2 2" xfId="1858" xr:uid="{2BB4FFC4-1892-47A3-AB54-B69096D04576}"/>
    <cellStyle name="SAPBEXexcGood3 6 2 2 2 2" xfId="3168" xr:uid="{A7A2480C-5D4D-4EA0-9DD8-CDA0FAE95546}"/>
    <cellStyle name="SAPBEXexcGood3 6 2 2 2 3" xfId="4461" xr:uid="{CA7F3743-465C-4F08-9EDA-8D986216AB95}"/>
    <cellStyle name="SAPBEXexcGood3 6 2 2 3" xfId="2650" xr:uid="{08F568FF-3A52-4C71-8E72-C2A7013C5E13}"/>
    <cellStyle name="SAPBEXexcGood3 6 2 2 4" xfId="3945" xr:uid="{717AFE28-E8CA-48EE-9A43-70C72F7F88D1}"/>
    <cellStyle name="SAPBEXexcGood3 6 2 3" xfId="1335" xr:uid="{5D98531A-E717-49D4-A613-F4BD15C746E7}"/>
    <cellStyle name="SAPBEXexcGood3 6 2 3 2" xfId="2910" xr:uid="{179A2010-6801-4B1B-A9E6-86785D76755C}"/>
    <cellStyle name="SAPBEXexcGood3 6 2 3 3" xfId="4203" xr:uid="{9654948B-2718-4A44-B856-1EC547A4855F}"/>
    <cellStyle name="SAPBEXexcGood3 6 2 4" xfId="1600" xr:uid="{498FF719-AAAE-4D0A-BAA1-9B43DF1E948B}"/>
    <cellStyle name="SAPBEXexcGood3 6 2 4 2" xfId="2392" xr:uid="{01C8B381-6CD2-4A34-8979-E7D1AF8F23C6}"/>
    <cellStyle name="SAPBEXexcGood3 6 2 4 3" xfId="3687" xr:uid="{EF4696A4-C6D2-41F5-AD0B-D267A1F0F6A7}"/>
    <cellStyle name="SAPBEXexcGood3 6 2 5" xfId="2120" xr:uid="{F73F44C4-3A7B-47DC-9D48-F04684A79B26}"/>
    <cellStyle name="SAPBEXexcGood3 6 2 6" xfId="3429" xr:uid="{196BB561-302D-4552-A6D3-C51A7EDCC7F4}"/>
    <cellStyle name="SAPBEXexcGood3 7" xfId="787" xr:uid="{DC7825A0-8E71-46A1-BDCA-5C77EA776CB7}"/>
    <cellStyle name="SAPBEXexcGood3 7 2" xfId="1059" xr:uid="{239BC8A0-32EC-4A4D-AF69-7894A12C5DD5}"/>
    <cellStyle name="SAPBEXexcGood3 7 2 2" xfId="1853" xr:uid="{455E127B-6317-46EF-8A81-228C475A9CBB}"/>
    <cellStyle name="SAPBEXexcGood3 7 2 2 2" xfId="3163" xr:uid="{E1CACD48-C98C-468A-963F-449B72EB6497}"/>
    <cellStyle name="SAPBEXexcGood3 7 2 2 3" xfId="4456" xr:uid="{743F88FB-4C66-40DE-939C-D8E6C104B987}"/>
    <cellStyle name="SAPBEXexcGood3 7 2 3" xfId="2645" xr:uid="{0448BE56-77DA-408A-B015-A2E34379684D}"/>
    <cellStyle name="SAPBEXexcGood3 7 2 4" xfId="3940" xr:uid="{867A77FA-F2A7-4C0D-A67A-19B968DE4BA9}"/>
    <cellStyle name="SAPBEXexcGood3 7 3" xfId="1330" xr:uid="{FC7F21D6-0869-466F-840A-9AC08FCACCF6}"/>
    <cellStyle name="SAPBEXexcGood3 7 3 2" xfId="2905" xr:uid="{34533032-82D3-430C-A466-5725D71049C9}"/>
    <cellStyle name="SAPBEXexcGood3 7 3 3" xfId="4198" xr:uid="{7E73C562-C928-4992-92E5-276DC820C9AF}"/>
    <cellStyle name="SAPBEXexcGood3 7 4" xfId="1595" xr:uid="{8AEC13CD-E64B-4C4E-A82A-3A6D5D991009}"/>
    <cellStyle name="SAPBEXexcGood3 7 4 2" xfId="2387" xr:uid="{B833429C-C758-4825-8E82-19F2B91BDF9C}"/>
    <cellStyle name="SAPBEXexcGood3 7 4 3" xfId="3682" xr:uid="{2715F280-A794-4C41-B333-B2685A43A4CC}"/>
    <cellStyle name="SAPBEXexcGood3 7 5" xfId="2115" xr:uid="{E133B7B2-6061-4695-84A2-B32BFC03F722}"/>
    <cellStyle name="SAPBEXexcGood3 7 6" xfId="3424" xr:uid="{39D01D62-14C1-4BD2-85FC-FC8F582EAFA3}"/>
    <cellStyle name="SAPBEXfilterDrill" xfId="367" xr:uid="{0D0D1D54-B92F-4D4A-875E-7B4BB8FA62F6}"/>
    <cellStyle name="SAPBEXfilterDrill 2" xfId="368" xr:uid="{A29C0DB0-B0E8-4DF4-9717-BB8321FC5B19}"/>
    <cellStyle name="SAPBEXfilterDrill 2 2" xfId="794" xr:uid="{75CF2310-30C0-42D6-B5BA-5E6DF5E4FC94}"/>
    <cellStyle name="SAPBEXfilterDrill 2 2 2" xfId="1066" xr:uid="{47520513-7B7F-4CA2-82AC-E7637C4CBDC0}"/>
    <cellStyle name="SAPBEXfilterDrill 2 2 2 2" xfId="1860" xr:uid="{D541F009-69BE-4927-B7F6-D676FC8522B9}"/>
    <cellStyle name="SAPBEXfilterDrill 2 2 2 2 2" xfId="3170" xr:uid="{6314042E-CF53-4B96-B101-3BD9EE01438C}"/>
    <cellStyle name="SAPBEXfilterDrill 2 2 2 2 3" xfId="4463" xr:uid="{2DD37B3E-6397-4D64-BEE4-0B0A3C3612A4}"/>
    <cellStyle name="SAPBEXfilterDrill 2 2 2 3" xfId="2652" xr:uid="{4991A9AC-1FCA-4852-A2C1-09E68871F8A6}"/>
    <cellStyle name="SAPBEXfilterDrill 2 2 2 4" xfId="3947" xr:uid="{30B44838-C5D3-406F-8E60-606A62A2D89D}"/>
    <cellStyle name="SAPBEXfilterDrill 2 2 3" xfId="1337" xr:uid="{DFEAE697-0B92-48B2-B3AD-AB683044930D}"/>
    <cellStyle name="SAPBEXfilterDrill 2 2 3 2" xfId="2912" xr:uid="{EB97CB84-EBE8-4988-838F-0829B00A1BAA}"/>
    <cellStyle name="SAPBEXfilterDrill 2 2 3 3" xfId="4205" xr:uid="{7092CE2B-949B-448E-A31A-14B03422CC64}"/>
    <cellStyle name="SAPBEXfilterDrill 2 2 4" xfId="1602" xr:uid="{D5B5EE4C-8BD9-40CE-9205-DB6CF032A24A}"/>
    <cellStyle name="SAPBEXfilterDrill 2 2 4 2" xfId="2394" xr:uid="{50E91ECA-9232-4DB5-9C3B-8384A71A3A84}"/>
    <cellStyle name="SAPBEXfilterDrill 2 2 4 3" xfId="3689" xr:uid="{A181E63E-E3E5-44CC-86C7-2835F776B2DF}"/>
    <cellStyle name="SAPBEXfilterDrill 2 2 5" xfId="2122" xr:uid="{7F4D536A-D4A4-4AC4-8178-8AE046AAD328}"/>
    <cellStyle name="SAPBEXfilterDrill 2 2 6" xfId="3431" xr:uid="{4DC63651-9A0B-4E22-8486-581E50060F6C}"/>
    <cellStyle name="SAPBEXfilterDrill 3" xfId="369" xr:uid="{95DEC799-81DE-48D8-86A7-9E76F067B056}"/>
    <cellStyle name="SAPBEXfilterDrill 3 2" xfId="795" xr:uid="{6D6C642B-FA3B-4B3A-B55E-7D1D03A4A64A}"/>
    <cellStyle name="SAPBEXfilterDrill 3 2 2" xfId="1067" xr:uid="{4A7489B7-7988-427D-8E34-177FB5AE18E0}"/>
    <cellStyle name="SAPBEXfilterDrill 3 2 2 2" xfId="1861" xr:uid="{8D479777-6AFF-44D1-A8A2-5ABA30139379}"/>
    <cellStyle name="SAPBEXfilterDrill 3 2 2 2 2" xfId="3171" xr:uid="{7D88A743-1849-46CA-B0D5-892C2A8B4B15}"/>
    <cellStyle name="SAPBEXfilterDrill 3 2 2 2 3" xfId="4464" xr:uid="{77A00F04-CEC1-4497-9190-0D706F423D86}"/>
    <cellStyle name="SAPBEXfilterDrill 3 2 2 3" xfId="2653" xr:uid="{CBE21B74-7CB8-4A4D-A878-9AA2E5F8AF39}"/>
    <cellStyle name="SAPBEXfilterDrill 3 2 2 4" xfId="3948" xr:uid="{8BC8F2DE-6311-4FD2-B995-9373E3AB9C67}"/>
    <cellStyle name="SAPBEXfilterDrill 3 2 3" xfId="1338" xr:uid="{8C3061C7-96CE-4C6D-99F3-87C015A1CE00}"/>
    <cellStyle name="SAPBEXfilterDrill 3 2 3 2" xfId="2913" xr:uid="{DA3EF3E8-5EB5-4382-AABD-6760120BA0E4}"/>
    <cellStyle name="SAPBEXfilterDrill 3 2 3 3" xfId="4206" xr:uid="{07CF83EB-B675-4C06-B4A6-9EA8DCA3A673}"/>
    <cellStyle name="SAPBEXfilterDrill 3 2 4" xfId="1603" xr:uid="{C38DC7E8-F4F4-4F99-A5CC-08E84A68DD35}"/>
    <cellStyle name="SAPBEXfilterDrill 3 2 4 2" xfId="2395" xr:uid="{AA4132B9-8732-4D65-889B-DD40B9CDE97E}"/>
    <cellStyle name="SAPBEXfilterDrill 3 2 4 3" xfId="3690" xr:uid="{52A27E6E-B364-4B1A-AF79-E0185D370863}"/>
    <cellStyle name="SAPBEXfilterDrill 3 2 5" xfId="2123" xr:uid="{544F86AD-9246-4666-9689-762827A6D963}"/>
    <cellStyle name="SAPBEXfilterDrill 3 2 6" xfId="3432" xr:uid="{AC9183A5-8AF9-47F5-A26D-10EEC7A72F11}"/>
    <cellStyle name="SAPBEXfilterDrill 4" xfId="370" xr:uid="{9DCEA4DD-47BD-47CE-8C4F-2E781D376FA8}"/>
    <cellStyle name="SAPBEXfilterDrill 4 2" xfId="796" xr:uid="{F9F2D8CC-484A-4CA5-ACC3-F9BBBC7A2B64}"/>
    <cellStyle name="SAPBEXfilterDrill 4 2 2" xfId="1068" xr:uid="{05061853-27EC-4298-AB13-88D4DEF8A044}"/>
    <cellStyle name="SAPBEXfilterDrill 4 2 2 2" xfId="1862" xr:uid="{439D0751-5D18-42D5-9498-C81360D64B18}"/>
    <cellStyle name="SAPBEXfilterDrill 4 2 2 2 2" xfId="3172" xr:uid="{BFFC299C-FA17-4D3A-9422-0E9A0C68113E}"/>
    <cellStyle name="SAPBEXfilterDrill 4 2 2 2 3" xfId="4465" xr:uid="{1901523D-F603-441F-945E-943D18F4392D}"/>
    <cellStyle name="SAPBEXfilterDrill 4 2 2 3" xfId="2654" xr:uid="{C1221DB8-B762-486C-A2C0-BA3081C1BAF8}"/>
    <cellStyle name="SAPBEXfilterDrill 4 2 2 4" xfId="3949" xr:uid="{0DB13FD2-512B-4944-8F9A-27AA4627CE89}"/>
    <cellStyle name="SAPBEXfilterDrill 4 2 3" xfId="1339" xr:uid="{317B10EB-C8C5-49AE-BED2-EC006E17CD7A}"/>
    <cellStyle name="SAPBEXfilterDrill 4 2 3 2" xfId="2914" xr:uid="{5C549E8B-1650-4909-8810-06C23C195FB3}"/>
    <cellStyle name="SAPBEXfilterDrill 4 2 3 3" xfId="4207" xr:uid="{16370956-02BD-40C1-9B3A-A3C94A7FB6B3}"/>
    <cellStyle name="SAPBEXfilterDrill 4 2 4" xfId="1604" xr:uid="{A138D580-A408-4AA5-B1CE-B9501007B6BA}"/>
    <cellStyle name="SAPBEXfilterDrill 4 2 4 2" xfId="2396" xr:uid="{6957B7A7-1816-4121-A4F6-6F8742852F36}"/>
    <cellStyle name="SAPBEXfilterDrill 4 2 4 3" xfId="3691" xr:uid="{14F43898-4CC2-40A2-9BF6-361D7A66F667}"/>
    <cellStyle name="SAPBEXfilterDrill 4 2 5" xfId="2124" xr:uid="{E0D266BC-6FEF-4E48-A0A4-64BA3B172717}"/>
    <cellStyle name="SAPBEXfilterDrill 4 2 6" xfId="3433" xr:uid="{E6D0CB47-54B4-427F-A2BD-9ED57EAE1082}"/>
    <cellStyle name="SAPBEXfilterDrill 5" xfId="371" xr:uid="{C0B39979-C94B-44C7-9DE8-425338DF5BFA}"/>
    <cellStyle name="SAPBEXfilterDrill 5 2" xfId="797" xr:uid="{B439AEC4-917F-4A3E-B2EE-AEB81D5294CF}"/>
    <cellStyle name="SAPBEXfilterDrill 5 2 2" xfId="1069" xr:uid="{113AA4B0-9D2A-4E40-8789-9273B3F2162E}"/>
    <cellStyle name="SAPBEXfilterDrill 5 2 2 2" xfId="1863" xr:uid="{B46A9B36-E0EF-4079-85B7-43168DE3BF87}"/>
    <cellStyle name="SAPBEXfilterDrill 5 2 2 2 2" xfId="3173" xr:uid="{F3E504BF-362B-440D-B34E-E956F3E75F49}"/>
    <cellStyle name="SAPBEXfilterDrill 5 2 2 2 3" xfId="4466" xr:uid="{3DD60E3D-B333-4751-B1E8-2D40DA001483}"/>
    <cellStyle name="SAPBEXfilterDrill 5 2 2 3" xfId="2655" xr:uid="{EFBD30ED-95BA-438F-9341-C5BE70C06A0A}"/>
    <cellStyle name="SAPBEXfilterDrill 5 2 2 4" xfId="3950" xr:uid="{BF47F5A4-8059-4E31-B70C-B187EB1F2A53}"/>
    <cellStyle name="SAPBEXfilterDrill 5 2 3" xfId="1340" xr:uid="{A1DB4532-C864-434B-8AD1-D2821C7220B6}"/>
    <cellStyle name="SAPBEXfilterDrill 5 2 3 2" xfId="2915" xr:uid="{1B3BD4A1-D5B0-45B0-A269-00C45B12CF8D}"/>
    <cellStyle name="SAPBEXfilterDrill 5 2 3 3" xfId="4208" xr:uid="{2211411E-2D5D-4736-8822-EA4BB5860306}"/>
    <cellStyle name="SAPBEXfilterDrill 5 2 4" xfId="1605" xr:uid="{D7C37C58-2F17-46BB-8055-60827EC49855}"/>
    <cellStyle name="SAPBEXfilterDrill 5 2 4 2" xfId="2397" xr:uid="{9DF8424C-45CE-42EB-922E-2E9164A0AE2F}"/>
    <cellStyle name="SAPBEXfilterDrill 5 2 4 3" xfId="3692" xr:uid="{60E5EA8A-72C5-4AF4-8D44-99316BB0D02F}"/>
    <cellStyle name="SAPBEXfilterDrill 5 2 5" xfId="2125" xr:uid="{1E313305-01D3-4109-803E-3179D76B97FA}"/>
    <cellStyle name="SAPBEXfilterDrill 5 2 6" xfId="3434" xr:uid="{5CA15F27-2F1B-4008-888D-EAB72999E43A}"/>
    <cellStyle name="SAPBEXfilterDrill 6" xfId="372" xr:uid="{9F00E583-05EC-4775-A8DE-AB98EB873886}"/>
    <cellStyle name="SAPBEXfilterDrill 6 2" xfId="798" xr:uid="{C8519F27-9E91-4B1B-A1B5-0A0947E0EE66}"/>
    <cellStyle name="SAPBEXfilterDrill 6 2 2" xfId="1070" xr:uid="{B8916A25-2960-4B0F-8340-7FBF0CCFB097}"/>
    <cellStyle name="SAPBEXfilterDrill 6 2 2 2" xfId="1864" xr:uid="{F12042E8-52B0-4119-A65F-6F32326E5C0C}"/>
    <cellStyle name="SAPBEXfilterDrill 6 2 2 2 2" xfId="3174" xr:uid="{5CC9B771-E656-4602-8DB6-D91BACC44194}"/>
    <cellStyle name="SAPBEXfilterDrill 6 2 2 2 3" xfId="4467" xr:uid="{7192B9E8-FB5B-452D-AADB-4435405911D9}"/>
    <cellStyle name="SAPBEXfilterDrill 6 2 2 3" xfId="2656" xr:uid="{C5E84995-21C7-42DC-B3FA-DB301D6D43FC}"/>
    <cellStyle name="SAPBEXfilterDrill 6 2 2 4" xfId="3951" xr:uid="{B98D3B71-E7E0-4FB2-A9E4-EAEEFAD8965D}"/>
    <cellStyle name="SAPBEXfilterDrill 6 2 3" xfId="1341" xr:uid="{A38A07B7-42FD-4383-8AE5-C4D4D83BF29B}"/>
    <cellStyle name="SAPBEXfilterDrill 6 2 3 2" xfId="2916" xr:uid="{5EBB7B02-63B3-4144-A598-6BF548A48DFC}"/>
    <cellStyle name="SAPBEXfilterDrill 6 2 3 3" xfId="4209" xr:uid="{7214F774-8E02-4CF2-942C-7A317F0B5229}"/>
    <cellStyle name="SAPBEXfilterDrill 6 2 4" xfId="1606" xr:uid="{67227A26-519C-4A82-9F3C-44FC202C5C26}"/>
    <cellStyle name="SAPBEXfilterDrill 6 2 4 2" xfId="2398" xr:uid="{A8A38833-B7F5-4530-8BF5-508D46A0A49F}"/>
    <cellStyle name="SAPBEXfilterDrill 6 2 4 3" xfId="3693" xr:uid="{C4BB2B48-E33B-4355-8A26-478D1EB4C35A}"/>
    <cellStyle name="SAPBEXfilterDrill 6 2 5" xfId="2126" xr:uid="{11F2FA63-4147-43B0-A5C2-E0DFA5067554}"/>
    <cellStyle name="SAPBEXfilterDrill 6 2 6" xfId="3435" xr:uid="{3CE3013F-A4CE-4DB4-AFC2-D2AAE6F20F71}"/>
    <cellStyle name="SAPBEXfilterDrill 7" xfId="793" xr:uid="{658C27D8-48B3-404B-BF96-514AFA95247B}"/>
    <cellStyle name="SAPBEXfilterDrill 7 2" xfId="1065" xr:uid="{272FB35A-DC88-49ED-A650-D97455F28D3A}"/>
    <cellStyle name="SAPBEXfilterDrill 7 2 2" xfId="1859" xr:uid="{34ECC6F3-4452-4CFF-878E-51877A9C9028}"/>
    <cellStyle name="SAPBEXfilterDrill 7 2 2 2" xfId="3169" xr:uid="{808DB39D-DF51-4574-9605-62B68A25572F}"/>
    <cellStyle name="SAPBEXfilterDrill 7 2 2 3" xfId="4462" xr:uid="{BC9F2755-5104-4799-9940-4B52A614EAD9}"/>
    <cellStyle name="SAPBEXfilterDrill 7 2 3" xfId="2651" xr:uid="{E762A277-BB9C-4AEE-983D-3DDB060E0E06}"/>
    <cellStyle name="SAPBEXfilterDrill 7 2 4" xfId="3946" xr:uid="{DC0F4CE4-40F3-4D70-A4EA-4983B74329F2}"/>
    <cellStyle name="SAPBEXfilterDrill 7 3" xfId="1336" xr:uid="{C10A6A82-BBEE-4EF9-9907-11E423D4FC02}"/>
    <cellStyle name="SAPBEXfilterDrill 7 3 2" xfId="2911" xr:uid="{2073F62B-B12F-4F2E-9189-D6E1B78DFEAA}"/>
    <cellStyle name="SAPBEXfilterDrill 7 3 3" xfId="4204" xr:uid="{A58573C0-2E86-4680-B058-E9A301D970FB}"/>
    <cellStyle name="SAPBEXfilterDrill 7 4" xfId="1601" xr:uid="{637B0CDA-A9A8-487A-81A0-A108DFFA1A71}"/>
    <cellStyle name="SAPBEXfilterDrill 7 4 2" xfId="2393" xr:uid="{67C1356C-3B21-46CF-BB57-13675FC39FBE}"/>
    <cellStyle name="SAPBEXfilterDrill 7 4 3" xfId="3688" xr:uid="{4DBFAEE3-3ED0-4EC2-B6FF-73830C7BB822}"/>
    <cellStyle name="SAPBEXfilterDrill 7 5" xfId="2121" xr:uid="{8C8B7A2C-3178-4798-99AF-134D244203B2}"/>
    <cellStyle name="SAPBEXfilterDrill 7 6" xfId="3430" xr:uid="{F76E7017-9EFE-49DA-B9B0-1A57B0550CA7}"/>
    <cellStyle name="SAPBEXfilterItem" xfId="373" xr:uid="{6571D9A6-8947-4AD1-A20F-576BF8F26FBE}"/>
    <cellStyle name="SAPBEXfilterItem 2" xfId="374" xr:uid="{70D40F4A-174F-4DFB-B4C8-24F931AA6E59}"/>
    <cellStyle name="SAPBEXfilterItem 2 2" xfId="799" xr:uid="{F8F2346D-08C7-4FA8-8252-17EBC8DB7026}"/>
    <cellStyle name="SAPBEXfilterItem 2 2 2" xfId="1071" xr:uid="{57B1950D-333B-4309-9420-D9B3EE68CD15}"/>
    <cellStyle name="SAPBEXfilterItem 2 2 2 2" xfId="1865" xr:uid="{8B2EB909-30A2-4D7A-A342-BE374EC98BAC}"/>
    <cellStyle name="SAPBEXfilterItem 2 2 2 2 2" xfId="3175" xr:uid="{C4B4B03E-69AB-4D32-BE9F-D18A9336DDE2}"/>
    <cellStyle name="SAPBEXfilterItem 2 2 2 2 3" xfId="4468" xr:uid="{E74C8EB9-2432-4441-A823-EBC2D3C1E720}"/>
    <cellStyle name="SAPBEXfilterItem 2 2 2 3" xfId="2657" xr:uid="{4979AD4C-6B97-4482-9BDF-3188523B505C}"/>
    <cellStyle name="SAPBEXfilterItem 2 2 2 4" xfId="3952" xr:uid="{FB6E08AF-4415-4735-AC18-A5372FCDA7B0}"/>
    <cellStyle name="SAPBEXfilterItem 2 2 3" xfId="1342" xr:uid="{9D60A370-0D58-4146-B77C-E12FC1A79A68}"/>
    <cellStyle name="SAPBEXfilterItem 2 2 3 2" xfId="2917" xr:uid="{2CE81BE3-D9DB-4483-9F09-4F37549858E4}"/>
    <cellStyle name="SAPBEXfilterItem 2 2 3 3" xfId="4210" xr:uid="{FEABB255-FF3F-4CF2-B44A-9CCA1F49511F}"/>
    <cellStyle name="SAPBEXfilterItem 2 2 4" xfId="1607" xr:uid="{2007239E-D9CB-44F6-BECC-272CD199C182}"/>
    <cellStyle name="SAPBEXfilterItem 2 2 4 2" xfId="2399" xr:uid="{00F90A9E-DE7B-448B-B89D-329E05BF2873}"/>
    <cellStyle name="SAPBEXfilterItem 2 2 4 3" xfId="3694" xr:uid="{9987CCE6-88CC-4E4E-AE43-3100EADF1387}"/>
    <cellStyle name="SAPBEXfilterItem 2 2 5" xfId="2127" xr:uid="{50F6E5E4-9B68-46DE-9E9B-E761263E1CDC}"/>
    <cellStyle name="SAPBEXfilterItem 2 2 6" xfId="3436" xr:uid="{4FA2AC45-27CD-449C-84C2-B9856D3EBF30}"/>
    <cellStyle name="SAPBEXfilterItem 3" xfId="375" xr:uid="{D1D5A6C1-8984-4BB0-878B-83AAE86491A6}"/>
    <cellStyle name="SAPBEXfilterItem 3 2" xfId="800" xr:uid="{D6976C8C-2840-44BC-9006-86C5329E6D18}"/>
    <cellStyle name="SAPBEXfilterItem 3 2 2" xfId="1072" xr:uid="{4181F98D-C4C3-4080-8225-77FBF78525C6}"/>
    <cellStyle name="SAPBEXfilterItem 3 2 2 2" xfId="1866" xr:uid="{CF4144C2-7150-4ED7-805D-254C642611A0}"/>
    <cellStyle name="SAPBEXfilterItem 3 2 2 2 2" xfId="3176" xr:uid="{930542CD-1C66-4505-8FD5-91B8F3CD41B4}"/>
    <cellStyle name="SAPBEXfilterItem 3 2 2 2 3" xfId="4469" xr:uid="{F73EE10C-AE1D-4C5B-AB4B-DD6A30EB0618}"/>
    <cellStyle name="SAPBEXfilterItem 3 2 2 3" xfId="2658" xr:uid="{734AD8DD-1E0D-4A40-899E-9BC533BB582D}"/>
    <cellStyle name="SAPBEXfilterItem 3 2 2 4" xfId="3953" xr:uid="{4840EF45-736E-414C-BF79-B9D063A8E78A}"/>
    <cellStyle name="SAPBEXfilterItem 3 2 3" xfId="1343" xr:uid="{8215C1ED-3773-4751-994F-24C6E633A7AC}"/>
    <cellStyle name="SAPBEXfilterItem 3 2 3 2" xfId="2918" xr:uid="{3F18B0F2-2BD6-4012-A95D-32CA31810E36}"/>
    <cellStyle name="SAPBEXfilterItem 3 2 3 3" xfId="4211" xr:uid="{00FB200B-6EEB-4155-A6B0-D60AFD7E8B81}"/>
    <cellStyle name="SAPBEXfilterItem 3 2 4" xfId="1608" xr:uid="{2ED1FADB-C718-4BBE-9B33-D43A7206ECDC}"/>
    <cellStyle name="SAPBEXfilterItem 3 2 4 2" xfId="2400" xr:uid="{C552BAF4-0B92-45F6-B5A1-86C678EEF575}"/>
    <cellStyle name="SAPBEXfilterItem 3 2 4 3" xfId="3695" xr:uid="{CBD16F9C-9486-4003-BDB7-B32D2F8CB827}"/>
    <cellStyle name="SAPBEXfilterItem 3 2 5" xfId="2128" xr:uid="{8B5D5079-73F7-4E45-A958-55C26A7BB61D}"/>
    <cellStyle name="SAPBEXfilterItem 3 2 6" xfId="3437" xr:uid="{452D0A02-A264-4BE1-8032-E4EE4B86F6D7}"/>
    <cellStyle name="SAPBEXfilterItem 4" xfId="376" xr:uid="{7DB3E597-B817-4AC9-8836-5371722E36C0}"/>
    <cellStyle name="SAPBEXfilterItem 4 2" xfId="801" xr:uid="{721B8922-AD64-49D4-95DA-60F5F398D6C0}"/>
    <cellStyle name="SAPBEXfilterItem 4 2 2" xfId="1073" xr:uid="{144E7C7B-970B-4A91-A8F8-B2496C59C127}"/>
    <cellStyle name="SAPBEXfilterItem 4 2 2 2" xfId="1867" xr:uid="{77D1216D-F311-4F4E-A9F6-C48F383EB4BE}"/>
    <cellStyle name="SAPBEXfilterItem 4 2 2 2 2" xfId="3177" xr:uid="{21EC4E84-370B-4798-A70B-BB1BDE05CD8F}"/>
    <cellStyle name="SAPBEXfilterItem 4 2 2 2 3" xfId="4470" xr:uid="{79862B23-908B-486D-A405-168E8A926506}"/>
    <cellStyle name="SAPBEXfilterItem 4 2 2 3" xfId="2659" xr:uid="{72F2CA61-63D0-413E-AC45-689251CF70E9}"/>
    <cellStyle name="SAPBEXfilterItem 4 2 2 4" xfId="3954" xr:uid="{05FFFAE4-0AD3-4604-908E-E824DD892C73}"/>
    <cellStyle name="SAPBEXfilterItem 4 2 3" xfId="1344" xr:uid="{1AEC9995-4500-431E-A46A-FFE0795B0F0B}"/>
    <cellStyle name="SAPBEXfilterItem 4 2 3 2" xfId="2919" xr:uid="{9BE0F3BB-69B5-4F26-AB82-133F437C02DB}"/>
    <cellStyle name="SAPBEXfilterItem 4 2 3 3" xfId="4212" xr:uid="{8168E818-7C08-4527-A046-7F35B3F0F912}"/>
    <cellStyle name="SAPBEXfilterItem 4 2 4" xfId="1609" xr:uid="{70AAD8C5-3649-4772-AFCF-18A283FF723E}"/>
    <cellStyle name="SAPBEXfilterItem 4 2 4 2" xfId="2401" xr:uid="{3E54198A-1CF1-492A-82A5-D516BE397283}"/>
    <cellStyle name="SAPBEXfilterItem 4 2 4 3" xfId="3696" xr:uid="{D5BBF7D1-C46C-4B50-9C18-BC84BCC3EC2D}"/>
    <cellStyle name="SAPBEXfilterItem 4 2 5" xfId="2129" xr:uid="{D60B98E9-EEE2-459B-A770-7DFC11BB7C38}"/>
    <cellStyle name="SAPBEXfilterItem 4 2 6" xfId="3438" xr:uid="{3140ADB7-5E12-45DB-8082-6286DED8600E}"/>
    <cellStyle name="SAPBEXfilterItem 5" xfId="377" xr:uid="{5EDEFA32-2650-4173-A118-F836F8DA2A42}"/>
    <cellStyle name="SAPBEXfilterItem 5 2" xfId="802" xr:uid="{06CC6792-4B08-4DA1-859F-9D64D881BCC1}"/>
    <cellStyle name="SAPBEXfilterItem 5 2 2" xfId="1074" xr:uid="{AB307ADE-69AE-4812-8020-BB7493A192EF}"/>
    <cellStyle name="SAPBEXfilterItem 5 2 2 2" xfId="1868" xr:uid="{4F9B4498-3829-4D29-91E7-4952F79DF88C}"/>
    <cellStyle name="SAPBEXfilterItem 5 2 2 2 2" xfId="3178" xr:uid="{54120F73-D1F0-4BCB-B5F9-491396EBA2B7}"/>
    <cellStyle name="SAPBEXfilterItem 5 2 2 2 3" xfId="4471" xr:uid="{2A91F3E6-2952-4B36-9F06-6C0337413227}"/>
    <cellStyle name="SAPBEXfilterItem 5 2 2 3" xfId="2660" xr:uid="{4C89647B-CB41-4394-B6F2-8FBF1522D0EB}"/>
    <cellStyle name="SAPBEXfilterItem 5 2 2 4" xfId="3955" xr:uid="{76B9ABBA-7DFB-4CC8-8E30-2A2B69AAC989}"/>
    <cellStyle name="SAPBEXfilterItem 5 2 3" xfId="1345" xr:uid="{3C3D9D3B-3F0E-421C-B81D-1D7EE2B88475}"/>
    <cellStyle name="SAPBEXfilterItem 5 2 3 2" xfId="2920" xr:uid="{ECB7CB74-054D-44B2-8BC5-FE9ADAE8F3E7}"/>
    <cellStyle name="SAPBEXfilterItem 5 2 3 3" xfId="4213" xr:uid="{3C3FE1F9-B778-4A8C-8351-B0422A7F3830}"/>
    <cellStyle name="SAPBEXfilterItem 5 2 4" xfId="1610" xr:uid="{70973584-CFCF-473B-B916-8A596640F182}"/>
    <cellStyle name="SAPBEXfilterItem 5 2 4 2" xfId="2402" xr:uid="{16706680-7EB3-4D08-BC75-947157E1816F}"/>
    <cellStyle name="SAPBEXfilterItem 5 2 4 3" xfId="3697" xr:uid="{D93DE3C9-0706-4E3F-9472-69C88EF50F2E}"/>
    <cellStyle name="SAPBEXfilterItem 5 2 5" xfId="2130" xr:uid="{AF5D2464-68FD-45D6-A208-43D4AFEA1EBC}"/>
    <cellStyle name="SAPBEXfilterItem 5 2 6" xfId="3439" xr:uid="{CCA440AE-CFF9-448F-AF26-DFA29A8F7F62}"/>
    <cellStyle name="SAPBEXfilterItem 6" xfId="378" xr:uid="{FA8EDF93-E4EC-44F3-824D-48E5F61175FD}"/>
    <cellStyle name="SAPBEXfilterItem 6 2" xfId="803" xr:uid="{45E15AA2-7790-4D4A-8E47-0EB81F08175F}"/>
    <cellStyle name="SAPBEXfilterItem 6 2 2" xfId="1075" xr:uid="{FD5858DD-6D57-485E-8E99-1A4603407F28}"/>
    <cellStyle name="SAPBEXfilterItem 6 2 2 2" xfId="1869" xr:uid="{09104B66-F76A-47CE-9EAA-969ADAC6BBD4}"/>
    <cellStyle name="SAPBEXfilterItem 6 2 2 2 2" xfId="3179" xr:uid="{B4DB0B89-C464-45CC-955D-6E4D3A16AF44}"/>
    <cellStyle name="SAPBEXfilterItem 6 2 2 2 3" xfId="4472" xr:uid="{3ED8F1AC-51EF-422D-A145-C5376330D4E4}"/>
    <cellStyle name="SAPBEXfilterItem 6 2 2 3" xfId="2661" xr:uid="{E8E27B47-3131-4A58-B9DC-BEE375B57C0A}"/>
    <cellStyle name="SAPBEXfilterItem 6 2 2 4" xfId="3956" xr:uid="{2702D50D-4DBB-4F73-BF9F-3F17D19EEAA2}"/>
    <cellStyle name="SAPBEXfilterItem 6 2 3" xfId="1346" xr:uid="{72D22F42-4AE6-44B5-899B-EFA8001EE4C5}"/>
    <cellStyle name="SAPBEXfilterItem 6 2 3 2" xfId="2921" xr:uid="{986320C4-A9F2-45E2-AE3A-F36944CDE55A}"/>
    <cellStyle name="SAPBEXfilterItem 6 2 3 3" xfId="4214" xr:uid="{09CF5D3F-4710-46E6-B6E2-7565413D5F04}"/>
    <cellStyle name="SAPBEXfilterItem 6 2 4" xfId="1611" xr:uid="{99C37503-7189-4FC2-B4F4-5DD9C01A3957}"/>
    <cellStyle name="SAPBEXfilterItem 6 2 4 2" xfId="2403" xr:uid="{B26AF045-FFE9-4B29-A18F-FE94C44FA16D}"/>
    <cellStyle name="SAPBEXfilterItem 6 2 4 3" xfId="3698" xr:uid="{4D8FB04A-C0FD-4C09-86D1-B616894C26E8}"/>
    <cellStyle name="SAPBEXfilterItem 6 2 5" xfId="2131" xr:uid="{554BD916-D8AF-4B67-9CDD-59EF502DCD73}"/>
    <cellStyle name="SAPBEXfilterItem 6 2 6" xfId="3440" xr:uid="{A1DAFF86-F88E-42FB-94D5-69E7D4CFCDC6}"/>
    <cellStyle name="SAPBEXfilterText" xfId="379" xr:uid="{57BA1231-3221-4CE7-8BB1-83F687ED67CB}"/>
    <cellStyle name="SAPBEXfilterText 2" xfId="380" xr:uid="{4195749D-CEF1-40E9-91D7-8F779007EAC2}"/>
    <cellStyle name="SAPBEXfilterText 2 2" xfId="804" xr:uid="{5FAFBBC4-8A3A-4D2D-987F-FB4EEE468A3E}"/>
    <cellStyle name="SAPBEXfilterText 2 2 2" xfId="1076" xr:uid="{8E8D539F-F44B-4162-84DB-1E0992447CFB}"/>
    <cellStyle name="SAPBEXfilterText 2 2 2 2" xfId="1870" xr:uid="{C9DE3784-9B36-48A1-817E-21D42B261760}"/>
    <cellStyle name="SAPBEXfilterText 2 2 2 2 2" xfId="3180" xr:uid="{E7AE639F-DF9D-40AF-8D4C-DD54D931BC15}"/>
    <cellStyle name="SAPBEXfilterText 2 2 2 2 3" xfId="4473" xr:uid="{3A434422-7D96-4DB8-8BB2-40FF4A321BA4}"/>
    <cellStyle name="SAPBEXfilterText 2 2 2 3" xfId="2662" xr:uid="{7A4F7916-F250-402D-9434-F8812A8D5644}"/>
    <cellStyle name="SAPBEXfilterText 2 2 2 4" xfId="3957" xr:uid="{29C50B45-6258-4D81-A95C-1C0F9365E6C1}"/>
    <cellStyle name="SAPBEXfilterText 2 2 3" xfId="1347" xr:uid="{FC1DF0DE-2E4A-4565-9281-61CC45140448}"/>
    <cellStyle name="SAPBEXfilterText 2 2 3 2" xfId="2922" xr:uid="{71AF4198-2A6F-46BE-A097-9D7635DC6B90}"/>
    <cellStyle name="SAPBEXfilterText 2 2 3 3" xfId="4215" xr:uid="{D2504597-AF52-428F-8F34-B52A1DF9892E}"/>
    <cellStyle name="SAPBEXfilterText 2 2 4" xfId="1612" xr:uid="{9363C903-C764-4E90-89B2-BDF6C4B2DC6E}"/>
    <cellStyle name="SAPBEXfilterText 2 2 4 2" xfId="2404" xr:uid="{6E8849AF-9EAF-4486-AFAE-9F6D296E4A3D}"/>
    <cellStyle name="SAPBEXfilterText 2 2 4 3" xfId="3699" xr:uid="{B46088E8-21FA-4A2D-A5F8-8015C1019B39}"/>
    <cellStyle name="SAPBEXfilterText 2 2 5" xfId="2132" xr:uid="{8DCA0847-C905-4382-8450-86CB89D1169F}"/>
    <cellStyle name="SAPBEXfilterText 2 2 6" xfId="3441" xr:uid="{EC6E3EE3-DAFC-463E-85EE-35B019FBEAFC}"/>
    <cellStyle name="SAPBEXfilterText 3" xfId="381" xr:uid="{3C93268C-302A-4685-8951-4C7C6FD85FDE}"/>
    <cellStyle name="SAPBEXfilterText 3 2" xfId="805" xr:uid="{716C88B4-2227-4FE6-A7E9-D90F88508D9A}"/>
    <cellStyle name="SAPBEXfilterText 3 2 2" xfId="1077" xr:uid="{03A3AB4B-3211-4C9E-B835-E1E7DB78250E}"/>
    <cellStyle name="SAPBEXfilterText 3 2 2 2" xfId="1871" xr:uid="{F4887934-3B8E-4739-862A-F573C43DE940}"/>
    <cellStyle name="SAPBEXfilterText 3 2 2 2 2" xfId="3181" xr:uid="{51885572-06D5-4ECC-89F3-9B4E94FBB2E9}"/>
    <cellStyle name="SAPBEXfilterText 3 2 2 2 3" xfId="4474" xr:uid="{A660E34E-CBB1-4421-9F2F-E9CA2ADCCD0E}"/>
    <cellStyle name="SAPBEXfilterText 3 2 2 3" xfId="2663" xr:uid="{486343A4-5344-4DAC-92A0-06AC75742C6A}"/>
    <cellStyle name="SAPBEXfilterText 3 2 2 4" xfId="3958" xr:uid="{5CDC319F-873E-4EEB-BE8B-5C9A52312346}"/>
    <cellStyle name="SAPBEXfilterText 3 2 3" xfId="1348" xr:uid="{39F733C2-0DBA-4BEB-A840-0B80B20EA856}"/>
    <cellStyle name="SAPBEXfilterText 3 2 3 2" xfId="2923" xr:uid="{CE386F2E-F9CC-4859-8DEB-779B50CE5162}"/>
    <cellStyle name="SAPBEXfilterText 3 2 3 3" xfId="4216" xr:uid="{6B788D4D-53D2-4DC4-A97B-9EA30DF266CE}"/>
    <cellStyle name="SAPBEXfilterText 3 2 4" xfId="1613" xr:uid="{DD79DEB3-8F30-4558-AF65-EB2D709CC061}"/>
    <cellStyle name="SAPBEXfilterText 3 2 4 2" xfId="2405" xr:uid="{4F0E16B9-DF59-4B93-89DB-01BBCEF057BC}"/>
    <cellStyle name="SAPBEXfilterText 3 2 4 3" xfId="3700" xr:uid="{0AD06DE5-6E7F-4A0D-BF21-E5C68D00348C}"/>
    <cellStyle name="SAPBEXfilterText 3 2 5" xfId="2133" xr:uid="{3D7B98D1-3370-46B8-A6AE-4EB76C10F9A9}"/>
    <cellStyle name="SAPBEXfilterText 3 2 6" xfId="3442" xr:uid="{3F58DFF3-F8F6-47AB-B806-ED60E723F628}"/>
    <cellStyle name="SAPBEXfilterText 4" xfId="382" xr:uid="{BAD1303A-5710-4A6C-B6E5-370BB656BED2}"/>
    <cellStyle name="SAPBEXfilterText 4 2" xfId="806" xr:uid="{1EF398D0-62B1-4106-AB45-0B28F5D01615}"/>
    <cellStyle name="SAPBEXfilterText 4 2 2" xfId="1078" xr:uid="{0CF0FB18-92B2-4893-9F5E-95A7915E1A5B}"/>
    <cellStyle name="SAPBEXfilterText 4 2 2 2" xfId="1872" xr:uid="{F8447A71-7197-4BA8-8930-CA484C996CF5}"/>
    <cellStyle name="SAPBEXfilterText 4 2 2 2 2" xfId="3182" xr:uid="{52768249-010B-45D3-AA5E-9578519E3213}"/>
    <cellStyle name="SAPBEXfilterText 4 2 2 2 3" xfId="4475" xr:uid="{7CC8ABF2-C079-4458-832D-FB235CF6532A}"/>
    <cellStyle name="SAPBEXfilterText 4 2 2 3" xfId="2664" xr:uid="{4CFBD9D4-A62F-4F92-A991-06953CFC5BC1}"/>
    <cellStyle name="SAPBEXfilterText 4 2 2 4" xfId="3959" xr:uid="{BA2C8780-231F-47B4-B6C6-AD3E22B926A4}"/>
    <cellStyle name="SAPBEXfilterText 4 2 3" xfId="1349" xr:uid="{43D280FB-4F64-4DD4-9435-12B3DE5D4564}"/>
    <cellStyle name="SAPBEXfilterText 4 2 3 2" xfId="2924" xr:uid="{E48A5D44-8C07-4FC9-969F-D5063C1DBE57}"/>
    <cellStyle name="SAPBEXfilterText 4 2 3 3" xfId="4217" xr:uid="{AECBEBA1-B238-409B-8B69-30338D59C67F}"/>
    <cellStyle name="SAPBEXfilterText 4 2 4" xfId="1614" xr:uid="{1254EE07-5582-429D-93B7-C0E336B5437F}"/>
    <cellStyle name="SAPBEXfilterText 4 2 4 2" xfId="2406" xr:uid="{27B8FD45-22F2-43AB-9978-C5C5DBE02D31}"/>
    <cellStyle name="SAPBEXfilterText 4 2 4 3" xfId="3701" xr:uid="{84CB71D4-D623-44F2-8624-E126BD7A7AED}"/>
    <cellStyle name="SAPBEXfilterText 4 2 5" xfId="2134" xr:uid="{83857A3A-FFAD-42CE-93CE-F05D97D5B361}"/>
    <cellStyle name="SAPBEXfilterText 4 2 6" xfId="3443" xr:uid="{85A83DE6-41F6-4E81-9756-CC77CC7274A5}"/>
    <cellStyle name="SAPBEXfilterText 5" xfId="383" xr:uid="{0F77A252-5E40-4DC3-ADFA-C1A85BED181D}"/>
    <cellStyle name="SAPBEXfilterText 5 2" xfId="807" xr:uid="{9D627DCB-3CB0-4FE5-851B-46498E269CE9}"/>
    <cellStyle name="SAPBEXfilterText 5 2 2" xfId="1079" xr:uid="{1E6C4898-1D4C-42C8-9016-87302D7AC7E7}"/>
    <cellStyle name="SAPBEXfilterText 5 2 2 2" xfId="1873" xr:uid="{13FFAE95-CE83-4511-B87F-1C967D1B9FD9}"/>
    <cellStyle name="SAPBEXfilterText 5 2 2 2 2" xfId="3183" xr:uid="{DE855E9C-9604-4063-81FA-386BF97852A0}"/>
    <cellStyle name="SAPBEXfilterText 5 2 2 2 3" xfId="4476" xr:uid="{7643189E-BA16-4A66-AC19-7E58F6AE056F}"/>
    <cellStyle name="SAPBEXfilterText 5 2 2 3" xfId="2665" xr:uid="{07BCF086-C30B-4B9D-AE28-5D94A5A6711B}"/>
    <cellStyle name="SAPBEXfilterText 5 2 2 4" xfId="3960" xr:uid="{392636BB-AFA2-4C14-BADE-FF35C5CDDEE3}"/>
    <cellStyle name="SAPBEXfilterText 5 2 3" xfId="1350" xr:uid="{0A593F60-068B-4067-AF0E-2BA9BEBC5F8A}"/>
    <cellStyle name="SAPBEXfilterText 5 2 3 2" xfId="2925" xr:uid="{2D2D4F7E-66F0-497D-B6E2-9484A61CF1C2}"/>
    <cellStyle name="SAPBEXfilterText 5 2 3 3" xfId="4218" xr:uid="{888E8204-C01B-4A77-894F-A5378B8F8B5D}"/>
    <cellStyle name="SAPBEXfilterText 5 2 4" xfId="1615" xr:uid="{EDC7C51D-E683-4B4B-A65A-146367CA07C3}"/>
    <cellStyle name="SAPBEXfilterText 5 2 4 2" xfId="2407" xr:uid="{F316BC6A-8C91-4067-8DE5-5B1BE690DA9A}"/>
    <cellStyle name="SAPBEXfilterText 5 2 4 3" xfId="3702" xr:uid="{07E2BA9B-44F9-4198-B2B4-1286A09B5E05}"/>
    <cellStyle name="SAPBEXfilterText 5 2 5" xfId="2135" xr:uid="{8AB984BA-5B11-4009-A9E9-A63563719A17}"/>
    <cellStyle name="SAPBEXfilterText 5 2 6" xfId="3444" xr:uid="{9D8F21DF-24E5-46D2-9263-CA663E9ECCAE}"/>
    <cellStyle name="SAPBEXfilterText 6" xfId="384" xr:uid="{DCF19963-694B-460D-A2AF-015C7C708B54}"/>
    <cellStyle name="SAPBEXfilterText 6 2" xfId="808" xr:uid="{EC600EB8-59D8-4888-9300-025BF1847786}"/>
    <cellStyle name="SAPBEXfilterText 6 2 2" xfId="1080" xr:uid="{D77EDCE8-1519-4EE3-A0A8-F5CF5D2F939C}"/>
    <cellStyle name="SAPBEXfilterText 6 2 2 2" xfId="1874" xr:uid="{EC967741-3FFF-46B0-B4E9-5FBBCDCAEDC5}"/>
    <cellStyle name="SAPBEXfilterText 6 2 2 2 2" xfId="3184" xr:uid="{BF66259F-BCA3-49A3-AAC9-E9AF7E0297B4}"/>
    <cellStyle name="SAPBEXfilterText 6 2 2 2 3" xfId="4477" xr:uid="{D4401720-8473-4BBD-8644-C20FED965D7D}"/>
    <cellStyle name="SAPBEXfilterText 6 2 2 3" xfId="2666" xr:uid="{A092988F-50A2-48F0-9A2B-E52A8822BF56}"/>
    <cellStyle name="SAPBEXfilterText 6 2 2 4" xfId="3961" xr:uid="{C82E1EAB-0A13-4DB8-A847-664003A9DC9E}"/>
    <cellStyle name="SAPBEXfilterText 6 2 3" xfId="1351" xr:uid="{2BB56AE0-3357-4B9A-808F-C96F607B2A98}"/>
    <cellStyle name="SAPBEXfilterText 6 2 3 2" xfId="2926" xr:uid="{959CC609-500C-4FD1-907C-D989BD513FE3}"/>
    <cellStyle name="SAPBEXfilterText 6 2 3 3" xfId="4219" xr:uid="{10D1C2AE-52BC-47B5-BED9-F5E8B3FD58B9}"/>
    <cellStyle name="SAPBEXfilterText 6 2 4" xfId="1616" xr:uid="{B32E2C5D-AC56-4980-9A65-5E136EDCBA9E}"/>
    <cellStyle name="SAPBEXfilterText 6 2 4 2" xfId="2408" xr:uid="{0C7D4115-FB19-43F7-A90E-B6CCC1280746}"/>
    <cellStyle name="SAPBEXfilterText 6 2 4 3" xfId="3703" xr:uid="{1E72BDDF-EFD0-450A-B108-01EE3BC6714A}"/>
    <cellStyle name="SAPBEXfilterText 6 2 5" xfId="2136" xr:uid="{8E63202E-ADFA-4368-8D8E-6E695CC1CF40}"/>
    <cellStyle name="SAPBEXfilterText 6 2 6" xfId="3445" xr:uid="{09E999CD-3BA3-4C92-9B90-AFBB89B27972}"/>
    <cellStyle name="SAPBEXformats" xfId="385" xr:uid="{22E4D47C-BB46-4848-BF53-C38FD823680A}"/>
    <cellStyle name="SAPBEXformats 2" xfId="386" xr:uid="{3A192BBC-BD72-4C1E-809E-03B4D6794A6B}"/>
    <cellStyle name="SAPBEXformats 2 2" xfId="809" xr:uid="{25F8E2EC-0D6D-41D6-B25C-9E96ED92471A}"/>
    <cellStyle name="SAPBEXformats 2 2 2" xfId="1081" xr:uid="{9F4A0FD5-624D-4F2A-BA58-AB881C17EA36}"/>
    <cellStyle name="SAPBEXformats 2 2 2 2" xfId="1875" xr:uid="{42DFDABE-9CE2-4E03-8046-2F4712485A9A}"/>
    <cellStyle name="SAPBEXformats 2 2 2 2 2" xfId="3185" xr:uid="{153ED274-5C87-46D7-815D-495B865DD1C0}"/>
    <cellStyle name="SAPBEXformats 2 2 2 2 3" xfId="4478" xr:uid="{DFC1B4BF-B5A9-41A4-BEB7-54D74CB50000}"/>
    <cellStyle name="SAPBEXformats 2 2 2 3" xfId="2667" xr:uid="{AACEDDC3-3100-4A58-8ACA-811F7AA96380}"/>
    <cellStyle name="SAPBEXformats 2 2 2 4" xfId="3962" xr:uid="{498046B1-4C67-4A8C-872B-9B106198D716}"/>
    <cellStyle name="SAPBEXformats 2 2 3" xfId="1352" xr:uid="{8E0AF611-4512-4295-9589-5D3254645D42}"/>
    <cellStyle name="SAPBEXformats 2 2 3 2" xfId="2927" xr:uid="{9EA861F7-5C80-4FF4-BE29-94447116CA8A}"/>
    <cellStyle name="SAPBEXformats 2 2 3 3" xfId="4220" xr:uid="{561674B3-BE27-4D87-834D-9988D5342C86}"/>
    <cellStyle name="SAPBEXformats 2 2 4" xfId="1617" xr:uid="{BFE8C846-908D-466F-BB08-3B989E9B4A4C}"/>
    <cellStyle name="SAPBEXformats 2 2 4 2" xfId="2409" xr:uid="{839BEC6F-2035-4030-93FE-83B1AF6AF64E}"/>
    <cellStyle name="SAPBEXformats 2 2 4 3" xfId="3704" xr:uid="{AD56C1B2-1274-4F18-9015-10A13422391A}"/>
    <cellStyle name="SAPBEXformats 2 2 5" xfId="2137" xr:uid="{7CFBB927-15F9-4545-8CC5-0E794C170A25}"/>
    <cellStyle name="SAPBEXformats 2 2 6" xfId="3446" xr:uid="{C4EEE61B-3A42-4FA7-AF3A-DAD6C855547E}"/>
    <cellStyle name="SAPBEXformats 3" xfId="387" xr:uid="{EBF856AB-A941-4D54-9426-DBD563EA77ED}"/>
    <cellStyle name="SAPBEXformats 3 2" xfId="810" xr:uid="{FA7594CD-4854-4027-914C-C190D24D288B}"/>
    <cellStyle name="SAPBEXformats 3 2 2" xfId="1082" xr:uid="{E6AE44A2-626B-4B5F-BC98-26B157A621ED}"/>
    <cellStyle name="SAPBEXformats 3 2 2 2" xfId="1876" xr:uid="{BFFBBF26-8226-412F-A7EF-FC8AD450B49D}"/>
    <cellStyle name="SAPBEXformats 3 2 2 2 2" xfId="3186" xr:uid="{6F3D4EA4-7AF2-4EB1-AB0D-076D9DAF4AE6}"/>
    <cellStyle name="SAPBEXformats 3 2 2 2 3" xfId="4479" xr:uid="{2418A446-623F-4317-A4A1-028EE54A9C15}"/>
    <cellStyle name="SAPBEXformats 3 2 2 3" xfId="2668" xr:uid="{7720378B-65CA-4813-994B-5218A4A35781}"/>
    <cellStyle name="SAPBEXformats 3 2 2 4" xfId="3963" xr:uid="{D0AFC4CB-6B74-4E5F-A574-B2BBB1914920}"/>
    <cellStyle name="SAPBEXformats 3 2 3" xfId="1353" xr:uid="{B09E2468-3F27-4D5A-9717-6DE155D02E8D}"/>
    <cellStyle name="SAPBEXformats 3 2 3 2" xfId="2928" xr:uid="{92812B64-5F73-4E6F-A9FF-E84EDE4C69D9}"/>
    <cellStyle name="SAPBEXformats 3 2 3 3" xfId="4221" xr:uid="{5F5BA86A-C891-49D5-B174-BC560DC954C9}"/>
    <cellStyle name="SAPBEXformats 3 2 4" xfId="1618" xr:uid="{6232034E-8876-4723-A92E-245003F04D84}"/>
    <cellStyle name="SAPBEXformats 3 2 4 2" xfId="2410" xr:uid="{A3203C71-0581-4330-8AC4-462636DE9AE1}"/>
    <cellStyle name="SAPBEXformats 3 2 4 3" xfId="3705" xr:uid="{32FCAB6A-2ECB-44F8-BB41-058713EC1377}"/>
    <cellStyle name="SAPBEXformats 3 2 5" xfId="2138" xr:uid="{EBE6EAB6-BB87-40B9-9A90-1B647AEDB4A3}"/>
    <cellStyle name="SAPBEXformats 3 2 6" xfId="3447" xr:uid="{FB3B9175-8E84-42F0-B283-8FEBDF3C4639}"/>
    <cellStyle name="SAPBEXformats 4" xfId="388" xr:uid="{3F353910-AEE6-441F-AABD-E85DF5D02F3C}"/>
    <cellStyle name="SAPBEXformats 4 2" xfId="811" xr:uid="{11668425-A6B3-4910-8A0F-2B9F89BAEF4A}"/>
    <cellStyle name="SAPBEXformats 4 2 2" xfId="1083" xr:uid="{B4D5FBC7-7C4E-4FF4-B641-3D0A2AE5DFEA}"/>
    <cellStyle name="SAPBEXformats 4 2 2 2" xfId="1877" xr:uid="{B7EB4B73-D300-4A4E-89FF-21F72D25222C}"/>
    <cellStyle name="SAPBEXformats 4 2 2 2 2" xfId="3187" xr:uid="{7FDD5CDF-9734-4B9A-ADD2-84DA39DEE0B6}"/>
    <cellStyle name="SAPBEXformats 4 2 2 2 3" xfId="4480" xr:uid="{053E07E6-1969-4FFF-93F6-1EDA5744E8EE}"/>
    <cellStyle name="SAPBEXformats 4 2 2 3" xfId="2669" xr:uid="{F147B296-C716-4452-8C27-98337CD4DBA2}"/>
    <cellStyle name="SAPBEXformats 4 2 2 4" xfId="3964" xr:uid="{0855B01F-FEE7-4A67-BB38-0A77A1384821}"/>
    <cellStyle name="SAPBEXformats 4 2 3" xfId="1354" xr:uid="{56654B3F-5DE1-4CA9-ADDC-6B17C27460F9}"/>
    <cellStyle name="SAPBEXformats 4 2 3 2" xfId="2929" xr:uid="{268EF5ED-A0BE-490E-AD61-99403EA8D370}"/>
    <cellStyle name="SAPBEXformats 4 2 3 3" xfId="4222" xr:uid="{CF00B0FD-CC8A-43F1-B0BA-912336B0463F}"/>
    <cellStyle name="SAPBEXformats 4 2 4" xfId="1619" xr:uid="{94E0B396-0B1F-4BE8-A848-E0834369818A}"/>
    <cellStyle name="SAPBEXformats 4 2 4 2" xfId="2411" xr:uid="{2601DD1C-1319-4D7C-BBA7-C159E8FCDB13}"/>
    <cellStyle name="SAPBEXformats 4 2 4 3" xfId="3706" xr:uid="{79BD18E8-8715-4BE2-8113-34DD152FE7F7}"/>
    <cellStyle name="SAPBEXformats 4 2 5" xfId="2139" xr:uid="{924463BF-2E88-4872-856F-C135A3739A6B}"/>
    <cellStyle name="SAPBEXformats 4 2 6" xfId="3448" xr:uid="{24DAEECA-61EE-47E0-B73D-12BF0BE60A94}"/>
    <cellStyle name="SAPBEXformats 5" xfId="389" xr:uid="{29D0ACA1-45F4-4F2B-891C-744DE6595504}"/>
    <cellStyle name="SAPBEXformats 5 2" xfId="812" xr:uid="{67EAC646-BD0C-4DB2-831B-0BB37CE1F962}"/>
    <cellStyle name="SAPBEXformats 5 2 2" xfId="1084" xr:uid="{9DDFBED9-B391-4013-8F45-3FDF4F7FE726}"/>
    <cellStyle name="SAPBEXformats 5 2 2 2" xfId="1878" xr:uid="{6B1248E5-673C-4EFA-B780-ECA77A199751}"/>
    <cellStyle name="SAPBEXformats 5 2 2 2 2" xfId="3188" xr:uid="{04B45B08-BA4C-444A-A4ED-2AF09C05F146}"/>
    <cellStyle name="SAPBEXformats 5 2 2 2 3" xfId="4481" xr:uid="{FA470653-7065-43ED-A057-B1C617ABE692}"/>
    <cellStyle name="SAPBEXformats 5 2 2 3" xfId="2670" xr:uid="{8F3624CB-EB4A-43A4-8FC5-5D2235ECEFBE}"/>
    <cellStyle name="SAPBEXformats 5 2 2 4" xfId="3965" xr:uid="{88C3C746-3A2A-417B-8A84-575D09F6A358}"/>
    <cellStyle name="SAPBEXformats 5 2 3" xfId="1355" xr:uid="{6568C90E-F955-48C1-9E78-E8F811FB4557}"/>
    <cellStyle name="SAPBEXformats 5 2 3 2" xfId="2930" xr:uid="{2DD42EAB-36CE-4E77-A9CB-18842B262489}"/>
    <cellStyle name="SAPBEXformats 5 2 3 3" xfId="4223" xr:uid="{57D917FE-270D-4871-ADB1-1832A1A0E718}"/>
    <cellStyle name="SAPBEXformats 5 2 4" xfId="1620" xr:uid="{6263C6CD-8F36-48C2-A46F-AD6C0EEAC8BA}"/>
    <cellStyle name="SAPBEXformats 5 2 4 2" xfId="2412" xr:uid="{0AF1F8DA-8143-4BD2-9F54-1349496C5460}"/>
    <cellStyle name="SAPBEXformats 5 2 4 3" xfId="3707" xr:uid="{6FF80E4E-D72D-47AA-8E85-A748A6C99BC1}"/>
    <cellStyle name="SAPBEXformats 5 2 5" xfId="2140" xr:uid="{3E89B2AE-E7D7-4185-8F80-CCC499512884}"/>
    <cellStyle name="SAPBEXformats 5 2 6" xfId="3449" xr:uid="{6102AA32-29F0-4CEB-AAE0-89BC26F2EFAE}"/>
    <cellStyle name="SAPBEXformats 6" xfId="390" xr:uid="{779D199B-14F5-451F-AD8D-DB0093BDB744}"/>
    <cellStyle name="SAPBEXformats 6 2" xfId="813" xr:uid="{35E2C3BF-B08F-484F-9561-D17448807AF2}"/>
    <cellStyle name="SAPBEXformats 6 2 2" xfId="1085" xr:uid="{FF476DD1-A8CB-424F-AFD5-0DC52FF85708}"/>
    <cellStyle name="SAPBEXformats 6 2 2 2" xfId="1879" xr:uid="{CC43DC30-6255-41B7-9D16-6A7A376FE3F6}"/>
    <cellStyle name="SAPBEXformats 6 2 2 2 2" xfId="3189" xr:uid="{0B4777DC-CFEA-4A01-AD16-FC460B8A1EAA}"/>
    <cellStyle name="SAPBEXformats 6 2 2 2 3" xfId="4482" xr:uid="{43C02F7C-F972-447F-8CA7-B30622733AC9}"/>
    <cellStyle name="SAPBEXformats 6 2 2 3" xfId="2671" xr:uid="{66E307BE-6DC5-401A-A35A-33C124BC517B}"/>
    <cellStyle name="SAPBEXformats 6 2 2 4" xfId="3966" xr:uid="{016CB40E-0849-476B-A061-C34D05A760C0}"/>
    <cellStyle name="SAPBEXformats 6 2 3" xfId="1356" xr:uid="{32DCAA04-0D65-4ABB-ADB8-2927FF61FD2D}"/>
    <cellStyle name="SAPBEXformats 6 2 3 2" xfId="2931" xr:uid="{262D146F-8C81-454D-A73F-B1CDEF7E9B8B}"/>
    <cellStyle name="SAPBEXformats 6 2 3 3" xfId="4224" xr:uid="{18CF82AE-6380-4707-B7D6-CFDEE80308AF}"/>
    <cellStyle name="SAPBEXformats 6 2 4" xfId="1621" xr:uid="{2944F286-A0A2-47B6-94A1-78CCC7F20192}"/>
    <cellStyle name="SAPBEXformats 6 2 4 2" xfId="2413" xr:uid="{9AD51ABD-8310-434D-BAB3-5BC5122848A7}"/>
    <cellStyle name="SAPBEXformats 6 2 4 3" xfId="3708" xr:uid="{25AC39B9-7BE3-44E1-ABFD-247F01DF1A62}"/>
    <cellStyle name="SAPBEXformats 6 2 5" xfId="2141" xr:uid="{412F0782-E5D4-4F58-8769-B949029241E9}"/>
    <cellStyle name="SAPBEXformats 6 2 6" xfId="3450" xr:uid="{69800C50-A43D-460E-92EE-F897F6145D07}"/>
    <cellStyle name="SAPBEXheaderItem" xfId="391" xr:uid="{F78B5A77-6003-4BFA-9AD3-329E133F3628}"/>
    <cellStyle name="SAPBEXheaderItem 2" xfId="392" xr:uid="{574B5C57-E320-491D-B3C4-C4F54790FB95}"/>
    <cellStyle name="SAPBEXheaderItem 2 2" xfId="814" xr:uid="{C36AF879-CCD2-4F6D-9B09-7F864BD1363E}"/>
    <cellStyle name="SAPBEXheaderItem 2 2 2" xfId="1086" xr:uid="{3BDEAE2A-DCBA-4441-981D-B3412093830C}"/>
    <cellStyle name="SAPBEXheaderItem 2 2 2 2" xfId="1880" xr:uid="{F5B3B3F0-35BD-4D67-8C65-B53BDD0BEA97}"/>
    <cellStyle name="SAPBEXheaderItem 2 2 2 2 2" xfId="3190" xr:uid="{0BFD52C8-2BA8-4338-AF93-0502180AB78D}"/>
    <cellStyle name="SAPBEXheaderItem 2 2 2 2 3" xfId="4483" xr:uid="{16AF2B5D-6E13-4DBC-BFB4-42DE9DDDF65E}"/>
    <cellStyle name="SAPBEXheaderItem 2 2 2 3" xfId="2672" xr:uid="{225E7761-CA2E-4012-8DE6-680D83BC837D}"/>
    <cellStyle name="SAPBEXheaderItem 2 2 2 4" xfId="3967" xr:uid="{0CA3A94A-1652-4671-8CD7-27150BA85636}"/>
    <cellStyle name="SAPBEXheaderItem 2 2 3" xfId="1357" xr:uid="{10BF9752-BDD9-4A09-AC0A-E82E06A59EC8}"/>
    <cellStyle name="SAPBEXheaderItem 2 2 3 2" xfId="2932" xr:uid="{70987B10-0CAA-441B-A9DF-84A30B168B40}"/>
    <cellStyle name="SAPBEXheaderItem 2 2 3 3" xfId="4225" xr:uid="{F2F9E425-08C0-49F4-BD13-640A6873FD26}"/>
    <cellStyle name="SAPBEXheaderItem 2 2 4" xfId="1622" xr:uid="{CDF578F3-F2FF-4305-BA69-80D42B260585}"/>
    <cellStyle name="SAPBEXheaderItem 2 2 4 2" xfId="2414" xr:uid="{A8891A5A-1AA8-42ED-B78A-3D3837586471}"/>
    <cellStyle name="SAPBEXheaderItem 2 2 4 3" xfId="3709" xr:uid="{2DA4D405-0AAE-4054-AE01-8CCD0013E862}"/>
    <cellStyle name="SAPBEXheaderItem 2 2 5" xfId="2142" xr:uid="{1FF33B0A-9038-43BE-AD11-D81B47FA0E1B}"/>
    <cellStyle name="SAPBEXheaderItem 2 2 6" xfId="3451" xr:uid="{E6EDA11E-9660-423E-BAD1-454561669987}"/>
    <cellStyle name="SAPBEXheaderItem 3" xfId="393" xr:uid="{EE2F200B-2B32-4DFD-8B84-884FC06B61C8}"/>
    <cellStyle name="SAPBEXheaderItem 3 2" xfId="815" xr:uid="{0A2D7ACB-8147-4D3D-B380-03D4D104733D}"/>
    <cellStyle name="SAPBEXheaderItem 3 2 2" xfId="1087" xr:uid="{70A9A765-07B7-45F3-9C6A-0F02B37A3F39}"/>
    <cellStyle name="SAPBEXheaderItem 3 2 2 2" xfId="1881" xr:uid="{DE741B03-EF5C-4BEA-9813-7581A5E844D0}"/>
    <cellStyle name="SAPBEXheaderItem 3 2 2 2 2" xfId="3191" xr:uid="{3C1E8548-9F85-4A80-8319-293046D45797}"/>
    <cellStyle name="SAPBEXheaderItem 3 2 2 2 3" xfId="4484" xr:uid="{D7D44118-F1DD-4CC7-A00B-5F001363CE6B}"/>
    <cellStyle name="SAPBEXheaderItem 3 2 2 3" xfId="2673" xr:uid="{3272BE36-CF1E-4D9F-A6F2-A09698416D13}"/>
    <cellStyle name="SAPBEXheaderItem 3 2 2 4" xfId="3968" xr:uid="{CFC71392-12DA-46C0-A37F-6340D231D552}"/>
    <cellStyle name="SAPBEXheaderItem 3 2 3" xfId="1358" xr:uid="{F81A6E6A-19F1-45AD-9BCB-ADABCF787723}"/>
    <cellStyle name="SAPBEXheaderItem 3 2 3 2" xfId="2933" xr:uid="{F04BB09B-0BBF-4C90-B0C3-FA7424984635}"/>
    <cellStyle name="SAPBEXheaderItem 3 2 3 3" xfId="4226" xr:uid="{36DC4129-1ACC-4257-9AF2-DA6E5F90E434}"/>
    <cellStyle name="SAPBEXheaderItem 3 2 4" xfId="1623" xr:uid="{8863D565-BD9A-474C-9CD3-1EB5939F3EBA}"/>
    <cellStyle name="SAPBEXheaderItem 3 2 4 2" xfId="2415" xr:uid="{B4B32F0A-AA47-4DC9-95D2-6FA839F237E5}"/>
    <cellStyle name="SAPBEXheaderItem 3 2 4 3" xfId="3710" xr:uid="{28CD6830-057C-4ADF-9834-47BF2D0C8B2C}"/>
    <cellStyle name="SAPBEXheaderItem 3 2 5" xfId="2143" xr:uid="{9942E747-AC3B-4132-9D2C-3B55B67D0818}"/>
    <cellStyle name="SAPBEXheaderItem 3 2 6" xfId="3452" xr:uid="{4D810AF5-A6C7-4388-BF27-69F1DE746A40}"/>
    <cellStyle name="SAPBEXheaderItem 4" xfId="394" xr:uid="{13CDD268-2156-4DA8-9206-0884306BB7CB}"/>
    <cellStyle name="SAPBEXheaderItem 4 2" xfId="816" xr:uid="{E0FAFC4C-FBBF-48B9-A249-2FBB9C5E0014}"/>
    <cellStyle name="SAPBEXheaderItem 4 2 2" xfId="1088" xr:uid="{61BF3EE5-EB59-45DA-BD1B-A0D31359F860}"/>
    <cellStyle name="SAPBEXheaderItem 4 2 2 2" xfId="1882" xr:uid="{71CC8BDC-29DE-43C9-8A62-2F5AAC39F29A}"/>
    <cellStyle name="SAPBEXheaderItem 4 2 2 2 2" xfId="3192" xr:uid="{CF5412C4-1FB4-4E4B-BE0D-65B804120E95}"/>
    <cellStyle name="SAPBEXheaderItem 4 2 2 2 3" xfId="4485" xr:uid="{7BA4419F-4A46-4F8A-8F28-0CB4FEA0A425}"/>
    <cellStyle name="SAPBEXheaderItem 4 2 2 3" xfId="2674" xr:uid="{1044B783-6D06-4874-9D23-872E7211EDF0}"/>
    <cellStyle name="SAPBEXheaderItem 4 2 2 4" xfId="3969" xr:uid="{39EB8222-8D75-4568-89D6-824666098B15}"/>
    <cellStyle name="SAPBEXheaderItem 4 2 3" xfId="1359" xr:uid="{00BB950A-B4B4-4107-A9DF-C989F74D329C}"/>
    <cellStyle name="SAPBEXheaderItem 4 2 3 2" xfId="2934" xr:uid="{F9272816-B68A-4F86-A27D-39BE74A93D29}"/>
    <cellStyle name="SAPBEXheaderItem 4 2 3 3" xfId="4227" xr:uid="{F46E7918-B7D8-44A0-AE7C-2C638FF68B85}"/>
    <cellStyle name="SAPBEXheaderItem 4 2 4" xfId="1624" xr:uid="{E0A43E89-CDD8-4969-A10B-83506EEF7733}"/>
    <cellStyle name="SAPBEXheaderItem 4 2 4 2" xfId="2416" xr:uid="{24A24D0A-C55F-4753-8C80-54985A5A016E}"/>
    <cellStyle name="SAPBEXheaderItem 4 2 4 3" xfId="3711" xr:uid="{D4DA086A-DD4A-4097-84C1-5120CB0912DB}"/>
    <cellStyle name="SAPBEXheaderItem 4 2 5" xfId="2144" xr:uid="{2AE42FFD-7E7C-4B55-BB0C-456C66615507}"/>
    <cellStyle name="SAPBEXheaderItem 4 2 6" xfId="3453" xr:uid="{377C66CA-5BB1-473C-91A6-47071CC41EEC}"/>
    <cellStyle name="SAPBEXheaderItem 5" xfId="395" xr:uid="{55C29C36-40F8-4D27-8911-C5F394C34D10}"/>
    <cellStyle name="SAPBEXheaderItem 5 2" xfId="817" xr:uid="{51565ACE-A9B7-4926-9A20-C2B697B62246}"/>
    <cellStyle name="SAPBEXheaderItem 5 2 2" xfId="1089" xr:uid="{2474FDBC-3027-4293-8DFF-FBAE8EA34690}"/>
    <cellStyle name="SAPBEXheaderItem 5 2 2 2" xfId="1883" xr:uid="{C8033706-9BFF-4193-AC93-B395583850C0}"/>
    <cellStyle name="SAPBEXheaderItem 5 2 2 2 2" xfId="3193" xr:uid="{06CDE6E8-13B2-4114-8CBA-EE67981F8A3C}"/>
    <cellStyle name="SAPBEXheaderItem 5 2 2 2 3" xfId="4486" xr:uid="{0D1C1F8E-C3D9-425B-BEEE-5887B2176247}"/>
    <cellStyle name="SAPBEXheaderItem 5 2 2 3" xfId="2675" xr:uid="{5FBAD6A2-30E1-4778-A72A-C85F27F98F76}"/>
    <cellStyle name="SAPBEXheaderItem 5 2 2 4" xfId="3970" xr:uid="{5099252E-978E-44D0-A2F1-FFAE9BE33BCA}"/>
    <cellStyle name="SAPBEXheaderItem 5 2 3" xfId="1360" xr:uid="{5B7BDA3C-2FD6-467C-83A0-3D8B68217F10}"/>
    <cellStyle name="SAPBEXheaderItem 5 2 3 2" xfId="2935" xr:uid="{21C05A14-87D9-4CE5-979F-AF4373443EF2}"/>
    <cellStyle name="SAPBEXheaderItem 5 2 3 3" xfId="4228" xr:uid="{3AFDECB5-41E9-453F-8712-EE3866E86AB3}"/>
    <cellStyle name="SAPBEXheaderItem 5 2 4" xfId="1625" xr:uid="{4FAD5AE2-65F7-4A41-A086-58A5956A9F34}"/>
    <cellStyle name="SAPBEXheaderItem 5 2 4 2" xfId="2417" xr:uid="{DED533EE-E0A0-406E-9385-BB89F270D0DA}"/>
    <cellStyle name="SAPBEXheaderItem 5 2 4 3" xfId="3712" xr:uid="{DABA3969-D9BE-4DB2-903A-769A20A4F0E5}"/>
    <cellStyle name="SAPBEXheaderItem 5 2 5" xfId="2145" xr:uid="{D17ADB08-D482-4D65-B84B-B044E225B845}"/>
    <cellStyle name="SAPBEXheaderItem 5 2 6" xfId="3454" xr:uid="{22B9E72C-496F-4EC8-A004-09F1D70A95F8}"/>
    <cellStyle name="SAPBEXheaderItem 6" xfId="396" xr:uid="{08A4FB78-EC37-4CF6-81E2-8E70F17CCBB0}"/>
    <cellStyle name="SAPBEXheaderItem 6 2" xfId="818" xr:uid="{E4BFD0EB-CEA0-46B4-8904-D2294562C621}"/>
    <cellStyle name="SAPBEXheaderItem 6 2 2" xfId="1090" xr:uid="{59B24A61-D53D-4793-8CB0-F735B907BB76}"/>
    <cellStyle name="SAPBEXheaderItem 6 2 2 2" xfId="1884" xr:uid="{01A54AFA-AAB5-4D78-AC00-61BC8655BF6D}"/>
    <cellStyle name="SAPBEXheaderItem 6 2 2 2 2" xfId="3194" xr:uid="{1B48A392-F8F2-439C-A2D3-7270DA4990D8}"/>
    <cellStyle name="SAPBEXheaderItem 6 2 2 2 3" xfId="4487" xr:uid="{74F3F608-CC7C-47DB-9833-72E0ED82BBFA}"/>
    <cellStyle name="SAPBEXheaderItem 6 2 2 3" xfId="2676" xr:uid="{B7D2ADFB-6499-4A39-8EFF-50BA5ADC451B}"/>
    <cellStyle name="SAPBEXheaderItem 6 2 2 4" xfId="3971" xr:uid="{FE278557-F387-4807-BBDA-B1CBBC7D25C6}"/>
    <cellStyle name="SAPBEXheaderItem 6 2 3" xfId="1361" xr:uid="{EB0E60D3-FAD5-43F1-8B10-8718BE92A712}"/>
    <cellStyle name="SAPBEXheaderItem 6 2 3 2" xfId="2936" xr:uid="{23E63478-FFAE-449D-B0BF-3DD4AD8DC7F5}"/>
    <cellStyle name="SAPBEXheaderItem 6 2 3 3" xfId="4229" xr:uid="{E4C03F2C-483A-4196-9794-54CF0C167B61}"/>
    <cellStyle name="SAPBEXheaderItem 6 2 4" xfId="1626" xr:uid="{2E415345-C289-4B21-A090-D367FCD687D1}"/>
    <cellStyle name="SAPBEXheaderItem 6 2 4 2" xfId="2418" xr:uid="{1A10F99C-7385-44F8-8F84-E35227796A1E}"/>
    <cellStyle name="SAPBEXheaderItem 6 2 4 3" xfId="3713" xr:uid="{9CD04B0F-5026-4AD1-8F58-8D5B510FA180}"/>
    <cellStyle name="SAPBEXheaderItem 6 2 5" xfId="2146" xr:uid="{0B5C18F0-7F2C-475C-B888-4B5B4D1A9C9D}"/>
    <cellStyle name="SAPBEXheaderItem 6 2 6" xfId="3455" xr:uid="{A7FF514E-9692-4594-B4A0-157B431FE3B5}"/>
    <cellStyle name="SAPBEXheaderText" xfId="397" xr:uid="{533F5839-129C-4877-9896-E5316199DD83}"/>
    <cellStyle name="SAPBEXheaderText 2" xfId="398" xr:uid="{26B695B1-0DD9-476A-8B6E-97E6F2200F2F}"/>
    <cellStyle name="SAPBEXheaderText 2 2" xfId="819" xr:uid="{A45FB91C-9DDC-4C8A-A7DC-014EA20B3183}"/>
    <cellStyle name="SAPBEXheaderText 2 2 2" xfId="1091" xr:uid="{BF13216C-3740-4940-908B-6BB948EAAC99}"/>
    <cellStyle name="SAPBEXheaderText 2 2 2 2" xfId="1885" xr:uid="{2C9BE29B-4243-4C18-94FA-6F9B503F4A2D}"/>
    <cellStyle name="SAPBEXheaderText 2 2 2 2 2" xfId="3195" xr:uid="{CC1A6EEE-E8DF-4BFD-BBF9-9AA25CE47945}"/>
    <cellStyle name="SAPBEXheaderText 2 2 2 2 3" xfId="4488" xr:uid="{27DF9957-F2C9-43A6-BB9E-A19117454CBB}"/>
    <cellStyle name="SAPBEXheaderText 2 2 2 3" xfId="2677" xr:uid="{E638D58D-0986-4D7A-84D9-51A475AE6FD1}"/>
    <cellStyle name="SAPBEXheaderText 2 2 2 4" xfId="3972" xr:uid="{10CF4355-7129-49B8-AB29-3FC43E2615D3}"/>
    <cellStyle name="SAPBEXheaderText 2 2 3" xfId="1362" xr:uid="{C42C8013-63EB-4127-9ACE-522B11F5687B}"/>
    <cellStyle name="SAPBEXheaderText 2 2 3 2" xfId="2937" xr:uid="{857AACB5-68E4-478D-84D2-BE6006A04FF8}"/>
    <cellStyle name="SAPBEXheaderText 2 2 3 3" xfId="4230" xr:uid="{865D2CDB-672F-4E68-92FF-91D4A0E8CCFD}"/>
    <cellStyle name="SAPBEXheaderText 2 2 4" xfId="1627" xr:uid="{01515397-BD2D-41E7-BAF3-0B931FC6A05B}"/>
    <cellStyle name="SAPBEXheaderText 2 2 4 2" xfId="2419" xr:uid="{D9AA9FE5-7111-492D-88CA-B0403731C9C1}"/>
    <cellStyle name="SAPBEXheaderText 2 2 4 3" xfId="3714" xr:uid="{DFAE426D-A231-4A3D-9FDD-BBAB92089994}"/>
    <cellStyle name="SAPBEXheaderText 2 2 5" xfId="2147" xr:uid="{A7B5E714-AC66-40F3-A681-1E07CB17502E}"/>
    <cellStyle name="SAPBEXheaderText 2 2 6" xfId="3456" xr:uid="{08C921A8-3D47-46E8-9AA9-9B939FD51C52}"/>
    <cellStyle name="SAPBEXheaderText 3" xfId="399" xr:uid="{A76A7CCA-C1CC-48E9-B055-7A8629579359}"/>
    <cellStyle name="SAPBEXheaderText 3 2" xfId="820" xr:uid="{D5887393-B1FB-433F-86C6-175FDC7CCA70}"/>
    <cellStyle name="SAPBEXheaderText 3 2 2" xfId="1092" xr:uid="{8CB21C26-D51D-4B58-B974-71DE906D55AF}"/>
    <cellStyle name="SAPBEXheaderText 3 2 2 2" xfId="1886" xr:uid="{965BF171-1A66-490D-B432-2168CD54E5D7}"/>
    <cellStyle name="SAPBEXheaderText 3 2 2 2 2" xfId="3196" xr:uid="{9CFBC540-CA39-4253-BD40-ACB02968241B}"/>
    <cellStyle name="SAPBEXheaderText 3 2 2 2 3" xfId="4489" xr:uid="{62B21DA2-D55A-4908-A47A-97555B5E76E1}"/>
    <cellStyle name="SAPBEXheaderText 3 2 2 3" xfId="2678" xr:uid="{69488539-3E7C-47D9-8BF0-EFEA5CB2FC6E}"/>
    <cellStyle name="SAPBEXheaderText 3 2 2 4" xfId="3973" xr:uid="{88868335-ED3E-4F52-ABD6-FFA509091A2B}"/>
    <cellStyle name="SAPBEXheaderText 3 2 3" xfId="1363" xr:uid="{133A027C-1161-481C-9CC1-0C91C9CFFF59}"/>
    <cellStyle name="SAPBEXheaderText 3 2 3 2" xfId="2938" xr:uid="{9747590A-5B38-4CEF-93AF-3D1805D31D9F}"/>
    <cellStyle name="SAPBEXheaderText 3 2 3 3" xfId="4231" xr:uid="{9BCAFF9C-A77B-4516-87FE-3944BFE55C2A}"/>
    <cellStyle name="SAPBEXheaderText 3 2 4" xfId="1628" xr:uid="{1160692A-AFE4-4A72-95AF-04D69CDA58CF}"/>
    <cellStyle name="SAPBEXheaderText 3 2 4 2" xfId="2420" xr:uid="{AA997DE0-7E95-4ABD-ACB6-88A1237B6350}"/>
    <cellStyle name="SAPBEXheaderText 3 2 4 3" xfId="3715" xr:uid="{2F665015-C688-4EB8-B90A-61FDF52DE59D}"/>
    <cellStyle name="SAPBEXheaderText 3 2 5" xfId="2148" xr:uid="{B54EEBE2-7B90-443F-9C81-22F69B397E5D}"/>
    <cellStyle name="SAPBEXheaderText 3 2 6" xfId="3457" xr:uid="{B07B8F07-B352-4440-AA38-F41DBD6C23E5}"/>
    <cellStyle name="SAPBEXheaderText 4" xfId="400" xr:uid="{6C5FF381-B98D-4BEF-8989-4B6DFEBE7DE4}"/>
    <cellStyle name="SAPBEXheaderText 4 2" xfId="821" xr:uid="{03CD5962-0709-4E36-9900-F2A2D8B19CE4}"/>
    <cellStyle name="SAPBEXheaderText 4 2 2" xfId="1093" xr:uid="{59ADC148-0A25-43FE-860F-EB95D7D71686}"/>
    <cellStyle name="SAPBEXheaderText 4 2 2 2" xfId="1887" xr:uid="{5AF1B24A-D97C-4256-A6B6-F4305079DF9E}"/>
    <cellStyle name="SAPBEXheaderText 4 2 2 2 2" xfId="3197" xr:uid="{AA7ACA1E-4085-4A0D-90E9-5DE4D30E249A}"/>
    <cellStyle name="SAPBEXheaderText 4 2 2 2 3" xfId="4490" xr:uid="{DCE38F18-5F61-4830-BF18-7CA2307E4D2B}"/>
    <cellStyle name="SAPBEXheaderText 4 2 2 3" xfId="2679" xr:uid="{03F6CEF5-1AD4-45C5-93D5-7132175372CA}"/>
    <cellStyle name="SAPBEXheaderText 4 2 2 4" xfId="3974" xr:uid="{2B0419AC-67D3-49B9-BED3-3DBF8D1EA90D}"/>
    <cellStyle name="SAPBEXheaderText 4 2 3" xfId="1364" xr:uid="{C92AE65C-EBEA-4769-8A02-21B34377F922}"/>
    <cellStyle name="SAPBEXheaderText 4 2 3 2" xfId="2939" xr:uid="{9D42DB75-462C-4F25-972B-3E7EF1518FC7}"/>
    <cellStyle name="SAPBEXheaderText 4 2 3 3" xfId="4232" xr:uid="{E545987E-570F-4BFF-AFF6-90CAF01E226D}"/>
    <cellStyle name="SAPBEXheaderText 4 2 4" xfId="1629" xr:uid="{2ED16C23-225E-4B14-BC02-0EF359BA8A21}"/>
    <cellStyle name="SAPBEXheaderText 4 2 4 2" xfId="2421" xr:uid="{6675F829-49C5-431E-B362-B81A2AB4EC1B}"/>
    <cellStyle name="SAPBEXheaderText 4 2 4 3" xfId="3716" xr:uid="{10ED8FF5-5762-46FB-89B8-E108C21106BF}"/>
    <cellStyle name="SAPBEXheaderText 4 2 5" xfId="2149" xr:uid="{A37509E5-E896-456F-AF16-F619E23F835A}"/>
    <cellStyle name="SAPBEXheaderText 4 2 6" xfId="3458" xr:uid="{1830723E-A63A-45EE-B441-8F75F475630E}"/>
    <cellStyle name="SAPBEXheaderText 5" xfId="401" xr:uid="{756FF77E-8A92-4CBC-A4F2-27EAB12B01C3}"/>
    <cellStyle name="SAPBEXheaderText 5 2" xfId="822" xr:uid="{95CA9A7D-4768-4EC0-9E80-EC1DA11CDC3F}"/>
    <cellStyle name="SAPBEXheaderText 5 2 2" xfId="1094" xr:uid="{2F3423D2-6179-4D91-8B45-BFAB429CD7B1}"/>
    <cellStyle name="SAPBEXheaderText 5 2 2 2" xfId="1888" xr:uid="{D4A66FA0-3490-40D0-AE20-F574A7935C1A}"/>
    <cellStyle name="SAPBEXheaderText 5 2 2 2 2" xfId="3198" xr:uid="{C2B4ADC1-74D4-4E5B-BA7E-EAB842DA7D90}"/>
    <cellStyle name="SAPBEXheaderText 5 2 2 2 3" xfId="4491" xr:uid="{798069E9-804C-4902-9F92-F9B8BA22A7C3}"/>
    <cellStyle name="SAPBEXheaderText 5 2 2 3" xfId="2680" xr:uid="{75490E1F-0691-48B4-B296-D7141ED7637A}"/>
    <cellStyle name="SAPBEXheaderText 5 2 2 4" xfId="3975" xr:uid="{014FABAE-B851-4EC3-821C-E58D98734CE1}"/>
    <cellStyle name="SAPBEXheaderText 5 2 3" xfId="1365" xr:uid="{DD1845A6-435A-49E6-B9E6-C96F2B7DD308}"/>
    <cellStyle name="SAPBEXheaderText 5 2 3 2" xfId="2940" xr:uid="{75C4A734-C94E-49F0-89F7-1EF3C6FD8116}"/>
    <cellStyle name="SAPBEXheaderText 5 2 3 3" xfId="4233" xr:uid="{EC183363-7517-4BC4-98DF-0234629834DD}"/>
    <cellStyle name="SAPBEXheaderText 5 2 4" xfId="1630" xr:uid="{4CF5CCAE-0A2B-487F-B599-A1EC963F0E5F}"/>
    <cellStyle name="SAPBEXheaderText 5 2 4 2" xfId="2422" xr:uid="{9DB20395-7923-4856-AF95-0F4CC85E1076}"/>
    <cellStyle name="SAPBEXheaderText 5 2 4 3" xfId="3717" xr:uid="{FEA113BF-82F4-401F-B8B5-527DC1CB30DC}"/>
    <cellStyle name="SAPBEXheaderText 5 2 5" xfId="2150" xr:uid="{F5E6C63A-0F3A-4378-909F-09C93E9EBAD0}"/>
    <cellStyle name="SAPBEXheaderText 5 2 6" xfId="3459" xr:uid="{BA3C20DA-5232-4854-A83D-F7053F51F14B}"/>
    <cellStyle name="SAPBEXheaderText 6" xfId="402" xr:uid="{77D16B50-EE75-42F7-B519-90035E1DDA6D}"/>
    <cellStyle name="SAPBEXheaderText 6 2" xfId="823" xr:uid="{3737ACE5-42B4-4865-81CB-3153C7B3E149}"/>
    <cellStyle name="SAPBEXheaderText 6 2 2" xfId="1095" xr:uid="{DA6A5AF0-52E7-45B0-8C66-34C331824C41}"/>
    <cellStyle name="SAPBEXheaderText 6 2 2 2" xfId="1889" xr:uid="{546D6DB4-F029-46E0-90EA-72A4FE3B3659}"/>
    <cellStyle name="SAPBEXheaderText 6 2 2 2 2" xfId="3199" xr:uid="{D6B387EB-C343-4741-8B5B-B9843D5FCF5B}"/>
    <cellStyle name="SAPBEXheaderText 6 2 2 2 3" xfId="4492" xr:uid="{3F2736EA-5077-4051-9F54-F3800EF9536D}"/>
    <cellStyle name="SAPBEXheaderText 6 2 2 3" xfId="2681" xr:uid="{AF03DE4F-8BA4-413B-A61C-FC774408BD1B}"/>
    <cellStyle name="SAPBEXheaderText 6 2 2 4" xfId="3976" xr:uid="{BB0E44EC-4985-43D7-B192-EA44F9640C39}"/>
    <cellStyle name="SAPBEXheaderText 6 2 3" xfId="1366" xr:uid="{6647E981-2954-4E45-80E7-38B21E255D06}"/>
    <cellStyle name="SAPBEXheaderText 6 2 3 2" xfId="2941" xr:uid="{290FC812-FA8C-47FC-B5B5-4C9BBA8AA95E}"/>
    <cellStyle name="SAPBEXheaderText 6 2 3 3" xfId="4234" xr:uid="{7C28CFEF-3AAB-47B6-B57F-E728047FA722}"/>
    <cellStyle name="SAPBEXheaderText 6 2 4" xfId="1631" xr:uid="{50468C53-9FC9-4979-8ECF-BCCFD8DEB40B}"/>
    <cellStyle name="SAPBEXheaderText 6 2 4 2" xfId="2423" xr:uid="{2E098C13-8521-48D3-801F-840C8BDBCCFE}"/>
    <cellStyle name="SAPBEXheaderText 6 2 4 3" xfId="3718" xr:uid="{606C2E61-6685-44DE-A7A2-B0519A7E6525}"/>
    <cellStyle name="SAPBEXheaderText 6 2 5" xfId="2151" xr:uid="{6AF39CFD-4972-4897-A099-69933B3D457C}"/>
    <cellStyle name="SAPBEXheaderText 6 2 6" xfId="3460" xr:uid="{5794B851-0C34-41D3-AC50-377A15F73A47}"/>
    <cellStyle name="SAPBEXHLevel0" xfId="403" xr:uid="{2762A7FA-47F4-4657-906D-7DB857EDE95A}"/>
    <cellStyle name="SAPBEXHLevel0 2" xfId="404" xr:uid="{235EC404-7EC1-45CF-B254-1F850BB4B80B}"/>
    <cellStyle name="SAPBEXHLevel0 2 2" xfId="824" xr:uid="{E5DD7598-AA57-40AD-8F6A-586A951E6668}"/>
    <cellStyle name="SAPBEXHLevel0 2 2 2" xfId="1096" xr:uid="{8AF55379-BA8F-426E-BF3B-94A8E0A2A80A}"/>
    <cellStyle name="SAPBEXHLevel0 2 2 2 2" xfId="1890" xr:uid="{F940E420-129F-44CC-98C1-5759653A97E3}"/>
    <cellStyle name="SAPBEXHLevel0 2 2 2 2 2" xfId="3200" xr:uid="{BD3101E8-A9E9-4309-964C-529595F8D963}"/>
    <cellStyle name="SAPBEXHLevel0 2 2 2 2 3" xfId="4493" xr:uid="{9B35B1FA-5894-49D9-8126-30FA138D04BE}"/>
    <cellStyle name="SAPBEXHLevel0 2 2 2 3" xfId="2682" xr:uid="{DB68D576-A8B7-465D-922D-BBA605A64413}"/>
    <cellStyle name="SAPBEXHLevel0 2 2 2 4" xfId="3977" xr:uid="{0BB94F16-80D9-48FA-AA50-0A8122603E27}"/>
    <cellStyle name="SAPBEXHLevel0 2 2 3" xfId="1367" xr:uid="{4AD54B61-112B-4915-9607-8DCB0DFDC459}"/>
    <cellStyle name="SAPBEXHLevel0 2 2 3 2" xfId="2942" xr:uid="{54FA2034-910B-47BD-ABBA-3F644CD25F57}"/>
    <cellStyle name="SAPBEXHLevel0 2 2 3 3" xfId="4235" xr:uid="{739A3750-7C7A-4503-9CEF-2C8606DFB57E}"/>
    <cellStyle name="SAPBEXHLevel0 2 2 4" xfId="1632" xr:uid="{AF33276C-7297-4B16-A7E7-008D8471832A}"/>
    <cellStyle name="SAPBEXHLevel0 2 2 4 2" xfId="2424" xr:uid="{E14CADB1-D4E9-4465-B3EC-8C454211D73C}"/>
    <cellStyle name="SAPBEXHLevel0 2 2 4 3" xfId="3719" xr:uid="{E8D935A0-E85B-4F4B-8622-5CE96AB78A14}"/>
    <cellStyle name="SAPBEXHLevel0 2 2 5" xfId="2152" xr:uid="{1EBC7098-D074-4BFD-A6BC-366885E74E7B}"/>
    <cellStyle name="SAPBEXHLevel0 2 2 6" xfId="3461" xr:uid="{649DB12D-3941-4930-BD66-67D06D79FB37}"/>
    <cellStyle name="SAPBEXHLevel0 3" xfId="405" xr:uid="{0F25C228-A549-4AD2-A762-C01E9CF0AB05}"/>
    <cellStyle name="SAPBEXHLevel0 3 2" xfId="825" xr:uid="{47C258B5-0E4E-4B16-B818-2F24803090F3}"/>
    <cellStyle name="SAPBEXHLevel0 3 2 2" xfId="1097" xr:uid="{57B5969F-B12B-41EB-AA27-7F318572E406}"/>
    <cellStyle name="SAPBEXHLevel0 3 2 2 2" xfId="1891" xr:uid="{27986D82-086A-4D0F-8653-98248FC63144}"/>
    <cellStyle name="SAPBEXHLevel0 3 2 2 2 2" xfId="3201" xr:uid="{8E9C8889-618E-4F33-BC4A-9616C6BA1DA5}"/>
    <cellStyle name="SAPBEXHLevel0 3 2 2 2 3" xfId="4494" xr:uid="{EB8A4E32-8A29-4CDF-96A5-11D5A0C8618D}"/>
    <cellStyle name="SAPBEXHLevel0 3 2 2 3" xfId="2683" xr:uid="{F28DA663-FA39-459A-810F-159D943FFFBA}"/>
    <cellStyle name="SAPBEXHLevel0 3 2 2 4" xfId="3978" xr:uid="{27731A4C-F7AE-44DA-88FC-3DD1A2B67BAD}"/>
    <cellStyle name="SAPBEXHLevel0 3 2 3" xfId="1368" xr:uid="{E8A7BA2A-BA13-4335-8C70-0AFF0BC816AE}"/>
    <cellStyle name="SAPBEXHLevel0 3 2 3 2" xfId="2943" xr:uid="{2F76206A-8BFD-4866-AD84-587FD3B16867}"/>
    <cellStyle name="SAPBEXHLevel0 3 2 3 3" xfId="4236" xr:uid="{BD032711-99C4-40AC-AB5E-8FD877D2F0E5}"/>
    <cellStyle name="SAPBEXHLevel0 3 2 4" xfId="1633" xr:uid="{3BAC9A8A-0982-4A5B-8F03-38D9238494E6}"/>
    <cellStyle name="SAPBEXHLevel0 3 2 4 2" xfId="2425" xr:uid="{3CBCCEAE-A1EA-4ACB-872D-8CE9EADBF4C7}"/>
    <cellStyle name="SAPBEXHLevel0 3 2 4 3" xfId="3720" xr:uid="{7FAA4075-6418-4E4D-A4BE-759AFB03556D}"/>
    <cellStyle name="SAPBEXHLevel0 3 2 5" xfId="2153" xr:uid="{B57FC40D-9838-42E5-91B5-39B9828191B7}"/>
    <cellStyle name="SAPBEXHLevel0 3 2 6" xfId="3462" xr:uid="{E4D34A48-9FA4-4D43-852B-FEA93871DB71}"/>
    <cellStyle name="SAPBEXHLevel0 4" xfId="406" xr:uid="{AE64C9DC-5DE3-43C5-856A-7C4AABA63A86}"/>
    <cellStyle name="SAPBEXHLevel0 4 2" xfId="826" xr:uid="{C7839AC4-9BCF-4411-9EEC-7B3FBBBAC876}"/>
    <cellStyle name="SAPBEXHLevel0 4 2 2" xfId="1098" xr:uid="{886A5648-323D-4FBC-BADD-1EFE50B69462}"/>
    <cellStyle name="SAPBEXHLevel0 4 2 2 2" xfId="1892" xr:uid="{29DFD652-866D-4548-A5C5-18A29FC7394F}"/>
    <cellStyle name="SAPBEXHLevel0 4 2 2 2 2" xfId="3202" xr:uid="{ADA231FD-B63C-4344-BE88-19F6C94D487E}"/>
    <cellStyle name="SAPBEXHLevel0 4 2 2 2 3" xfId="4495" xr:uid="{17B7E65B-BF59-469B-9EFD-915A8D7AD1B4}"/>
    <cellStyle name="SAPBEXHLevel0 4 2 2 3" xfId="2684" xr:uid="{8892626B-DE31-4CED-8829-5A4E2A73A30E}"/>
    <cellStyle name="SAPBEXHLevel0 4 2 2 4" xfId="3979" xr:uid="{A1A621E0-708B-4734-B880-A054DDB4DF88}"/>
    <cellStyle name="SAPBEXHLevel0 4 2 3" xfId="1369" xr:uid="{FA05E475-E767-4F8A-9A96-87CD53A31C5F}"/>
    <cellStyle name="SAPBEXHLevel0 4 2 3 2" xfId="2944" xr:uid="{D589CFF5-BC49-482F-871D-D207B2737462}"/>
    <cellStyle name="SAPBEXHLevel0 4 2 3 3" xfId="4237" xr:uid="{29EA9275-1E96-4581-A452-336CA5215C1D}"/>
    <cellStyle name="SAPBEXHLevel0 4 2 4" xfId="1634" xr:uid="{66194527-E2AD-4705-BE1E-89D70E945471}"/>
    <cellStyle name="SAPBEXHLevel0 4 2 4 2" xfId="2426" xr:uid="{4C3955A9-F59B-4216-9ED9-690077EE4BA7}"/>
    <cellStyle name="SAPBEXHLevel0 4 2 4 3" xfId="3721" xr:uid="{6EB6B034-55FA-422F-ABFA-CE6AB51E23F2}"/>
    <cellStyle name="SAPBEXHLevel0 4 2 5" xfId="2154" xr:uid="{60E17DD7-6C16-4BD3-9621-2C5497816A8E}"/>
    <cellStyle name="SAPBEXHLevel0 4 2 6" xfId="3463" xr:uid="{5DF68214-726C-4A99-A6D4-C3785C4DC785}"/>
    <cellStyle name="SAPBEXHLevel0 5" xfId="407" xr:uid="{3CF3DE01-F555-484F-8DFB-60D1899A5EC6}"/>
    <cellStyle name="SAPBEXHLevel0 5 2" xfId="827" xr:uid="{B5CAD354-D312-4CD0-811A-2A0319E5C844}"/>
    <cellStyle name="SAPBEXHLevel0 5 2 2" xfId="1099" xr:uid="{36EFFE1C-C06A-4BE9-833D-86893EB67AD5}"/>
    <cellStyle name="SAPBEXHLevel0 5 2 2 2" xfId="1893" xr:uid="{20D048BA-1844-435A-8A4D-D34A155F1364}"/>
    <cellStyle name="SAPBEXHLevel0 5 2 2 2 2" xfId="3203" xr:uid="{6B4F15EF-8224-4413-9E4E-F7A407F136EA}"/>
    <cellStyle name="SAPBEXHLevel0 5 2 2 2 3" xfId="4496" xr:uid="{4E9BBC37-2614-4A94-83FD-AA7A2D3E2C9A}"/>
    <cellStyle name="SAPBEXHLevel0 5 2 2 3" xfId="2685" xr:uid="{E804A345-75CF-4BB3-B87C-66A47622F27E}"/>
    <cellStyle name="SAPBEXHLevel0 5 2 2 4" xfId="3980" xr:uid="{04735279-510A-40A9-9D7F-4BA7F0525807}"/>
    <cellStyle name="SAPBEXHLevel0 5 2 3" xfId="1370" xr:uid="{275D63DB-F3D7-473B-B936-B7BBA68CB64E}"/>
    <cellStyle name="SAPBEXHLevel0 5 2 3 2" xfId="2945" xr:uid="{804A0AF8-A77D-4BE1-AF2A-F509C569099F}"/>
    <cellStyle name="SAPBEXHLevel0 5 2 3 3" xfId="4238" xr:uid="{72E671DF-423C-44E7-94EA-10C775204A88}"/>
    <cellStyle name="SAPBEXHLevel0 5 2 4" xfId="1635" xr:uid="{5069136A-042F-4E50-82F7-BF92E5C443BC}"/>
    <cellStyle name="SAPBEXHLevel0 5 2 4 2" xfId="2427" xr:uid="{B67497E7-C64E-4DCB-A625-340EA8C28E5A}"/>
    <cellStyle name="SAPBEXHLevel0 5 2 4 3" xfId="3722" xr:uid="{D7CF821D-CDE0-4BAA-B078-58AC972ECCBC}"/>
    <cellStyle name="SAPBEXHLevel0 5 2 5" xfId="2155" xr:uid="{D9B4C64F-2994-4A68-8498-83E3EA61A6CE}"/>
    <cellStyle name="SAPBEXHLevel0 5 2 6" xfId="3464" xr:uid="{C714CF93-A2E3-4697-BEE6-DCA519B52991}"/>
    <cellStyle name="SAPBEXHLevel0 6" xfId="408" xr:uid="{E5D61F93-DB1B-4C64-948F-D7AF29C34AC0}"/>
    <cellStyle name="SAPBEXHLevel0 6 2" xfId="828" xr:uid="{D60F8516-3CFF-4FF1-A3A9-782345D99ED5}"/>
    <cellStyle name="SAPBEXHLevel0 6 2 2" xfId="1100" xr:uid="{C63AF037-DF30-4BE4-86F2-C9F7411FB03A}"/>
    <cellStyle name="SAPBEXHLevel0 6 2 2 2" xfId="1894" xr:uid="{A4B943F4-1431-4229-8663-5D0A47DFA746}"/>
    <cellStyle name="SAPBEXHLevel0 6 2 2 2 2" xfId="3204" xr:uid="{40068D43-B639-4D2D-A775-BBB31AC57454}"/>
    <cellStyle name="SAPBEXHLevel0 6 2 2 2 3" xfId="4497" xr:uid="{CF0F3891-CA9A-4723-9D9D-A0F84B0845B4}"/>
    <cellStyle name="SAPBEXHLevel0 6 2 2 3" xfId="2686" xr:uid="{7ABAE0EE-FF82-4AF3-ACBC-7668D571D78C}"/>
    <cellStyle name="SAPBEXHLevel0 6 2 2 4" xfId="3981" xr:uid="{03D4AD33-DD17-40FE-B047-ED0C0AC8123F}"/>
    <cellStyle name="SAPBEXHLevel0 6 2 3" xfId="1371" xr:uid="{796773BA-9FD5-48ED-B3BE-B005D0ABB315}"/>
    <cellStyle name="SAPBEXHLevel0 6 2 3 2" xfId="2946" xr:uid="{284BD5B6-3AAF-44A8-973C-159FB2685F27}"/>
    <cellStyle name="SAPBEXHLevel0 6 2 3 3" xfId="4239" xr:uid="{0CDE10C3-0BA5-475A-96A3-FBB552D71905}"/>
    <cellStyle name="SAPBEXHLevel0 6 2 4" xfId="1636" xr:uid="{E7C54581-F1B7-49BB-AE00-2B0904217FE9}"/>
    <cellStyle name="SAPBEXHLevel0 6 2 4 2" xfId="2428" xr:uid="{778C3486-682D-4375-BC7F-6DE665ECE758}"/>
    <cellStyle name="SAPBEXHLevel0 6 2 4 3" xfId="3723" xr:uid="{06E3B116-7378-41AE-81E8-5FFEA96A2C5D}"/>
    <cellStyle name="SAPBEXHLevel0 6 2 5" xfId="2156" xr:uid="{8C269F93-2772-4CA4-9F68-4FF79DDAAF7E}"/>
    <cellStyle name="SAPBEXHLevel0 6 2 6" xfId="3465" xr:uid="{5FDA75C4-A78D-4D71-9F47-D1ED248DCEB2}"/>
    <cellStyle name="SAPBEXHLevel0 7" xfId="409" xr:uid="{1F1FA8FB-DF36-4021-AC17-147DE70E5EBE}"/>
    <cellStyle name="SAPBEXHLevel0 7 2" xfId="829" xr:uid="{C6F7841F-A72F-4E93-92F5-D4009AE4A3F7}"/>
    <cellStyle name="SAPBEXHLevel0 7 2 2" xfId="1101" xr:uid="{A5555F38-D473-4137-B217-49859BA23883}"/>
    <cellStyle name="SAPBEXHLevel0 7 2 2 2" xfId="1895" xr:uid="{073DCC38-46EE-4F8D-9723-1F11FE332F4D}"/>
    <cellStyle name="SAPBEXHLevel0 7 2 2 2 2" xfId="3205" xr:uid="{BBD4AFBC-CDA9-4FAF-B076-D0981580596B}"/>
    <cellStyle name="SAPBEXHLevel0 7 2 2 2 3" xfId="4498" xr:uid="{CEE096A4-A75B-4676-82F2-3CCD0B15C10B}"/>
    <cellStyle name="SAPBEXHLevel0 7 2 2 3" xfId="2687" xr:uid="{218E9385-CCDC-4458-9023-0BF83C5BE6D8}"/>
    <cellStyle name="SAPBEXHLevel0 7 2 2 4" xfId="3982" xr:uid="{3960A41B-F70C-4C61-8E55-5E276273079A}"/>
    <cellStyle name="SAPBEXHLevel0 7 2 3" xfId="1372" xr:uid="{1C0C4F1C-F8A4-42F5-B7DD-69627FD014A0}"/>
    <cellStyle name="SAPBEXHLevel0 7 2 3 2" xfId="2947" xr:uid="{E0A9353B-4BBD-4EB2-9517-57811A235196}"/>
    <cellStyle name="SAPBEXHLevel0 7 2 3 3" xfId="4240" xr:uid="{CC66AF26-804B-4EC2-9F79-100C90F1F08F}"/>
    <cellStyle name="SAPBEXHLevel0 7 2 4" xfId="1637" xr:uid="{1311BB5F-16BF-4947-BCA5-2DEE7C949E56}"/>
    <cellStyle name="SAPBEXHLevel0 7 2 4 2" xfId="2429" xr:uid="{008F5D8E-FBA8-49A5-AF9A-B886A7587812}"/>
    <cellStyle name="SAPBEXHLevel0 7 2 4 3" xfId="3724" xr:uid="{1FA5FDBD-7E7F-4FE7-B7FE-11F0B69B2965}"/>
    <cellStyle name="SAPBEXHLevel0 7 2 5" xfId="2157" xr:uid="{1BFA63AD-E6FE-49A7-B264-07209B84D443}"/>
    <cellStyle name="SAPBEXHLevel0 7 2 6" xfId="3466" xr:uid="{A9F80E59-CA26-4B4A-BD8A-A9DCCCBF9881}"/>
    <cellStyle name="SAPBEXHLevel0_7y-отчетная_РЖД_2009_04" xfId="410" xr:uid="{9CE128F7-AECF-4ED5-A80D-FD7BBCA0742C}"/>
    <cellStyle name="SAPBEXHLevel0X" xfId="411" xr:uid="{B16C9771-6AAC-4D9D-B1DA-33A4A56F83D9}"/>
    <cellStyle name="SAPBEXHLevel0X 2" xfId="412" xr:uid="{32472475-617F-432A-B3E2-F94E00D68D2F}"/>
    <cellStyle name="SAPBEXHLevel0X 2 2" xfId="830" xr:uid="{B88E0F62-EC17-4CDB-B6C9-EA9C1AA1B5B2}"/>
    <cellStyle name="SAPBEXHLevel0X 2 2 2" xfId="1102" xr:uid="{99AF0D28-FDBA-4103-B82A-03F2ADC9CFA6}"/>
    <cellStyle name="SAPBEXHLevel0X 2 2 2 2" xfId="1896" xr:uid="{2D0B0DD6-CA01-44AA-891D-42A84A889495}"/>
    <cellStyle name="SAPBEXHLevel0X 2 2 2 2 2" xfId="3206" xr:uid="{C6640B43-817F-4891-BD60-24A2D3DA26E7}"/>
    <cellStyle name="SAPBEXHLevel0X 2 2 2 2 3" xfId="4499" xr:uid="{01436473-DF85-4A80-9B97-F580DEEF045A}"/>
    <cellStyle name="SAPBEXHLevel0X 2 2 2 3" xfId="2688" xr:uid="{B289235D-2AB2-47B7-A2DD-2C89BA2513AB}"/>
    <cellStyle name="SAPBEXHLevel0X 2 2 2 4" xfId="3983" xr:uid="{4F01E093-EA2F-4726-A930-D6C7FBF9311F}"/>
    <cellStyle name="SAPBEXHLevel0X 2 2 3" xfId="1373" xr:uid="{09D6E197-A406-4218-AF99-7157E53AD069}"/>
    <cellStyle name="SAPBEXHLevel0X 2 2 3 2" xfId="2948" xr:uid="{9D4DD7B5-BE41-4DA6-8140-7E618C11A1BB}"/>
    <cellStyle name="SAPBEXHLevel0X 2 2 3 3" xfId="4241" xr:uid="{DAFA3E85-E79F-478A-BF88-92971B317A14}"/>
    <cellStyle name="SAPBEXHLevel0X 2 2 4" xfId="1638" xr:uid="{71A56CAD-B2E3-4D35-9B45-57608BFBCAA3}"/>
    <cellStyle name="SAPBEXHLevel0X 2 2 4 2" xfId="2430" xr:uid="{1CD6DD9C-EEDA-4381-B35F-7C9957EF539A}"/>
    <cellStyle name="SAPBEXHLevel0X 2 2 4 3" xfId="3725" xr:uid="{269FA314-BBF8-48A7-9058-C5C6F71AAB57}"/>
    <cellStyle name="SAPBEXHLevel0X 2 2 5" xfId="2158" xr:uid="{4327C198-3F5C-403C-BCFA-BA158097CEB1}"/>
    <cellStyle name="SAPBEXHLevel0X 2 2 6" xfId="3467" xr:uid="{A57D2FA3-7165-4E49-8690-DC29EC661FA0}"/>
    <cellStyle name="SAPBEXHLevel0X 3" xfId="413" xr:uid="{4792E746-5FD5-4E88-BC89-02674EF185C5}"/>
    <cellStyle name="SAPBEXHLevel0X 3 2" xfId="831" xr:uid="{B990AEBB-82D2-46FB-9B56-ABFED65063C6}"/>
    <cellStyle name="SAPBEXHLevel0X 3 2 2" xfId="1103" xr:uid="{12557983-1A0F-4BEC-81B2-084666DB0776}"/>
    <cellStyle name="SAPBEXHLevel0X 3 2 2 2" xfId="1897" xr:uid="{709AFACE-C624-45D5-8C3E-AE61E4EC3977}"/>
    <cellStyle name="SAPBEXHLevel0X 3 2 2 2 2" xfId="3207" xr:uid="{2B4A3994-B3DD-4DC9-9787-E96FDADF086C}"/>
    <cellStyle name="SAPBEXHLevel0X 3 2 2 2 3" xfId="4500" xr:uid="{F213F050-E440-4D4A-9C3E-2A9D03252EAB}"/>
    <cellStyle name="SAPBEXHLevel0X 3 2 2 3" xfId="2689" xr:uid="{1D7638CA-9AA5-44E5-8E28-2A9D999DC330}"/>
    <cellStyle name="SAPBEXHLevel0X 3 2 2 4" xfId="3984" xr:uid="{C9426AF2-EFE4-4401-A3C0-5E42D4584851}"/>
    <cellStyle name="SAPBEXHLevel0X 3 2 3" xfId="1374" xr:uid="{51EDA0CD-DC80-41B7-9929-A1F802219015}"/>
    <cellStyle name="SAPBEXHLevel0X 3 2 3 2" xfId="2949" xr:uid="{9AEA0704-50F2-40B1-BEAE-45D6BA239D49}"/>
    <cellStyle name="SAPBEXHLevel0X 3 2 3 3" xfId="4242" xr:uid="{BFF0BE98-0C2D-4D50-A637-F0BD85123F27}"/>
    <cellStyle name="SAPBEXHLevel0X 3 2 4" xfId="1639" xr:uid="{8602A761-3998-45A8-A0F2-828ABF283002}"/>
    <cellStyle name="SAPBEXHLevel0X 3 2 4 2" xfId="2431" xr:uid="{7E7D64CD-BB7B-40D4-B41F-77D0955DDFA7}"/>
    <cellStyle name="SAPBEXHLevel0X 3 2 4 3" xfId="3726" xr:uid="{ADAE3931-75D3-45F6-8B85-FD155393C946}"/>
    <cellStyle name="SAPBEXHLevel0X 3 2 5" xfId="2159" xr:uid="{7606DC35-B457-4A0F-8C07-487F04AD3CE9}"/>
    <cellStyle name="SAPBEXHLevel0X 3 2 6" xfId="3468" xr:uid="{E55F2FE3-ED3E-456C-B96B-5778C0286A7C}"/>
    <cellStyle name="SAPBEXHLevel0X 4" xfId="414" xr:uid="{E8C5FEFF-6A05-4385-835D-248995B5242E}"/>
    <cellStyle name="SAPBEXHLevel0X 4 2" xfId="832" xr:uid="{DE34828E-F41F-4EC8-9629-573E3055871B}"/>
    <cellStyle name="SAPBEXHLevel0X 4 2 2" xfId="1104" xr:uid="{82E1A772-20F7-47F7-BF74-F1A011DBC22F}"/>
    <cellStyle name="SAPBEXHLevel0X 4 2 2 2" xfId="1898" xr:uid="{FE941ECF-D9FA-4F56-85CB-FC9CAAA93737}"/>
    <cellStyle name="SAPBEXHLevel0X 4 2 2 2 2" xfId="3208" xr:uid="{02CD0A1C-9BCD-4DD6-A429-815C111C8D70}"/>
    <cellStyle name="SAPBEXHLevel0X 4 2 2 2 3" xfId="4501" xr:uid="{8A8C8884-E068-4790-BBB5-3DB9D84AF9BA}"/>
    <cellStyle name="SAPBEXHLevel0X 4 2 2 3" xfId="2690" xr:uid="{0E93F013-E9B6-4C13-853B-63C07B81679D}"/>
    <cellStyle name="SAPBEXHLevel0X 4 2 2 4" xfId="3985" xr:uid="{E26167C7-FBAC-4301-82F9-BAC395476B9F}"/>
    <cellStyle name="SAPBEXHLevel0X 4 2 3" xfId="1375" xr:uid="{BF0421E4-5709-4DD6-AB1E-A8D862D1B2F9}"/>
    <cellStyle name="SAPBEXHLevel0X 4 2 3 2" xfId="2950" xr:uid="{9ACD86B0-3B39-42B5-80B0-28927144DA79}"/>
    <cellStyle name="SAPBEXHLevel0X 4 2 3 3" xfId="4243" xr:uid="{53D137D5-7B73-47E9-B602-E7A4C2428031}"/>
    <cellStyle name="SAPBEXHLevel0X 4 2 4" xfId="1640" xr:uid="{2675A9A5-C2A5-4F9E-ADFA-018E345D62AC}"/>
    <cellStyle name="SAPBEXHLevel0X 4 2 4 2" xfId="2432" xr:uid="{8054E1A8-8C09-44C1-A610-16A79E0AD525}"/>
    <cellStyle name="SAPBEXHLevel0X 4 2 4 3" xfId="3727" xr:uid="{09AF8C68-48D5-4551-9F6D-EB268331CF70}"/>
    <cellStyle name="SAPBEXHLevel0X 4 2 5" xfId="2160" xr:uid="{B356BB83-CA77-4D27-8CC7-A5B57A309646}"/>
    <cellStyle name="SAPBEXHLevel0X 4 2 6" xfId="3469" xr:uid="{C1105D96-15FF-416B-A2C8-2036BA9E1EFB}"/>
    <cellStyle name="SAPBEXHLevel0X 5" xfId="415" xr:uid="{97C8EC0F-4E7C-4EC8-964C-71D930884915}"/>
    <cellStyle name="SAPBEXHLevel0X 5 2" xfId="833" xr:uid="{28FEA20F-A212-447C-928D-39D6A7645799}"/>
    <cellStyle name="SAPBEXHLevel0X 5 2 2" xfId="1105" xr:uid="{62813757-0CB7-4C05-8597-8B4490E8D2AC}"/>
    <cellStyle name="SAPBEXHLevel0X 5 2 2 2" xfId="1899" xr:uid="{B93CE0CD-CA32-4FB3-A50E-CF1277C7BD46}"/>
    <cellStyle name="SAPBEXHLevel0X 5 2 2 2 2" xfId="3209" xr:uid="{D4F76859-1FCA-4361-99F3-8313A45678CD}"/>
    <cellStyle name="SAPBEXHLevel0X 5 2 2 2 3" xfId="4502" xr:uid="{BE03BE96-1000-4194-83BD-36802EE5C99B}"/>
    <cellStyle name="SAPBEXHLevel0X 5 2 2 3" xfId="2691" xr:uid="{A4A1036C-65FD-45EB-B14E-4019BC079744}"/>
    <cellStyle name="SAPBEXHLevel0X 5 2 2 4" xfId="3986" xr:uid="{1D952427-828B-4803-8BBC-A12DFBC94E31}"/>
    <cellStyle name="SAPBEXHLevel0X 5 2 3" xfId="1376" xr:uid="{FDD8571F-5568-4769-9DCA-420BBC3F377C}"/>
    <cellStyle name="SAPBEXHLevel0X 5 2 3 2" xfId="2951" xr:uid="{66687FA7-6437-411E-866E-724832840C73}"/>
    <cellStyle name="SAPBEXHLevel0X 5 2 3 3" xfId="4244" xr:uid="{64C5E5F7-7C44-4F05-B774-41049E2761BB}"/>
    <cellStyle name="SAPBEXHLevel0X 5 2 4" xfId="1641" xr:uid="{EC1E1FAF-30CC-48BA-82EE-7A5E3199C8BB}"/>
    <cellStyle name="SAPBEXHLevel0X 5 2 4 2" xfId="2433" xr:uid="{E5E8362D-35F3-4F0D-8E37-A79D16449AAF}"/>
    <cellStyle name="SAPBEXHLevel0X 5 2 4 3" xfId="3728" xr:uid="{756B3B25-9869-41EC-9787-A265B72F0FAA}"/>
    <cellStyle name="SAPBEXHLevel0X 5 2 5" xfId="2161" xr:uid="{340D0332-4087-4993-83BB-F16493153E28}"/>
    <cellStyle name="SAPBEXHLevel0X 5 2 6" xfId="3470" xr:uid="{5F4A1DD2-07D2-43B8-8E3F-AD251D7644DD}"/>
    <cellStyle name="SAPBEXHLevel0X 6" xfId="416" xr:uid="{5ED01D6D-F8EA-4DAB-840A-BC7A3960D81F}"/>
    <cellStyle name="SAPBEXHLevel0X 6 2" xfId="834" xr:uid="{F756DDD4-D234-43CE-91F9-5C56E1E1FB3B}"/>
    <cellStyle name="SAPBEXHLevel0X 6 2 2" xfId="1106" xr:uid="{9C78BB37-1FE2-4144-B3BC-12EEF1648F22}"/>
    <cellStyle name="SAPBEXHLevel0X 6 2 2 2" xfId="1900" xr:uid="{A1718146-7CD4-4298-9AA3-40F36A829A49}"/>
    <cellStyle name="SAPBEXHLevel0X 6 2 2 2 2" xfId="3210" xr:uid="{7720D67C-F40C-4E5C-A6E8-551C3F80E4D6}"/>
    <cellStyle name="SAPBEXHLevel0X 6 2 2 2 3" xfId="4503" xr:uid="{2453EAEF-48B1-4529-8655-C2B8030AD878}"/>
    <cellStyle name="SAPBEXHLevel0X 6 2 2 3" xfId="2692" xr:uid="{C1829EFE-96B7-4CD1-9DEA-FD207FF3B8AB}"/>
    <cellStyle name="SAPBEXHLevel0X 6 2 2 4" xfId="3987" xr:uid="{F3CF7CBF-91A0-46DF-A04D-F741F4101236}"/>
    <cellStyle name="SAPBEXHLevel0X 6 2 3" xfId="1377" xr:uid="{3B43C6C3-2A2D-45A5-961C-A3D2AACFA5A2}"/>
    <cellStyle name="SAPBEXHLevel0X 6 2 3 2" xfId="2952" xr:uid="{CA38A0DD-F089-4176-B644-40AFB631C4F3}"/>
    <cellStyle name="SAPBEXHLevel0X 6 2 3 3" xfId="4245" xr:uid="{DF650577-AA2A-4587-9D53-9D84F0666CB2}"/>
    <cellStyle name="SAPBEXHLevel0X 6 2 4" xfId="1642" xr:uid="{2B9BE17C-13DB-45D3-A041-98F89182A582}"/>
    <cellStyle name="SAPBEXHLevel0X 6 2 4 2" xfId="2434" xr:uid="{8985F6DE-A351-463C-BE08-58CF5D2CCE14}"/>
    <cellStyle name="SAPBEXHLevel0X 6 2 4 3" xfId="3729" xr:uid="{FEF74763-227F-46E5-B83C-ABFFD7BD892E}"/>
    <cellStyle name="SAPBEXHLevel0X 6 2 5" xfId="2162" xr:uid="{D9793D7D-5A00-4014-BAF4-7C9234175D57}"/>
    <cellStyle name="SAPBEXHLevel0X 6 2 6" xfId="3471" xr:uid="{B1ABBD44-77F1-4BED-B63E-5745E691FB35}"/>
    <cellStyle name="SAPBEXHLevel0X 7" xfId="417" xr:uid="{250446E2-44E1-4A19-A899-C43922664F00}"/>
    <cellStyle name="SAPBEXHLevel0X 7 2" xfId="835" xr:uid="{E9A80D61-B784-4934-9577-01677D537047}"/>
    <cellStyle name="SAPBEXHLevel0X 7 2 2" xfId="1107" xr:uid="{75F80A15-619C-4B4B-B55C-238D82F0B5A1}"/>
    <cellStyle name="SAPBEXHLevel0X 7 2 2 2" xfId="1901" xr:uid="{8611D7B4-93BF-4A1F-B256-20F6383A8F47}"/>
    <cellStyle name="SAPBEXHLevel0X 7 2 2 2 2" xfId="3211" xr:uid="{6DB7E4AD-73C4-4B5B-9303-8562E7B15E7E}"/>
    <cellStyle name="SAPBEXHLevel0X 7 2 2 2 3" xfId="4504" xr:uid="{7D37E14B-4F6C-4914-A234-CEDC8B0BE446}"/>
    <cellStyle name="SAPBEXHLevel0X 7 2 2 3" xfId="2693" xr:uid="{44D18B00-1166-40CE-A0E9-088E22BCB753}"/>
    <cellStyle name="SAPBEXHLevel0X 7 2 2 4" xfId="3988" xr:uid="{C26AFE0D-2742-44FB-A5C5-9B89A0B3783D}"/>
    <cellStyle name="SAPBEXHLevel0X 7 2 3" xfId="1378" xr:uid="{35AD4C7F-AEE9-4DB2-B83C-469BFAF00EAC}"/>
    <cellStyle name="SAPBEXHLevel0X 7 2 3 2" xfId="2953" xr:uid="{35D7A42A-EA89-4670-95B3-4BF527B95734}"/>
    <cellStyle name="SAPBEXHLevel0X 7 2 3 3" xfId="4246" xr:uid="{97FAC4D2-EDFC-4DE7-B089-DE7B588B5530}"/>
    <cellStyle name="SAPBEXHLevel0X 7 2 4" xfId="1643" xr:uid="{6D954B17-7689-47F8-9700-F526B90172B3}"/>
    <cellStyle name="SAPBEXHLevel0X 7 2 4 2" xfId="2435" xr:uid="{3DB629F3-B21F-4339-9161-DB20D8B0D63D}"/>
    <cellStyle name="SAPBEXHLevel0X 7 2 4 3" xfId="3730" xr:uid="{A8431166-F441-4F41-AFEB-F30B1B6A3F98}"/>
    <cellStyle name="SAPBEXHLevel0X 7 2 5" xfId="2163" xr:uid="{6C77C8F0-6CEE-427F-BEA1-AE4111AE446F}"/>
    <cellStyle name="SAPBEXHLevel0X 7 2 6" xfId="3472" xr:uid="{AFE20AFA-6853-4027-A10D-A40F9526ADB7}"/>
    <cellStyle name="SAPBEXHLevel0X 8" xfId="418" xr:uid="{F9914A16-A65E-4C4B-91F7-BF218BD0D6BA}"/>
    <cellStyle name="SAPBEXHLevel0X 8 2" xfId="836" xr:uid="{548F91E7-1DCB-4DA6-8481-46085ED748F0}"/>
    <cellStyle name="SAPBEXHLevel0X 8 2 2" xfId="1108" xr:uid="{A6C993B1-726C-425A-8DA0-94E8BAB0464A}"/>
    <cellStyle name="SAPBEXHLevel0X 8 2 2 2" xfId="1902" xr:uid="{E0DBDC08-A272-4500-9813-49576C8A194F}"/>
    <cellStyle name="SAPBEXHLevel0X 8 2 2 2 2" xfId="3212" xr:uid="{5781C611-2C84-4F39-AA6D-6D1370DE2F3E}"/>
    <cellStyle name="SAPBEXHLevel0X 8 2 2 2 3" xfId="4505" xr:uid="{8C96A96E-7BBB-447F-9C0C-907C4D4959D7}"/>
    <cellStyle name="SAPBEXHLevel0X 8 2 2 3" xfId="2694" xr:uid="{35AEA3E4-B0C4-4922-A2DB-82F9954B266E}"/>
    <cellStyle name="SAPBEXHLevel0X 8 2 2 4" xfId="3989" xr:uid="{98FBCBCF-3C50-45FA-BF58-F8843820DF2A}"/>
    <cellStyle name="SAPBEXHLevel0X 8 2 3" xfId="1379" xr:uid="{4C695B2C-513F-4C33-B8D5-E8C9EEA751EE}"/>
    <cellStyle name="SAPBEXHLevel0X 8 2 3 2" xfId="2954" xr:uid="{C342809B-0B4D-4625-B41D-7C491EC7C71B}"/>
    <cellStyle name="SAPBEXHLevel0X 8 2 3 3" xfId="4247" xr:uid="{49928DAF-06EE-45E4-9AE8-4791CE5A0F9F}"/>
    <cellStyle name="SAPBEXHLevel0X 8 2 4" xfId="1644" xr:uid="{503BBF5D-8D1A-41AA-B350-A12D0680945B}"/>
    <cellStyle name="SAPBEXHLevel0X 8 2 4 2" xfId="2436" xr:uid="{B419DE95-5DDF-4F5B-83D7-E93FDDFCF857}"/>
    <cellStyle name="SAPBEXHLevel0X 8 2 4 3" xfId="3731" xr:uid="{5C301945-08B2-4EE9-9A63-FD23BEC277D8}"/>
    <cellStyle name="SAPBEXHLevel0X 8 2 5" xfId="2164" xr:uid="{479275D5-DA9F-4593-8599-E18487E4BD03}"/>
    <cellStyle name="SAPBEXHLevel0X 8 2 6" xfId="3473" xr:uid="{04CFF5A7-F203-441B-84BE-755A40A2F038}"/>
    <cellStyle name="SAPBEXHLevel0X 9" xfId="419" xr:uid="{C4A7EE2C-3A2C-48CF-B5C9-FD25D196CB10}"/>
    <cellStyle name="SAPBEXHLevel0X 9 2" xfId="837" xr:uid="{D9C39F1C-28E8-4162-AE56-BFADB20B1045}"/>
    <cellStyle name="SAPBEXHLevel0X 9 2 2" xfId="1109" xr:uid="{83115B41-F854-484A-A2DC-53885A82591F}"/>
    <cellStyle name="SAPBEXHLevel0X 9 2 2 2" xfId="1903" xr:uid="{E41471C9-1B25-48E8-969D-EFC2263C3526}"/>
    <cellStyle name="SAPBEXHLevel0X 9 2 2 2 2" xfId="3213" xr:uid="{67DDB53A-D6FD-4DF6-B979-EDBC55A50493}"/>
    <cellStyle name="SAPBEXHLevel0X 9 2 2 2 3" xfId="4506" xr:uid="{21DDE48F-1369-4166-A576-98A482DE312A}"/>
    <cellStyle name="SAPBEXHLevel0X 9 2 2 3" xfId="2695" xr:uid="{52D28FE0-33B8-491C-8AFC-0FACD4779DB2}"/>
    <cellStyle name="SAPBEXHLevel0X 9 2 2 4" xfId="3990" xr:uid="{F135B071-695E-491C-A2B0-DF4FBE54F785}"/>
    <cellStyle name="SAPBEXHLevel0X 9 2 3" xfId="1380" xr:uid="{EF642045-4F01-456D-8871-847BDA50AD8D}"/>
    <cellStyle name="SAPBEXHLevel0X 9 2 3 2" xfId="2955" xr:uid="{8DE579E0-2E18-49A0-8F92-9211D252DDF4}"/>
    <cellStyle name="SAPBEXHLevel0X 9 2 3 3" xfId="4248" xr:uid="{599D0796-C3F8-4700-AC02-5B88DCD40242}"/>
    <cellStyle name="SAPBEXHLevel0X 9 2 4" xfId="1645" xr:uid="{EB63972F-6D5A-4032-AD4F-149FCAEAF6C0}"/>
    <cellStyle name="SAPBEXHLevel0X 9 2 4 2" xfId="2437" xr:uid="{981AD84C-0E19-47A3-96F3-9ED9E61171E4}"/>
    <cellStyle name="SAPBEXHLevel0X 9 2 4 3" xfId="3732" xr:uid="{195335C3-B1FA-49F8-88A7-CD1C80AAC926}"/>
    <cellStyle name="SAPBEXHLevel0X 9 2 5" xfId="2165" xr:uid="{8D1428C6-20FA-47CB-B011-B0A6359C4BC1}"/>
    <cellStyle name="SAPBEXHLevel0X 9 2 6" xfId="3474" xr:uid="{10EA0EBD-5369-40E9-8310-1B0AA30C68AE}"/>
    <cellStyle name="SAPBEXHLevel0X_7-р_Из_Системы" xfId="420" xr:uid="{4D7B4695-2446-4AC0-9858-14A25096EBA6}"/>
    <cellStyle name="SAPBEXHLevel1" xfId="421" xr:uid="{AC5921F9-08D6-4F41-8211-C5ABB7061EAA}"/>
    <cellStyle name="SAPBEXHLevel1 2" xfId="422" xr:uid="{1E17E648-E2D0-42F9-A202-87A2D42E364B}"/>
    <cellStyle name="SAPBEXHLevel1 2 2" xfId="838" xr:uid="{80FEDD70-EF56-440F-9AAE-1CC90FC4F4DA}"/>
    <cellStyle name="SAPBEXHLevel1 2 2 2" xfId="1110" xr:uid="{E294764C-7795-4D00-A8CE-517E40A4D2F5}"/>
    <cellStyle name="SAPBEXHLevel1 2 2 2 2" xfId="1904" xr:uid="{3FA278B8-2122-41F6-807F-EAE7DF37A9E0}"/>
    <cellStyle name="SAPBEXHLevel1 2 2 2 2 2" xfId="3214" xr:uid="{29BE5D85-3D4A-45BB-86CA-89EB59A9DFD2}"/>
    <cellStyle name="SAPBEXHLevel1 2 2 2 2 3" xfId="4507" xr:uid="{F46349A8-1EA2-4A14-B182-B72A4A32C56E}"/>
    <cellStyle name="SAPBEXHLevel1 2 2 2 3" xfId="2696" xr:uid="{E288DBD4-7FF2-4D1C-92CE-350A1AFAD665}"/>
    <cellStyle name="SAPBEXHLevel1 2 2 2 4" xfId="3991" xr:uid="{27AD089A-40DB-4D9F-ABC3-79F12D6716E8}"/>
    <cellStyle name="SAPBEXHLevel1 2 2 3" xfId="1381" xr:uid="{1B05B0D7-E67B-482A-B3C8-C9558A91557E}"/>
    <cellStyle name="SAPBEXHLevel1 2 2 3 2" xfId="2956" xr:uid="{509E1DFC-1B47-4293-A144-3821FAD80B5E}"/>
    <cellStyle name="SAPBEXHLevel1 2 2 3 3" xfId="4249" xr:uid="{41C5E953-838C-4D8F-AC9A-27C595FA1EE4}"/>
    <cellStyle name="SAPBEXHLevel1 2 2 4" xfId="1646" xr:uid="{A59FBDE2-B7A7-4513-8C1B-CD87BA852DE3}"/>
    <cellStyle name="SAPBEXHLevel1 2 2 4 2" xfId="2438" xr:uid="{9F6D2074-C264-434A-9932-D8C0A61A264A}"/>
    <cellStyle name="SAPBEXHLevel1 2 2 4 3" xfId="3733" xr:uid="{E220736F-93A8-4C86-92B0-252605DEEBCC}"/>
    <cellStyle name="SAPBEXHLevel1 2 2 5" xfId="2166" xr:uid="{5E4E4C48-F9FB-4418-AE2C-366C41322D24}"/>
    <cellStyle name="SAPBEXHLevel1 2 2 6" xfId="3475" xr:uid="{35E64588-2A3B-483C-8F34-FB1EC1676C41}"/>
    <cellStyle name="SAPBEXHLevel1 3" xfId="423" xr:uid="{83428A5A-87B7-428E-8B29-469024638D91}"/>
    <cellStyle name="SAPBEXHLevel1 3 2" xfId="839" xr:uid="{91905E93-AECF-4B63-8F2C-A2FD6C3FF7BB}"/>
    <cellStyle name="SAPBEXHLevel1 3 2 2" xfId="1111" xr:uid="{54085BBC-7648-4FDF-82EA-0C8C880E5B94}"/>
    <cellStyle name="SAPBEXHLevel1 3 2 2 2" xfId="1905" xr:uid="{909126B6-4F7B-449B-B616-557FBB7EB8BB}"/>
    <cellStyle name="SAPBEXHLevel1 3 2 2 2 2" xfId="3215" xr:uid="{8B4FA8A0-96BE-4DAD-9570-3F81829C931D}"/>
    <cellStyle name="SAPBEXHLevel1 3 2 2 2 3" xfId="4508" xr:uid="{D729483D-D608-4916-9DD8-A45BF6AF8017}"/>
    <cellStyle name="SAPBEXHLevel1 3 2 2 3" xfId="2697" xr:uid="{6BDA29E6-8FF8-4FD5-A493-A6652B991AF2}"/>
    <cellStyle name="SAPBEXHLevel1 3 2 2 4" xfId="3992" xr:uid="{552EA83D-96F9-421A-970C-1E9E5BCCD0B5}"/>
    <cellStyle name="SAPBEXHLevel1 3 2 3" xfId="1382" xr:uid="{51CE4016-2414-43A4-A2E2-3B9ADD24C0F5}"/>
    <cellStyle name="SAPBEXHLevel1 3 2 3 2" xfId="2957" xr:uid="{B837D25E-80CC-4AE5-BCEF-0F33501806D3}"/>
    <cellStyle name="SAPBEXHLevel1 3 2 3 3" xfId="4250" xr:uid="{905F21D2-B523-4912-AAA8-1BE94BF273E9}"/>
    <cellStyle name="SAPBEXHLevel1 3 2 4" xfId="1647" xr:uid="{E84C01CE-D2EB-4BCC-BC8D-8D7E9C4EF853}"/>
    <cellStyle name="SAPBEXHLevel1 3 2 4 2" xfId="2439" xr:uid="{E073815B-93B3-497E-B0B2-248B997F8628}"/>
    <cellStyle name="SAPBEXHLevel1 3 2 4 3" xfId="3734" xr:uid="{11A6D0B9-EFD8-469D-A2F9-F18361564DD4}"/>
    <cellStyle name="SAPBEXHLevel1 3 2 5" xfId="2167" xr:uid="{8991CB64-DB09-4EE4-821A-B8CAFAD55E5F}"/>
    <cellStyle name="SAPBEXHLevel1 3 2 6" xfId="3476" xr:uid="{8AE8F838-7499-4E72-80A6-424568F79D52}"/>
    <cellStyle name="SAPBEXHLevel1 4" xfId="424" xr:uid="{2B831B9A-F385-4855-ABDD-7210397A3012}"/>
    <cellStyle name="SAPBEXHLevel1 4 2" xfId="840" xr:uid="{21FACC4E-9E23-4155-9816-601B6C191526}"/>
    <cellStyle name="SAPBEXHLevel1 4 2 2" xfId="1112" xr:uid="{33724DFE-271B-4F75-AC14-B65F11247FB2}"/>
    <cellStyle name="SAPBEXHLevel1 4 2 2 2" xfId="1906" xr:uid="{D5FE6B6B-4061-4E5F-890B-BEF7C5762D75}"/>
    <cellStyle name="SAPBEXHLevel1 4 2 2 2 2" xfId="3216" xr:uid="{06B28469-8564-4095-935C-625D461C2DAC}"/>
    <cellStyle name="SAPBEXHLevel1 4 2 2 2 3" xfId="4509" xr:uid="{F6A933F3-CA3D-4A98-BCAF-27DBE9F817F5}"/>
    <cellStyle name="SAPBEXHLevel1 4 2 2 3" xfId="2698" xr:uid="{B490C440-1D32-4901-A8BD-22E8117635E2}"/>
    <cellStyle name="SAPBEXHLevel1 4 2 2 4" xfId="3993" xr:uid="{11B0E494-2E0A-4DDB-9AE7-FD8BDD0D6E39}"/>
    <cellStyle name="SAPBEXHLevel1 4 2 3" xfId="1383" xr:uid="{8A90489A-730A-4CF2-9F9E-CF264E942A0C}"/>
    <cellStyle name="SAPBEXHLevel1 4 2 3 2" xfId="2958" xr:uid="{3FA137AD-8BD6-4A63-AA42-0AA24999D135}"/>
    <cellStyle name="SAPBEXHLevel1 4 2 3 3" xfId="4251" xr:uid="{259ED7B0-E989-4447-8F40-81D9350A6941}"/>
    <cellStyle name="SAPBEXHLevel1 4 2 4" xfId="1648" xr:uid="{F3A25221-57B4-44F9-9C91-EF13B64EB4E4}"/>
    <cellStyle name="SAPBEXHLevel1 4 2 4 2" xfId="2440" xr:uid="{50F50763-451A-4947-A6B5-C6E17B17D5C7}"/>
    <cellStyle name="SAPBEXHLevel1 4 2 4 3" xfId="3735" xr:uid="{001EFD90-ABA6-4692-9946-225276275C24}"/>
    <cellStyle name="SAPBEXHLevel1 4 2 5" xfId="2168" xr:uid="{847EB8F8-7F2A-47F0-988D-AE6F7992D0CB}"/>
    <cellStyle name="SAPBEXHLevel1 4 2 6" xfId="3477" xr:uid="{BAF2058F-34BD-4380-94FD-058535C915E3}"/>
    <cellStyle name="SAPBEXHLevel1 5" xfId="425" xr:uid="{149FF99A-FDFB-4122-809E-B21BFB83E1D4}"/>
    <cellStyle name="SAPBEXHLevel1 5 2" xfId="841" xr:uid="{3C993B9B-AAA5-4C68-8B70-3BDF6D33B874}"/>
    <cellStyle name="SAPBEXHLevel1 5 2 2" xfId="1113" xr:uid="{B48642B4-E1AF-4215-80FF-C3D6C84204E1}"/>
    <cellStyle name="SAPBEXHLevel1 5 2 2 2" xfId="1907" xr:uid="{80B4770E-32FD-434D-88E8-AB4C8EAD4872}"/>
    <cellStyle name="SAPBEXHLevel1 5 2 2 2 2" xfId="3217" xr:uid="{CF0F54C0-AA5D-4FF1-9518-6CDE5F7C6A1E}"/>
    <cellStyle name="SAPBEXHLevel1 5 2 2 2 3" xfId="4510" xr:uid="{B9BFC1A5-4D78-4259-A747-7BFC06B204E9}"/>
    <cellStyle name="SAPBEXHLevel1 5 2 2 3" xfId="2699" xr:uid="{8D60A512-4C94-4DF5-B0CB-CA072BDC15C5}"/>
    <cellStyle name="SAPBEXHLevel1 5 2 2 4" xfId="3994" xr:uid="{2F1A0FDA-C4CF-40BB-A9FF-7975B1906055}"/>
    <cellStyle name="SAPBEXHLevel1 5 2 3" xfId="1384" xr:uid="{6A7AFEB7-669D-4086-AA04-7AE1067CC5AB}"/>
    <cellStyle name="SAPBEXHLevel1 5 2 3 2" xfId="2959" xr:uid="{01E23CB0-A997-4A03-935B-8185E1CD6F69}"/>
    <cellStyle name="SAPBEXHLevel1 5 2 3 3" xfId="4252" xr:uid="{EDC84BE4-1DF0-4C01-AF5D-384B3028B825}"/>
    <cellStyle name="SAPBEXHLevel1 5 2 4" xfId="1649" xr:uid="{799A8C46-2518-4666-907A-684F4023DC8A}"/>
    <cellStyle name="SAPBEXHLevel1 5 2 4 2" xfId="2441" xr:uid="{EE203241-EDCB-4DA5-A0FA-B6816E559DA2}"/>
    <cellStyle name="SAPBEXHLevel1 5 2 4 3" xfId="3736" xr:uid="{E5CE9DEF-8404-4A67-83B1-9A6882E8DB10}"/>
    <cellStyle name="SAPBEXHLevel1 5 2 5" xfId="2169" xr:uid="{D10D1B07-6BEB-479E-B618-9D3C8A502DE7}"/>
    <cellStyle name="SAPBEXHLevel1 5 2 6" xfId="3478" xr:uid="{4E011D40-897C-4655-9CDC-DF0A8079C12F}"/>
    <cellStyle name="SAPBEXHLevel1 6" xfId="426" xr:uid="{6E9F5C6A-40E5-42E1-A9EF-9FDCBF79D75B}"/>
    <cellStyle name="SAPBEXHLevel1 6 2" xfId="842" xr:uid="{943186AD-818D-4D51-8BFD-4EBDC7A76AE2}"/>
    <cellStyle name="SAPBEXHLevel1 6 2 2" xfId="1114" xr:uid="{3EF47CC8-20EF-4FA7-B196-4BFE922E5BD9}"/>
    <cellStyle name="SAPBEXHLevel1 6 2 2 2" xfId="1908" xr:uid="{4B5433E6-58E7-4CE6-BBCB-0A7CB15097BC}"/>
    <cellStyle name="SAPBEXHLevel1 6 2 2 2 2" xfId="3218" xr:uid="{E4C6AC41-D75C-41B7-9A8A-14FE2CC4FE4A}"/>
    <cellStyle name="SAPBEXHLevel1 6 2 2 2 3" xfId="4511" xr:uid="{90762899-9342-4EF9-9CB3-24859BDA2EB4}"/>
    <cellStyle name="SAPBEXHLevel1 6 2 2 3" xfId="2700" xr:uid="{FAC6C661-EFDD-468D-98C9-E94AAE14B653}"/>
    <cellStyle name="SAPBEXHLevel1 6 2 2 4" xfId="3995" xr:uid="{A926B870-A93F-458E-A7D8-344C97BF2D0F}"/>
    <cellStyle name="SAPBEXHLevel1 6 2 3" xfId="1385" xr:uid="{3FF2A46C-5CD3-4AFF-A15C-89A43ADA5ACF}"/>
    <cellStyle name="SAPBEXHLevel1 6 2 3 2" xfId="2960" xr:uid="{08C2ADE2-DEFF-41CA-9080-CC20A329976E}"/>
    <cellStyle name="SAPBEXHLevel1 6 2 3 3" xfId="4253" xr:uid="{48B39D13-D167-4EF6-965C-DEFB2626E4E1}"/>
    <cellStyle name="SAPBEXHLevel1 6 2 4" xfId="1650" xr:uid="{29A3DA7E-6A2D-4D51-A753-1113FFC3E586}"/>
    <cellStyle name="SAPBEXHLevel1 6 2 4 2" xfId="2442" xr:uid="{C966B88D-B808-4DC6-8E21-439B76461278}"/>
    <cellStyle name="SAPBEXHLevel1 6 2 4 3" xfId="3737" xr:uid="{99DDF671-4F6F-4245-99DE-10A4A254F1D5}"/>
    <cellStyle name="SAPBEXHLevel1 6 2 5" xfId="2170" xr:uid="{5F4ECB76-C60F-43A8-B050-99CE2A27B284}"/>
    <cellStyle name="SAPBEXHLevel1 6 2 6" xfId="3479" xr:uid="{FAD2DBFA-AB18-4F00-A00E-70F9207CFD32}"/>
    <cellStyle name="SAPBEXHLevel1 7" xfId="427" xr:uid="{6494FDE1-2CF1-404E-AA89-5A3875A76F9B}"/>
    <cellStyle name="SAPBEXHLevel1 7 2" xfId="843" xr:uid="{8D25DF9A-DD8E-42CD-8548-BA8AA47A9BFF}"/>
    <cellStyle name="SAPBEXHLevel1 7 2 2" xfId="1115" xr:uid="{07D47A0A-FFDE-42F1-87BF-2826211D69A9}"/>
    <cellStyle name="SAPBEXHLevel1 7 2 2 2" xfId="1909" xr:uid="{DDDBBEA6-EB01-413E-B267-001D6C89212E}"/>
    <cellStyle name="SAPBEXHLevel1 7 2 2 2 2" xfId="3219" xr:uid="{AC0A1D68-7D13-4912-BEAE-3DA3FF833FDE}"/>
    <cellStyle name="SAPBEXHLevel1 7 2 2 2 3" xfId="4512" xr:uid="{F94B7863-F2C7-4CCA-ADFE-1F4E99AE1D9F}"/>
    <cellStyle name="SAPBEXHLevel1 7 2 2 3" xfId="2701" xr:uid="{F0027B6D-8A1F-4BAE-94AA-5F9D46F6287E}"/>
    <cellStyle name="SAPBEXHLevel1 7 2 2 4" xfId="3996" xr:uid="{19D34E86-413B-44D5-842C-C6EAC2FDD4DF}"/>
    <cellStyle name="SAPBEXHLevel1 7 2 3" xfId="1386" xr:uid="{6E0032F6-19AC-4439-A5C4-A020876B4245}"/>
    <cellStyle name="SAPBEXHLevel1 7 2 3 2" xfId="2961" xr:uid="{BBA3E596-E239-4680-890B-D11591887146}"/>
    <cellStyle name="SAPBEXHLevel1 7 2 3 3" xfId="4254" xr:uid="{543E61E1-4609-42F4-9581-2472AA41A41E}"/>
    <cellStyle name="SAPBEXHLevel1 7 2 4" xfId="1651" xr:uid="{18912D30-D587-442A-BC60-DD1EEC368BF7}"/>
    <cellStyle name="SAPBEXHLevel1 7 2 4 2" xfId="2443" xr:uid="{F408B32D-4DD8-49DE-8F2D-2E46C6E7DE34}"/>
    <cellStyle name="SAPBEXHLevel1 7 2 4 3" xfId="3738" xr:uid="{CCA5D5FE-90A5-485C-BB28-3E81EC957E94}"/>
    <cellStyle name="SAPBEXHLevel1 7 2 5" xfId="2171" xr:uid="{885D964B-D172-473C-9D6A-4BABCDF06318}"/>
    <cellStyle name="SAPBEXHLevel1 7 2 6" xfId="3480" xr:uid="{6BF77681-AE69-40E9-836C-D2CAB1220E72}"/>
    <cellStyle name="SAPBEXHLevel1_7y-отчетная_РЖД_2009_04" xfId="428" xr:uid="{C2A05F29-6B57-4054-8A1F-CFF0917182B8}"/>
    <cellStyle name="SAPBEXHLevel1X" xfId="429" xr:uid="{5B3BCA6F-E78F-4800-B7E4-F50A580D10F4}"/>
    <cellStyle name="SAPBEXHLevel1X 2" xfId="430" xr:uid="{2911B0FD-171A-4B47-844E-6DF46700AD16}"/>
    <cellStyle name="SAPBEXHLevel1X 2 2" xfId="844" xr:uid="{16E494D6-4338-4E11-9550-FDC930A2CC5E}"/>
    <cellStyle name="SAPBEXHLevel1X 2 2 2" xfId="1116" xr:uid="{AAB6B56D-079F-4D6B-8DBB-10FB129F386E}"/>
    <cellStyle name="SAPBEXHLevel1X 2 2 2 2" xfId="1910" xr:uid="{1128C308-6CBD-4967-8821-12C6A6263F50}"/>
    <cellStyle name="SAPBEXHLevel1X 2 2 2 2 2" xfId="3220" xr:uid="{E06FCB2D-C826-43A4-81FE-68539A99B189}"/>
    <cellStyle name="SAPBEXHLevel1X 2 2 2 2 3" xfId="4513" xr:uid="{300495FE-BC28-4BD6-8F41-F6ABC03D8462}"/>
    <cellStyle name="SAPBEXHLevel1X 2 2 2 3" xfId="2702" xr:uid="{EC863219-0AE7-48DE-A817-CEC6122EAD02}"/>
    <cellStyle name="SAPBEXHLevel1X 2 2 2 4" xfId="3997" xr:uid="{1B09281E-7D44-4935-A9CB-E24881EC3CD0}"/>
    <cellStyle name="SAPBEXHLevel1X 2 2 3" xfId="1387" xr:uid="{2E0CFAA9-36C4-4565-9F6D-F6BA92283D87}"/>
    <cellStyle name="SAPBEXHLevel1X 2 2 3 2" xfId="2962" xr:uid="{77A922CA-4723-4751-8920-ECEEB9A776AF}"/>
    <cellStyle name="SAPBEXHLevel1X 2 2 3 3" xfId="4255" xr:uid="{B28B64E2-FB39-4C0E-9323-C40D4DB12CBB}"/>
    <cellStyle name="SAPBEXHLevel1X 2 2 4" xfId="1652" xr:uid="{E0D255EA-5A4B-43AB-BC5C-B6D293EB3280}"/>
    <cellStyle name="SAPBEXHLevel1X 2 2 4 2" xfId="2444" xr:uid="{B8C48A5B-0BCD-48C3-9F04-28F97FA70A97}"/>
    <cellStyle name="SAPBEXHLevel1X 2 2 4 3" xfId="3739" xr:uid="{EA5AC04E-7F5F-4974-A7B3-B595DE2EFB61}"/>
    <cellStyle name="SAPBEXHLevel1X 2 2 5" xfId="2172" xr:uid="{59B9C909-BB40-4A69-8D37-A61C9A0970A9}"/>
    <cellStyle name="SAPBEXHLevel1X 2 2 6" xfId="3481" xr:uid="{464AF838-56CD-4DB4-BE79-C71EBB419969}"/>
    <cellStyle name="SAPBEXHLevel1X 3" xfId="431" xr:uid="{59E34375-F514-46E1-8C1B-29CCC02AEC3D}"/>
    <cellStyle name="SAPBEXHLevel1X 3 2" xfId="845" xr:uid="{FABCBA36-F661-45A6-9C77-B4CE6C10C163}"/>
    <cellStyle name="SAPBEXHLevel1X 3 2 2" xfId="1117" xr:uid="{46BA7E92-7E9D-4BCD-819E-C65302F99020}"/>
    <cellStyle name="SAPBEXHLevel1X 3 2 2 2" xfId="1911" xr:uid="{D027E5EA-BDCA-4C84-BC11-185B9AEFD20C}"/>
    <cellStyle name="SAPBEXHLevel1X 3 2 2 2 2" xfId="3221" xr:uid="{8808E671-1619-4375-888F-9006D26F9CCD}"/>
    <cellStyle name="SAPBEXHLevel1X 3 2 2 2 3" xfId="4514" xr:uid="{DC95F9A1-BA2F-429F-ABEC-402AE9E1A1E6}"/>
    <cellStyle name="SAPBEXHLevel1X 3 2 2 3" xfId="2703" xr:uid="{30D4294F-7454-4EDB-962C-6876B3457F25}"/>
    <cellStyle name="SAPBEXHLevel1X 3 2 2 4" xfId="3998" xr:uid="{10BC5972-B6ED-4672-ADD6-C35073653775}"/>
    <cellStyle name="SAPBEXHLevel1X 3 2 3" xfId="1388" xr:uid="{264FF18D-E17A-4BF3-BE49-4185440F1592}"/>
    <cellStyle name="SAPBEXHLevel1X 3 2 3 2" xfId="2963" xr:uid="{6B4C6E90-E495-4082-B381-11B3B9493D30}"/>
    <cellStyle name="SAPBEXHLevel1X 3 2 3 3" xfId="4256" xr:uid="{8592598A-9FC5-47A0-83AF-A458954AAE93}"/>
    <cellStyle name="SAPBEXHLevel1X 3 2 4" xfId="1653" xr:uid="{42D1560B-761D-4A46-910B-5CCB1FDD924F}"/>
    <cellStyle name="SAPBEXHLevel1X 3 2 4 2" xfId="2445" xr:uid="{21991450-58DB-47CB-AD74-8763C54009B0}"/>
    <cellStyle name="SAPBEXHLevel1X 3 2 4 3" xfId="3740" xr:uid="{DB43CB32-6E24-4E13-B87F-7D157BC0B239}"/>
    <cellStyle name="SAPBEXHLevel1X 3 2 5" xfId="2173" xr:uid="{F6C59100-9A9B-4F4B-A48E-209C486FD0EC}"/>
    <cellStyle name="SAPBEXHLevel1X 3 2 6" xfId="3482" xr:uid="{604743F9-0394-46CD-8B21-A92476948F8A}"/>
    <cellStyle name="SAPBEXHLevel1X 4" xfId="432" xr:uid="{CFDC5499-BDDE-4854-8802-3FF4AF5DD52E}"/>
    <cellStyle name="SAPBEXHLevel1X 4 2" xfId="846" xr:uid="{82D284EF-19A2-4B0C-BA16-C98F335B2140}"/>
    <cellStyle name="SAPBEXHLevel1X 4 2 2" xfId="1118" xr:uid="{4A461D50-7D8E-4975-A886-39894D4F674B}"/>
    <cellStyle name="SAPBEXHLevel1X 4 2 2 2" xfId="1912" xr:uid="{BE211A16-12E5-4187-BA45-1DA233456ED9}"/>
    <cellStyle name="SAPBEXHLevel1X 4 2 2 2 2" xfId="3222" xr:uid="{7ED6A76F-88E3-4093-944C-03C51CEBFB46}"/>
    <cellStyle name="SAPBEXHLevel1X 4 2 2 2 3" xfId="4515" xr:uid="{040F3846-9B96-4C4D-9C77-F5D14DA17903}"/>
    <cellStyle name="SAPBEXHLevel1X 4 2 2 3" xfId="2704" xr:uid="{8CDCCA4F-6A34-4242-9447-601F76EB90C3}"/>
    <cellStyle name="SAPBEXHLevel1X 4 2 2 4" xfId="3999" xr:uid="{7C08A569-5AFD-49CC-81C2-BF1C4776B936}"/>
    <cellStyle name="SAPBEXHLevel1X 4 2 3" xfId="1389" xr:uid="{61312442-6F18-4BF8-A537-FE78F2401409}"/>
    <cellStyle name="SAPBEXHLevel1X 4 2 3 2" xfId="2964" xr:uid="{4A95AA6F-2B2B-4FD3-88A5-4B7CF3C8A957}"/>
    <cellStyle name="SAPBEXHLevel1X 4 2 3 3" xfId="4257" xr:uid="{2DF7A877-CE9E-4F77-BAAA-AC39A3F4042E}"/>
    <cellStyle name="SAPBEXHLevel1X 4 2 4" xfId="1654" xr:uid="{45919B3F-A5B6-4A50-B7B8-BDBE1A193A15}"/>
    <cellStyle name="SAPBEXHLevel1X 4 2 4 2" xfId="2446" xr:uid="{C0B992CB-6940-4076-BEE5-EC5DF83778B7}"/>
    <cellStyle name="SAPBEXHLevel1X 4 2 4 3" xfId="3741" xr:uid="{BCD361D3-88B5-4561-BBBD-2742721972E5}"/>
    <cellStyle name="SAPBEXHLevel1X 4 2 5" xfId="2174" xr:uid="{4281CAA8-C7B6-4A39-AC43-676C71E06BF8}"/>
    <cellStyle name="SAPBEXHLevel1X 4 2 6" xfId="3483" xr:uid="{0D6568B9-AFE7-424C-A417-DA88B28C6B21}"/>
    <cellStyle name="SAPBEXHLevel1X 5" xfId="433" xr:uid="{935AFD4E-FE21-46D3-BD3D-6704C5AE2197}"/>
    <cellStyle name="SAPBEXHLevel1X 5 2" xfId="847" xr:uid="{E98CA377-7E8E-44FE-94A8-D6E67B79FD77}"/>
    <cellStyle name="SAPBEXHLevel1X 5 2 2" xfId="1119" xr:uid="{3E55B013-D671-417E-B9F4-50A69CD19427}"/>
    <cellStyle name="SAPBEXHLevel1X 5 2 2 2" xfId="1913" xr:uid="{44FC2EB9-C3D8-4A71-AAFF-E4186E299861}"/>
    <cellStyle name="SAPBEXHLevel1X 5 2 2 2 2" xfId="3223" xr:uid="{3530C537-A4B6-4C7F-AD07-CB825172986D}"/>
    <cellStyle name="SAPBEXHLevel1X 5 2 2 2 3" xfId="4516" xr:uid="{9911CDDE-257F-49DC-9200-7C4143B5C179}"/>
    <cellStyle name="SAPBEXHLevel1X 5 2 2 3" xfId="2705" xr:uid="{69E1236B-AE8F-4F0E-93AC-92DB34564AE1}"/>
    <cellStyle name="SAPBEXHLevel1X 5 2 2 4" xfId="4000" xr:uid="{678EE550-3B63-476C-9353-CEE7E1AE1BAE}"/>
    <cellStyle name="SAPBEXHLevel1X 5 2 3" xfId="1390" xr:uid="{2EA2AACE-7D1C-4D69-9AE6-F9F5F6FDEE11}"/>
    <cellStyle name="SAPBEXHLevel1X 5 2 3 2" xfId="2965" xr:uid="{1CDFAFB9-3EAC-43AD-85AD-88F8D8BD45C2}"/>
    <cellStyle name="SAPBEXHLevel1X 5 2 3 3" xfId="4258" xr:uid="{0A30F6B3-F524-47DB-978D-EFA86A38C1D5}"/>
    <cellStyle name="SAPBEXHLevel1X 5 2 4" xfId="1655" xr:uid="{E6C00698-31C8-468B-93DA-5DF91F43DFB1}"/>
    <cellStyle name="SAPBEXHLevel1X 5 2 4 2" xfId="2447" xr:uid="{B634CC9A-B641-474B-925E-E5F37681AA65}"/>
    <cellStyle name="SAPBEXHLevel1X 5 2 4 3" xfId="3742" xr:uid="{11886B28-E7B7-4C63-B96C-C1C438C10098}"/>
    <cellStyle name="SAPBEXHLevel1X 5 2 5" xfId="2175" xr:uid="{72B8315A-8E8D-48F3-B2F3-260E83BF73D5}"/>
    <cellStyle name="SAPBEXHLevel1X 5 2 6" xfId="3484" xr:uid="{09E7A9E0-896C-4738-952E-BBE67CA0F91A}"/>
    <cellStyle name="SAPBEXHLevel1X 6" xfId="434" xr:uid="{6810C005-7BDC-445E-A233-10EFC5309578}"/>
    <cellStyle name="SAPBEXHLevel1X 6 2" xfId="848" xr:uid="{3BE3DB18-58AE-4761-A3B4-A226A3168662}"/>
    <cellStyle name="SAPBEXHLevel1X 6 2 2" xfId="1120" xr:uid="{C4EC1140-318C-4CEF-A9A3-2BE1473037F6}"/>
    <cellStyle name="SAPBEXHLevel1X 6 2 2 2" xfId="1914" xr:uid="{23B9E875-21D8-4D55-9DC6-EF486A01BF04}"/>
    <cellStyle name="SAPBEXHLevel1X 6 2 2 2 2" xfId="3224" xr:uid="{7C2A7F5A-7E93-48B3-9CF6-0B762753296A}"/>
    <cellStyle name="SAPBEXHLevel1X 6 2 2 2 3" xfId="4517" xr:uid="{5D31A662-9A3E-47E3-958F-ED82B2049CE9}"/>
    <cellStyle name="SAPBEXHLevel1X 6 2 2 3" xfId="2706" xr:uid="{4D9C2329-51FA-431D-89C8-B7FE4A144FF6}"/>
    <cellStyle name="SAPBEXHLevel1X 6 2 2 4" xfId="4001" xr:uid="{A4E8BE84-684F-4964-AA15-079B74320121}"/>
    <cellStyle name="SAPBEXHLevel1X 6 2 3" xfId="1391" xr:uid="{E53C3D35-9B84-4F1F-8425-CED3CCC54DB1}"/>
    <cellStyle name="SAPBEXHLevel1X 6 2 3 2" xfId="2966" xr:uid="{94030A5E-BC6F-4B65-9ABF-669538978CEB}"/>
    <cellStyle name="SAPBEXHLevel1X 6 2 3 3" xfId="4259" xr:uid="{6314E20A-B7C2-4F8E-AB3E-2F0515AD2B52}"/>
    <cellStyle name="SAPBEXHLevel1X 6 2 4" xfId="1656" xr:uid="{17B67F21-7E3E-454D-9097-7F1FA082BE33}"/>
    <cellStyle name="SAPBEXHLevel1X 6 2 4 2" xfId="2448" xr:uid="{37C22350-C9A9-4725-AEE1-999AEC385E2B}"/>
    <cellStyle name="SAPBEXHLevel1X 6 2 4 3" xfId="3743" xr:uid="{C791C0FF-D297-4D20-86D1-3F3BF14B1693}"/>
    <cellStyle name="SAPBEXHLevel1X 6 2 5" xfId="2176" xr:uid="{E1036D5C-1664-4BD8-B251-7C2A6AB90989}"/>
    <cellStyle name="SAPBEXHLevel1X 6 2 6" xfId="3485" xr:uid="{18952320-37ED-42CE-B740-D7BF7993E7DC}"/>
    <cellStyle name="SAPBEXHLevel1X 7" xfId="435" xr:uid="{501E1F24-667B-4059-907E-7ABF3D23E762}"/>
    <cellStyle name="SAPBEXHLevel1X 7 2" xfId="849" xr:uid="{36D4CF99-A1A5-491A-9F1D-8CC03ADD2B90}"/>
    <cellStyle name="SAPBEXHLevel1X 7 2 2" xfId="1121" xr:uid="{0291A337-5399-4553-B3A8-3035590542F8}"/>
    <cellStyle name="SAPBEXHLevel1X 7 2 2 2" xfId="1915" xr:uid="{789E3600-959C-4B3B-9C91-53CF0F5AE11A}"/>
    <cellStyle name="SAPBEXHLevel1X 7 2 2 2 2" xfId="3225" xr:uid="{1DCBBFD6-A552-4A45-A418-E7159CB76FC0}"/>
    <cellStyle name="SAPBEXHLevel1X 7 2 2 2 3" xfId="4518" xr:uid="{452B34B4-052A-4F38-9A69-44ECF1781816}"/>
    <cellStyle name="SAPBEXHLevel1X 7 2 2 3" xfId="2707" xr:uid="{AA9FDF23-E3B1-43FC-9234-C1256012A318}"/>
    <cellStyle name="SAPBEXHLevel1X 7 2 2 4" xfId="4002" xr:uid="{A8DB255D-40C1-473C-B2D1-80F4DE91DCAB}"/>
    <cellStyle name="SAPBEXHLevel1X 7 2 3" xfId="1392" xr:uid="{7B4C1A4B-A3B5-4250-AFE8-A5BDF5E29015}"/>
    <cellStyle name="SAPBEXHLevel1X 7 2 3 2" xfId="2967" xr:uid="{42F86EC9-D47C-47D4-A96C-828AD320FCD8}"/>
    <cellStyle name="SAPBEXHLevel1X 7 2 3 3" xfId="4260" xr:uid="{DD30F93E-00B0-41D1-BC38-BEE0B5971807}"/>
    <cellStyle name="SAPBEXHLevel1X 7 2 4" xfId="1657" xr:uid="{478ECA3A-8391-4AA5-948F-854EB7E40E8B}"/>
    <cellStyle name="SAPBEXHLevel1X 7 2 4 2" xfId="2449" xr:uid="{7A56E0A7-052A-4F9F-A8DC-9830195D14A0}"/>
    <cellStyle name="SAPBEXHLevel1X 7 2 4 3" xfId="3744" xr:uid="{FEFA9B00-98C0-4D94-ABE8-686D8AF1402F}"/>
    <cellStyle name="SAPBEXHLevel1X 7 2 5" xfId="2177" xr:uid="{9EE30A2B-F0BA-4742-8AC3-09A3A7D86054}"/>
    <cellStyle name="SAPBEXHLevel1X 7 2 6" xfId="3486" xr:uid="{F5529C13-9E23-48EC-B960-633885106AF1}"/>
    <cellStyle name="SAPBEXHLevel1X 8" xfId="436" xr:uid="{0478E675-099C-4FA7-A3F3-C0E181A95415}"/>
    <cellStyle name="SAPBEXHLevel1X 8 2" xfId="850" xr:uid="{B7C7E759-8EBC-4659-954A-8306B93FEB3F}"/>
    <cellStyle name="SAPBEXHLevel1X 8 2 2" xfId="1122" xr:uid="{494CA928-78A1-4942-8B1B-4713981A296A}"/>
    <cellStyle name="SAPBEXHLevel1X 8 2 2 2" xfId="1916" xr:uid="{4E10982A-5B44-47AF-BF09-DD983216ADF4}"/>
    <cellStyle name="SAPBEXHLevel1X 8 2 2 2 2" xfId="3226" xr:uid="{B552C200-A378-4463-81BD-8769BBF9AB39}"/>
    <cellStyle name="SAPBEXHLevel1X 8 2 2 2 3" xfId="4519" xr:uid="{BDF7A68C-88BD-4871-AC66-445E7290B3B7}"/>
    <cellStyle name="SAPBEXHLevel1X 8 2 2 3" xfId="2708" xr:uid="{4A37F9DF-4065-4B5C-87C4-29B339D51620}"/>
    <cellStyle name="SAPBEXHLevel1X 8 2 2 4" xfId="4003" xr:uid="{3A50F534-6AF7-44D1-B21C-F6775641A7F3}"/>
    <cellStyle name="SAPBEXHLevel1X 8 2 3" xfId="1393" xr:uid="{EB4BB386-C6E6-49F3-8B0C-03C99EC0B3A6}"/>
    <cellStyle name="SAPBEXHLevel1X 8 2 3 2" xfId="2968" xr:uid="{245A5F50-F50B-425B-A6D6-C3676F9ED3E8}"/>
    <cellStyle name="SAPBEXHLevel1X 8 2 3 3" xfId="4261" xr:uid="{E6111874-FE1D-46A8-96F7-59746222EFFB}"/>
    <cellStyle name="SAPBEXHLevel1X 8 2 4" xfId="1658" xr:uid="{33F0A4CD-89D2-4FAF-A3EA-9CB1421F593C}"/>
    <cellStyle name="SAPBEXHLevel1X 8 2 4 2" xfId="2450" xr:uid="{F98C873D-B45F-41D7-8B72-9F00969A2008}"/>
    <cellStyle name="SAPBEXHLevel1X 8 2 4 3" xfId="3745" xr:uid="{C95DF2E8-2D61-45E8-812E-7700015FD672}"/>
    <cellStyle name="SAPBEXHLevel1X 8 2 5" xfId="2178" xr:uid="{DDEF0EBC-7FA6-4CDA-B657-AF18751B478F}"/>
    <cellStyle name="SAPBEXHLevel1X 8 2 6" xfId="3487" xr:uid="{9ACA4CD3-A1B1-40A7-A0F9-806CFB5CFB6E}"/>
    <cellStyle name="SAPBEXHLevel1X 9" xfId="437" xr:uid="{01CC7F3C-0F69-4152-9728-709DFE267431}"/>
    <cellStyle name="SAPBEXHLevel1X 9 2" xfId="851" xr:uid="{A21DD730-C5FC-44D6-B01C-FBFE178D5998}"/>
    <cellStyle name="SAPBEXHLevel1X 9 2 2" xfId="1123" xr:uid="{6D6444D7-C213-4288-9547-EAC9C34C9375}"/>
    <cellStyle name="SAPBEXHLevel1X 9 2 2 2" xfId="1917" xr:uid="{F8E6C3F7-B7D2-4EEB-A7A9-E480F84CCBA4}"/>
    <cellStyle name="SAPBEXHLevel1X 9 2 2 2 2" xfId="3227" xr:uid="{853E3188-E898-44AE-B208-E1594C3421F1}"/>
    <cellStyle name="SAPBEXHLevel1X 9 2 2 2 3" xfId="4520" xr:uid="{C60DEDCD-8E76-4D8B-A013-720A2488E1EA}"/>
    <cellStyle name="SAPBEXHLevel1X 9 2 2 3" xfId="2709" xr:uid="{F094B8C9-0A57-46DB-89B0-836AD975C878}"/>
    <cellStyle name="SAPBEXHLevel1X 9 2 2 4" xfId="4004" xr:uid="{7787AD44-B752-492F-AC5A-E0D0A8514E59}"/>
    <cellStyle name="SAPBEXHLevel1X 9 2 3" xfId="1394" xr:uid="{24A1838E-C888-4530-BEA9-5C0AE335C9C7}"/>
    <cellStyle name="SAPBEXHLevel1X 9 2 3 2" xfId="2969" xr:uid="{5F459DC4-63C9-46FE-9CCA-DC436D228099}"/>
    <cellStyle name="SAPBEXHLevel1X 9 2 3 3" xfId="4262" xr:uid="{E479236D-AF65-4B61-8C52-5781E30185AA}"/>
    <cellStyle name="SAPBEXHLevel1X 9 2 4" xfId="1659" xr:uid="{F4AA9F78-ACE5-4802-8BA5-699EA4F9F375}"/>
    <cellStyle name="SAPBEXHLevel1X 9 2 4 2" xfId="2451" xr:uid="{DC4B9028-510A-49E0-8207-574099E4066B}"/>
    <cellStyle name="SAPBEXHLevel1X 9 2 4 3" xfId="3746" xr:uid="{5B37787A-CFA0-4139-A737-114C02D3765E}"/>
    <cellStyle name="SAPBEXHLevel1X 9 2 5" xfId="2179" xr:uid="{7458AC8A-6E99-473C-91F0-3BDA690C2EED}"/>
    <cellStyle name="SAPBEXHLevel1X 9 2 6" xfId="3488" xr:uid="{BB8D6AA1-BEAF-491C-82F9-0457AB80B562}"/>
    <cellStyle name="SAPBEXHLevel1X_7-р_Из_Системы" xfId="438" xr:uid="{52372DEF-CED6-43A3-A959-05A37558E64B}"/>
    <cellStyle name="SAPBEXHLevel2" xfId="439" xr:uid="{EA81A061-B957-4CB4-AE7C-ED61779D6CA1}"/>
    <cellStyle name="SAPBEXHLevel2 2" xfId="440" xr:uid="{2D91992C-B5C6-45ED-A39C-3C5C8AA9CAE6}"/>
    <cellStyle name="SAPBEXHLevel2 2 2" xfId="852" xr:uid="{7796F383-22E6-411A-9C3D-059CF7723854}"/>
    <cellStyle name="SAPBEXHLevel2 2 2 2" xfId="1124" xr:uid="{59C89956-0B7B-454F-9D02-4E4F289E1F52}"/>
    <cellStyle name="SAPBEXHLevel2 2 2 2 2" xfId="1918" xr:uid="{876B96D9-ED10-47D0-A864-04E861837477}"/>
    <cellStyle name="SAPBEXHLevel2 2 2 2 2 2" xfId="3228" xr:uid="{32A8DC57-0026-4B87-AA1D-BDC928AC92C5}"/>
    <cellStyle name="SAPBEXHLevel2 2 2 2 2 3" xfId="4521" xr:uid="{9B856D35-D933-4E0C-B93E-030B250E7339}"/>
    <cellStyle name="SAPBEXHLevel2 2 2 2 3" xfId="2710" xr:uid="{D9A02C08-07EA-4A0B-A358-52F60A5205FC}"/>
    <cellStyle name="SAPBEXHLevel2 2 2 2 4" xfId="4005" xr:uid="{87B67433-6B31-4187-98E0-188984D1EA74}"/>
    <cellStyle name="SAPBEXHLevel2 2 2 3" xfId="1395" xr:uid="{4E3123BD-1E42-4FC3-AD11-5E1B3C92C812}"/>
    <cellStyle name="SAPBEXHLevel2 2 2 3 2" xfId="2970" xr:uid="{9C31FB18-6ACD-4C15-B49E-66A7F8768AF2}"/>
    <cellStyle name="SAPBEXHLevel2 2 2 3 3" xfId="4263" xr:uid="{7F183C4E-E722-4D52-A6E2-81A251D03B04}"/>
    <cellStyle name="SAPBEXHLevel2 2 2 4" xfId="1660" xr:uid="{F9D06644-3933-43B1-A40B-C387C627B9EE}"/>
    <cellStyle name="SAPBEXHLevel2 2 2 4 2" xfId="2452" xr:uid="{372B009B-0560-4240-AE52-6BDB31D302DF}"/>
    <cellStyle name="SAPBEXHLevel2 2 2 4 3" xfId="3747" xr:uid="{620D4CDA-9A28-4776-ADCC-EF3190DC22C8}"/>
    <cellStyle name="SAPBEXHLevel2 2 2 5" xfId="2180" xr:uid="{8B0B5687-4E70-4329-B1E9-336677694FDB}"/>
    <cellStyle name="SAPBEXHLevel2 2 2 6" xfId="3489" xr:uid="{29CE24CC-065C-4E57-AEF1-5363D86C54F5}"/>
    <cellStyle name="SAPBEXHLevel2 3" xfId="441" xr:uid="{BE400218-531F-49F8-8EC9-475F69F9AA28}"/>
    <cellStyle name="SAPBEXHLevel2 3 2" xfId="853" xr:uid="{C1687AF7-75D2-4AE4-96FF-9611C093C70A}"/>
    <cellStyle name="SAPBEXHLevel2 3 2 2" xfId="1125" xr:uid="{45769824-5288-401A-BD33-17321A44A85D}"/>
    <cellStyle name="SAPBEXHLevel2 3 2 2 2" xfId="1919" xr:uid="{8AC7DF94-66C8-415D-8D8A-FA54B62948DA}"/>
    <cellStyle name="SAPBEXHLevel2 3 2 2 2 2" xfId="3229" xr:uid="{18297E0B-D9C3-41E7-85BF-B25D7F1AE5E6}"/>
    <cellStyle name="SAPBEXHLevel2 3 2 2 2 3" xfId="4522" xr:uid="{A551F9DB-FB69-4841-BBEB-E02AFCBCF071}"/>
    <cellStyle name="SAPBEXHLevel2 3 2 2 3" xfId="2711" xr:uid="{AA718E38-ED11-4D2A-8722-392F14AF4D53}"/>
    <cellStyle name="SAPBEXHLevel2 3 2 2 4" xfId="4006" xr:uid="{CBE064C8-0648-4234-83CE-2882649104B7}"/>
    <cellStyle name="SAPBEXHLevel2 3 2 3" xfId="1396" xr:uid="{DA9B3713-C0C3-4F57-89D5-00179350665D}"/>
    <cellStyle name="SAPBEXHLevel2 3 2 3 2" xfId="2971" xr:uid="{8402DEFA-12C7-4408-9867-AF209120DCE3}"/>
    <cellStyle name="SAPBEXHLevel2 3 2 3 3" xfId="4264" xr:uid="{8ADCA18B-48AF-4B1A-A7E2-E17C596FD929}"/>
    <cellStyle name="SAPBEXHLevel2 3 2 4" xfId="1661" xr:uid="{A753F43B-74AE-4237-8E55-BD519CAD27AB}"/>
    <cellStyle name="SAPBEXHLevel2 3 2 4 2" xfId="2453" xr:uid="{D51C4B4C-9D21-4AD3-B0A6-6FF06DB36F7C}"/>
    <cellStyle name="SAPBEXHLevel2 3 2 4 3" xfId="3748" xr:uid="{27B74FF6-E6A0-4442-AEF9-E527E21980DF}"/>
    <cellStyle name="SAPBEXHLevel2 3 2 5" xfId="2181" xr:uid="{51E1BF4A-EF0B-4E9D-AF4A-88837469440E}"/>
    <cellStyle name="SAPBEXHLevel2 3 2 6" xfId="3490" xr:uid="{5916948A-A035-499F-A7B2-4C6DBE347F0D}"/>
    <cellStyle name="SAPBEXHLevel2 4" xfId="442" xr:uid="{D644D3D0-4299-4E2C-A281-094EA269598D}"/>
    <cellStyle name="SAPBEXHLevel2 4 2" xfId="854" xr:uid="{B262AD48-2F1A-44A6-8FB5-16CB2B758827}"/>
    <cellStyle name="SAPBEXHLevel2 4 2 2" xfId="1126" xr:uid="{16695790-18C0-4C60-B7E3-8A90685571D6}"/>
    <cellStyle name="SAPBEXHLevel2 4 2 2 2" xfId="1920" xr:uid="{6CD081CF-2511-4412-9535-E08E1B185CB5}"/>
    <cellStyle name="SAPBEXHLevel2 4 2 2 2 2" xfId="3230" xr:uid="{C978CA54-FA2A-46E4-8A57-405C9217A59B}"/>
    <cellStyle name="SAPBEXHLevel2 4 2 2 2 3" xfId="4523" xr:uid="{33D50820-27EC-4756-A041-F7CA99B70168}"/>
    <cellStyle name="SAPBEXHLevel2 4 2 2 3" xfId="2712" xr:uid="{59714E2F-C6F5-484F-A24A-EB408DB03AD1}"/>
    <cellStyle name="SAPBEXHLevel2 4 2 2 4" xfId="4007" xr:uid="{40801B7A-3CC9-4492-9601-5B4DA8EFDCB5}"/>
    <cellStyle name="SAPBEXHLevel2 4 2 3" xfId="1397" xr:uid="{8F9D5F46-8E9D-4120-BC8E-224DB649233B}"/>
    <cellStyle name="SAPBEXHLevel2 4 2 3 2" xfId="2972" xr:uid="{407BE2C5-FB5D-44A1-942E-CDFDA55CBE65}"/>
    <cellStyle name="SAPBEXHLevel2 4 2 3 3" xfId="4265" xr:uid="{057D9C5B-9BA7-4E09-BAF1-82217BA39630}"/>
    <cellStyle name="SAPBEXHLevel2 4 2 4" xfId="1662" xr:uid="{E98E87A6-27BC-4749-87AB-4A7F277376FD}"/>
    <cellStyle name="SAPBEXHLevel2 4 2 4 2" xfId="2454" xr:uid="{486374B0-F46C-420F-B0B7-D7FC836A155A}"/>
    <cellStyle name="SAPBEXHLevel2 4 2 4 3" xfId="3749" xr:uid="{ADE7EF50-703B-45E9-A146-69648C0FBF49}"/>
    <cellStyle name="SAPBEXHLevel2 4 2 5" xfId="2182" xr:uid="{C339D782-47B6-4BB5-8B5F-41325C892C9B}"/>
    <cellStyle name="SAPBEXHLevel2 4 2 6" xfId="3491" xr:uid="{E2F24D96-BD4C-46CE-9AD9-8C5E0B2C295E}"/>
    <cellStyle name="SAPBEXHLevel2 5" xfId="443" xr:uid="{F6250C6D-07E1-46FC-B067-FDFDC72DC571}"/>
    <cellStyle name="SAPBEXHLevel2 5 2" xfId="855" xr:uid="{D3A1E653-7E8D-481B-9DC3-DAB293B851CC}"/>
    <cellStyle name="SAPBEXHLevel2 5 2 2" xfId="1127" xr:uid="{CD66D0FE-1DAB-4B7B-930A-46B03F8F6A49}"/>
    <cellStyle name="SAPBEXHLevel2 5 2 2 2" xfId="1921" xr:uid="{72D25F16-32CE-4A08-BC08-6160E75460C4}"/>
    <cellStyle name="SAPBEXHLevel2 5 2 2 2 2" xfId="3231" xr:uid="{8B4FED00-CD0F-4347-B4F6-D0783A2DF456}"/>
    <cellStyle name="SAPBEXHLevel2 5 2 2 2 3" xfId="4524" xr:uid="{C4C2D473-91DF-4B90-8373-F1D7165E7927}"/>
    <cellStyle name="SAPBEXHLevel2 5 2 2 3" xfId="2713" xr:uid="{79EB2A84-B6E3-45E8-892E-12689689E2A4}"/>
    <cellStyle name="SAPBEXHLevel2 5 2 2 4" xfId="4008" xr:uid="{70224490-C8A7-4730-A36E-DBC2C6509B7E}"/>
    <cellStyle name="SAPBEXHLevel2 5 2 3" xfId="1398" xr:uid="{FDBAC319-F317-4351-A713-3BB1056E67D4}"/>
    <cellStyle name="SAPBEXHLevel2 5 2 3 2" xfId="2973" xr:uid="{F6C617DF-E270-4511-9A2A-CD0EECD12A2C}"/>
    <cellStyle name="SAPBEXHLevel2 5 2 3 3" xfId="4266" xr:uid="{27AB89D7-C89C-49E5-B724-0CCAEF879AD0}"/>
    <cellStyle name="SAPBEXHLevel2 5 2 4" xfId="1663" xr:uid="{9B4E90FB-0316-4CC7-894C-BA051D79AE02}"/>
    <cellStyle name="SAPBEXHLevel2 5 2 4 2" xfId="2455" xr:uid="{4F730F97-203D-4257-A184-28F65193724E}"/>
    <cellStyle name="SAPBEXHLevel2 5 2 4 3" xfId="3750" xr:uid="{583CE676-7CA1-42BF-8BFF-972A2430D5C1}"/>
    <cellStyle name="SAPBEXHLevel2 5 2 5" xfId="2183" xr:uid="{2AC4A109-F59F-4C32-BB15-19AEC595C605}"/>
    <cellStyle name="SAPBEXHLevel2 5 2 6" xfId="3492" xr:uid="{8DB56F5B-397A-4BB7-A02C-196569CB2CD4}"/>
    <cellStyle name="SAPBEXHLevel2 6" xfId="444" xr:uid="{9C7B9A86-ECFD-4BC2-828E-E78D3D554CFB}"/>
    <cellStyle name="SAPBEXHLevel2 6 2" xfId="856" xr:uid="{232F3C46-119B-4218-BC45-BB85FA0A025C}"/>
    <cellStyle name="SAPBEXHLevel2 6 2 2" xfId="1128" xr:uid="{04163BBD-0F17-4E09-8D60-533B0BECE975}"/>
    <cellStyle name="SAPBEXHLevel2 6 2 2 2" xfId="1922" xr:uid="{D694D129-DC11-4ED1-A15A-7D1C62422603}"/>
    <cellStyle name="SAPBEXHLevel2 6 2 2 2 2" xfId="3232" xr:uid="{086DE390-4E7A-4C71-AF36-048E977DCAD9}"/>
    <cellStyle name="SAPBEXHLevel2 6 2 2 2 3" xfId="4525" xr:uid="{2A0507DE-E1AB-4270-BF87-0D8602314DBA}"/>
    <cellStyle name="SAPBEXHLevel2 6 2 2 3" xfId="2714" xr:uid="{89774FC8-2095-4C03-BA7F-555D14B29DD2}"/>
    <cellStyle name="SAPBEXHLevel2 6 2 2 4" xfId="4009" xr:uid="{17E63AAE-F7CC-459E-88E9-F2E181B41C33}"/>
    <cellStyle name="SAPBEXHLevel2 6 2 3" xfId="1399" xr:uid="{DF0C87DA-35AC-4294-A69D-454E21ECA92E}"/>
    <cellStyle name="SAPBEXHLevel2 6 2 3 2" xfId="2974" xr:uid="{0205400D-B5A8-4085-BB37-58976646F438}"/>
    <cellStyle name="SAPBEXHLevel2 6 2 3 3" xfId="4267" xr:uid="{AA6976C3-7537-45F6-8DB6-D6CFBAA8557A}"/>
    <cellStyle name="SAPBEXHLevel2 6 2 4" xfId="1664" xr:uid="{03C85C23-1725-40DB-A09D-6E1244B7551F}"/>
    <cellStyle name="SAPBEXHLevel2 6 2 4 2" xfId="2456" xr:uid="{CBDF67B2-C0D8-4DC9-97A4-6943B87F70BA}"/>
    <cellStyle name="SAPBEXHLevel2 6 2 4 3" xfId="3751" xr:uid="{2FBF8863-954C-4625-837A-531E14D87928}"/>
    <cellStyle name="SAPBEXHLevel2 6 2 5" xfId="2184" xr:uid="{5E3FBEFB-E7D0-41BC-8384-477F4E56F085}"/>
    <cellStyle name="SAPBEXHLevel2 6 2 6" xfId="3493" xr:uid="{570E4A12-680A-4409-B04A-A2FAA27AB495}"/>
    <cellStyle name="SAPBEXHLevel2_Приложение_1_к_7-у-о_2009_Кв_1_ФСТ" xfId="445" xr:uid="{E056188E-E9D9-4E64-9298-3BE882842A19}"/>
    <cellStyle name="SAPBEXHLevel2X" xfId="446" xr:uid="{3A21FD1F-7A5D-43AD-A153-31FE31B01F26}"/>
    <cellStyle name="SAPBEXHLevel2X 10" xfId="857" xr:uid="{75715C50-0425-4F4B-BAB0-6C8A38843077}"/>
    <cellStyle name="SAPBEXHLevel2X 10 2" xfId="1129" xr:uid="{56FFF952-26DC-4EDD-8A44-F5174311CE40}"/>
    <cellStyle name="SAPBEXHLevel2X 10 2 2" xfId="1923" xr:uid="{51637291-35AB-4C00-8BD7-6AE1369C5FF2}"/>
    <cellStyle name="SAPBEXHLevel2X 10 2 2 2" xfId="3233" xr:uid="{7EA073C6-2CD2-438D-ACA9-EF2D8F1394DD}"/>
    <cellStyle name="SAPBEXHLevel2X 10 2 2 3" xfId="4526" xr:uid="{1DBC0C49-B003-4124-85BA-2F04196607AC}"/>
    <cellStyle name="SAPBEXHLevel2X 10 2 3" xfId="2715" xr:uid="{027B0CCF-D6AB-4703-8E18-95C62DBEC206}"/>
    <cellStyle name="SAPBEXHLevel2X 10 2 4" xfId="4010" xr:uid="{3AB0E7D6-AA85-4BA5-82F1-370E76E9D0DF}"/>
    <cellStyle name="SAPBEXHLevel2X 10 3" xfId="1400" xr:uid="{FA255787-FCE6-4B11-9369-E830D338E9D9}"/>
    <cellStyle name="SAPBEXHLevel2X 10 3 2" xfId="2975" xr:uid="{07478511-C66A-4115-B18F-426DC2BC0015}"/>
    <cellStyle name="SAPBEXHLevel2X 10 3 3" xfId="4268" xr:uid="{069803B6-04F4-48B6-8C29-52F62130C044}"/>
    <cellStyle name="SAPBEXHLevel2X 10 4" xfId="1665" xr:uid="{C1ED49D8-298B-409A-AFB3-B5850CF81445}"/>
    <cellStyle name="SAPBEXHLevel2X 10 4 2" xfId="2457" xr:uid="{115452DB-19FB-4A05-9BAD-DD9D9FF41E42}"/>
    <cellStyle name="SAPBEXHLevel2X 10 4 3" xfId="3752" xr:uid="{41FAE32B-B89A-4AE3-A27D-EE3F5DA031D9}"/>
    <cellStyle name="SAPBEXHLevel2X 10 5" xfId="2185" xr:uid="{75CDCE5A-1584-4641-BD1B-29224CF2C4A5}"/>
    <cellStyle name="SAPBEXHLevel2X 10 6" xfId="3494" xr:uid="{DBCA288F-7B92-467D-85AC-A57554555830}"/>
    <cellStyle name="SAPBEXHLevel2X 2" xfId="447" xr:uid="{67064F39-31F8-4149-9A8A-F10D62821D23}"/>
    <cellStyle name="SAPBEXHLevel2X 2 2" xfId="858" xr:uid="{00593EF2-9F33-4BD8-94C5-F751C0CBB5F7}"/>
    <cellStyle name="SAPBEXHLevel2X 2 2 2" xfId="1130" xr:uid="{2AF908D1-9BE6-4E4B-B917-8A84AFF95A94}"/>
    <cellStyle name="SAPBEXHLevel2X 2 2 2 2" xfId="1924" xr:uid="{666B1727-9469-4789-A289-0B180C74182E}"/>
    <cellStyle name="SAPBEXHLevel2X 2 2 2 2 2" xfId="3234" xr:uid="{C78D4D83-9C8C-473F-B0D9-66D714DF761D}"/>
    <cellStyle name="SAPBEXHLevel2X 2 2 2 2 3" xfId="4527" xr:uid="{B8659B00-BBBB-437D-ACDF-21D94E02AF3C}"/>
    <cellStyle name="SAPBEXHLevel2X 2 2 2 3" xfId="2716" xr:uid="{DE8D0895-4002-46DF-8191-979A76B551D0}"/>
    <cellStyle name="SAPBEXHLevel2X 2 2 2 4" xfId="4011" xr:uid="{5C91A989-9F99-4936-84BC-37AA1D536502}"/>
    <cellStyle name="SAPBEXHLevel2X 2 2 3" xfId="1401" xr:uid="{85714857-71F3-4DF7-9F9F-789E610BF239}"/>
    <cellStyle name="SAPBEXHLevel2X 2 2 3 2" xfId="2976" xr:uid="{4C6658B2-2DB7-4256-827A-DBB2FD2B9AF4}"/>
    <cellStyle name="SAPBEXHLevel2X 2 2 3 3" xfId="4269" xr:uid="{23FE243A-0BEA-4DE8-AC30-7250E8C0C69C}"/>
    <cellStyle name="SAPBEXHLevel2X 2 2 4" xfId="1666" xr:uid="{4E3363F5-CBEE-44C3-B827-83DC79F82F82}"/>
    <cellStyle name="SAPBEXHLevel2X 2 2 4 2" xfId="2458" xr:uid="{FF66FE88-5009-4091-9DB2-69C08870E357}"/>
    <cellStyle name="SAPBEXHLevel2X 2 2 4 3" xfId="3753" xr:uid="{39F58B50-FB87-455F-BA6F-7B2A5C5A31FE}"/>
    <cellStyle name="SAPBEXHLevel2X 2 2 5" xfId="2186" xr:uid="{43E0D886-53D5-4D20-AB5C-92A4E36CD22E}"/>
    <cellStyle name="SAPBEXHLevel2X 2 2 6" xfId="3495" xr:uid="{17E54FE5-EBF8-4D1B-B036-867CBFBF59B5}"/>
    <cellStyle name="SAPBEXHLevel2X 3" xfId="448" xr:uid="{6A6BD3EC-1F24-4D47-9745-90DF68D9F724}"/>
    <cellStyle name="SAPBEXHLevel2X 3 2" xfId="859" xr:uid="{C7D8EC44-2E73-4671-ADF8-04EE1252F755}"/>
    <cellStyle name="SAPBEXHLevel2X 3 2 2" xfId="1131" xr:uid="{BAC299B4-5710-4E8B-AC49-03AFD8A51CA4}"/>
    <cellStyle name="SAPBEXHLevel2X 3 2 2 2" xfId="1925" xr:uid="{07FA1D04-33FE-4DAC-BF7B-1266AC07F0B4}"/>
    <cellStyle name="SAPBEXHLevel2X 3 2 2 2 2" xfId="3235" xr:uid="{E32B64E0-68D3-414C-9D1B-CA2835E87B8F}"/>
    <cellStyle name="SAPBEXHLevel2X 3 2 2 2 3" xfId="4528" xr:uid="{6D278BB8-C910-421B-B564-3AC6D1425DCF}"/>
    <cellStyle name="SAPBEXHLevel2X 3 2 2 3" xfId="2717" xr:uid="{19DC10BC-8F2B-4964-AF44-B46B104D1590}"/>
    <cellStyle name="SAPBEXHLevel2X 3 2 2 4" xfId="4012" xr:uid="{4BEC7B3E-7905-4688-81D4-463063F3B109}"/>
    <cellStyle name="SAPBEXHLevel2X 3 2 3" xfId="1402" xr:uid="{9F8EBC88-B219-4A70-9911-C8010CE0127B}"/>
    <cellStyle name="SAPBEXHLevel2X 3 2 3 2" xfId="2977" xr:uid="{D6662571-896C-4BB9-9041-531827DA4CAA}"/>
    <cellStyle name="SAPBEXHLevel2X 3 2 3 3" xfId="4270" xr:uid="{54162695-6858-475B-BB5A-3CA877E956BA}"/>
    <cellStyle name="SAPBEXHLevel2X 3 2 4" xfId="1667" xr:uid="{71E1870C-8E80-4FAD-B0C1-593BD966EED0}"/>
    <cellStyle name="SAPBEXHLevel2X 3 2 4 2" xfId="2459" xr:uid="{E70A8528-54B7-4564-B5B7-385EFCBF1022}"/>
    <cellStyle name="SAPBEXHLevel2X 3 2 4 3" xfId="3754" xr:uid="{D795E7E6-628A-4DC3-9D8E-34FB1B65E2F4}"/>
    <cellStyle name="SAPBEXHLevel2X 3 2 5" xfId="2187" xr:uid="{F47CD4F1-A10C-43FE-AE4B-16A9EB30EFC8}"/>
    <cellStyle name="SAPBEXHLevel2X 3 2 6" xfId="3496" xr:uid="{F43708D4-A8DE-4D38-B539-A0D6D6747C8B}"/>
    <cellStyle name="SAPBEXHLevel2X 4" xfId="449" xr:uid="{5F68CCBB-06BF-41CB-9CEB-46BD1E06EFE0}"/>
    <cellStyle name="SAPBEXHLevel2X 4 2" xfId="860" xr:uid="{237044B9-EEDB-4E90-8D91-BBC2065A93EB}"/>
    <cellStyle name="SAPBEXHLevel2X 4 2 2" xfId="1132" xr:uid="{BBC45CA0-E0B0-418D-9947-27F261A56582}"/>
    <cellStyle name="SAPBEXHLevel2X 4 2 2 2" xfId="1926" xr:uid="{4263859C-EB71-47EB-AAF4-437C679174B7}"/>
    <cellStyle name="SAPBEXHLevel2X 4 2 2 2 2" xfId="3236" xr:uid="{C5BBE4BE-4DE0-4C6D-8C4F-7CA7EE24F0FD}"/>
    <cellStyle name="SAPBEXHLevel2X 4 2 2 2 3" xfId="4529" xr:uid="{0FD6FC8B-A709-41C8-BE0A-0ADF5EB3868E}"/>
    <cellStyle name="SAPBEXHLevel2X 4 2 2 3" xfId="2718" xr:uid="{0D28E17C-025A-4336-A170-3DC8B897300A}"/>
    <cellStyle name="SAPBEXHLevel2X 4 2 2 4" xfId="4013" xr:uid="{4213C0C3-BE5A-4699-83B0-13588559C3C6}"/>
    <cellStyle name="SAPBEXHLevel2X 4 2 3" xfId="1403" xr:uid="{80D92DF3-02CE-41BF-8EB4-F6F32A937920}"/>
    <cellStyle name="SAPBEXHLevel2X 4 2 3 2" xfId="2978" xr:uid="{3A186C6B-FD81-4651-9BA8-6508AB592C53}"/>
    <cellStyle name="SAPBEXHLevel2X 4 2 3 3" xfId="4271" xr:uid="{6E0C378A-DACE-4B64-9064-3C7E5DD2ED7A}"/>
    <cellStyle name="SAPBEXHLevel2X 4 2 4" xfId="1668" xr:uid="{5C55BC6A-A6D0-4B80-9ACE-0F02C0039961}"/>
    <cellStyle name="SAPBEXHLevel2X 4 2 4 2" xfId="2460" xr:uid="{106DB59B-9BD8-4342-88A7-CF0C1F4DCD34}"/>
    <cellStyle name="SAPBEXHLevel2X 4 2 4 3" xfId="3755" xr:uid="{33D55BAB-BDC9-451F-AC08-24E0EF0F215C}"/>
    <cellStyle name="SAPBEXHLevel2X 4 2 5" xfId="2188" xr:uid="{9B4961D3-E293-42B9-B3D6-AD9342E15B61}"/>
    <cellStyle name="SAPBEXHLevel2X 4 2 6" xfId="3497" xr:uid="{C6938BFF-544A-44F1-ABA4-193056988F5E}"/>
    <cellStyle name="SAPBEXHLevel2X 5" xfId="450" xr:uid="{C9F0BFFC-F061-42C5-846E-C86DCB21D2B1}"/>
    <cellStyle name="SAPBEXHLevel2X 5 2" xfId="861" xr:uid="{7E32C386-517F-42B4-A11E-8869424CD4E4}"/>
    <cellStyle name="SAPBEXHLevel2X 5 2 2" xfId="1133" xr:uid="{72F3C832-F884-42F4-B1BF-316AEDE4B5C8}"/>
    <cellStyle name="SAPBEXHLevel2X 5 2 2 2" xfId="1927" xr:uid="{B11574C8-A748-46A8-B3A1-1A258C713A7E}"/>
    <cellStyle name="SAPBEXHLevel2X 5 2 2 2 2" xfId="3237" xr:uid="{7F34F3D7-B10B-400F-9E81-7DF3B1BF17F6}"/>
    <cellStyle name="SAPBEXHLevel2X 5 2 2 2 3" xfId="4530" xr:uid="{D7E3DA03-9E12-46E7-8933-29779BDEEE6A}"/>
    <cellStyle name="SAPBEXHLevel2X 5 2 2 3" xfId="2719" xr:uid="{3F16E32B-EE25-4D78-9D8F-96218CDF16C4}"/>
    <cellStyle name="SAPBEXHLevel2X 5 2 2 4" xfId="4014" xr:uid="{1AB6E345-09CB-43F2-8BF4-6DEF171AA41B}"/>
    <cellStyle name="SAPBEXHLevel2X 5 2 3" xfId="1404" xr:uid="{C6F9D544-134C-4670-9827-A0133651F076}"/>
    <cellStyle name="SAPBEXHLevel2X 5 2 3 2" xfId="2979" xr:uid="{7C0AD25B-4927-47D2-B3CB-F23B149DED82}"/>
    <cellStyle name="SAPBEXHLevel2X 5 2 3 3" xfId="4272" xr:uid="{E99E4B24-42B6-4AA8-B8D5-25C22DBB2835}"/>
    <cellStyle name="SAPBEXHLevel2X 5 2 4" xfId="1669" xr:uid="{2695340E-08CF-4AA3-8CAB-9DE1607E4996}"/>
    <cellStyle name="SAPBEXHLevel2X 5 2 4 2" xfId="2461" xr:uid="{ABAF0CE2-A8F7-4406-8734-04352C868936}"/>
    <cellStyle name="SAPBEXHLevel2X 5 2 4 3" xfId="3756" xr:uid="{E9010815-47CD-4F99-96C6-04D016B09CAB}"/>
    <cellStyle name="SAPBEXHLevel2X 5 2 5" xfId="2189" xr:uid="{7F995F18-8675-45FE-B49A-49EECF685710}"/>
    <cellStyle name="SAPBEXHLevel2X 5 2 6" xfId="3498" xr:uid="{022FC3B9-251C-4B88-81DB-EB2766296F8D}"/>
    <cellStyle name="SAPBEXHLevel2X 6" xfId="451" xr:uid="{E8452E9E-AFB8-422C-91A1-34D08B3AADEA}"/>
    <cellStyle name="SAPBEXHLevel2X 6 2" xfId="862" xr:uid="{A373758E-699E-465B-BEA1-563CB146DD94}"/>
    <cellStyle name="SAPBEXHLevel2X 6 2 2" xfId="1134" xr:uid="{83D56C21-0E52-4E7A-A6CB-84BA9797EC8E}"/>
    <cellStyle name="SAPBEXHLevel2X 6 2 2 2" xfId="1928" xr:uid="{36C5DE17-EBF8-4388-B588-33CD987EEAB7}"/>
    <cellStyle name="SAPBEXHLevel2X 6 2 2 2 2" xfId="3238" xr:uid="{2EED1896-31D2-4A2C-9FBF-0792D9824324}"/>
    <cellStyle name="SAPBEXHLevel2X 6 2 2 2 3" xfId="4531" xr:uid="{609D350A-B3FC-45AE-8BA8-3DCD2A80A49D}"/>
    <cellStyle name="SAPBEXHLevel2X 6 2 2 3" xfId="2720" xr:uid="{1BEB7504-8099-4607-872F-9DF5DA6666FD}"/>
    <cellStyle name="SAPBEXHLevel2X 6 2 2 4" xfId="4015" xr:uid="{C1CE7B00-E679-43F4-8BBA-38673B3F5D92}"/>
    <cellStyle name="SAPBEXHLevel2X 6 2 3" xfId="1405" xr:uid="{B7D68549-A8D4-4329-9875-508E99186C91}"/>
    <cellStyle name="SAPBEXHLevel2X 6 2 3 2" xfId="2980" xr:uid="{5145A840-BC76-4B0A-A566-911BB52E27C5}"/>
    <cellStyle name="SAPBEXHLevel2X 6 2 3 3" xfId="4273" xr:uid="{A4999A61-CF8A-4122-8993-298E626CEEA8}"/>
    <cellStyle name="SAPBEXHLevel2X 6 2 4" xfId="1670" xr:uid="{6C9B4216-82E5-40E2-8A91-2392529D31DA}"/>
    <cellStyle name="SAPBEXHLevel2X 6 2 4 2" xfId="2462" xr:uid="{C5D01F31-95F3-4983-A080-DE64544D5B12}"/>
    <cellStyle name="SAPBEXHLevel2X 6 2 4 3" xfId="3757" xr:uid="{55AEFA42-0EA1-49B3-A1AD-724E036B4ABD}"/>
    <cellStyle name="SAPBEXHLevel2X 6 2 5" xfId="2190" xr:uid="{EAA28BAB-1B8B-4A21-B8CA-9DB026963696}"/>
    <cellStyle name="SAPBEXHLevel2X 6 2 6" xfId="3499" xr:uid="{70400B10-0BCC-4E30-B740-4A142FF25AB5}"/>
    <cellStyle name="SAPBEXHLevel2X 7" xfId="452" xr:uid="{3580CB85-46F4-405E-B10B-9A3174533446}"/>
    <cellStyle name="SAPBEXHLevel2X 7 2" xfId="863" xr:uid="{BAA19E31-3BBA-4441-8041-9B91D353BDF6}"/>
    <cellStyle name="SAPBEXHLevel2X 7 2 2" xfId="1135" xr:uid="{8D3A586B-3270-401E-BA79-80E51CE83BD0}"/>
    <cellStyle name="SAPBEXHLevel2X 7 2 2 2" xfId="1929" xr:uid="{F18EC80D-AC5A-4E02-B1C6-EDF5C902D1BE}"/>
    <cellStyle name="SAPBEXHLevel2X 7 2 2 2 2" xfId="3239" xr:uid="{109B37A7-D3C0-41DE-AA15-52F5DA813B58}"/>
    <cellStyle name="SAPBEXHLevel2X 7 2 2 2 3" xfId="4532" xr:uid="{8E24238D-5365-487C-98E7-16D05966FCF9}"/>
    <cellStyle name="SAPBEXHLevel2X 7 2 2 3" xfId="2721" xr:uid="{B77831A4-3883-4779-8D0C-6D3DF544B801}"/>
    <cellStyle name="SAPBEXHLevel2X 7 2 2 4" xfId="4016" xr:uid="{F7EBA2B1-1876-4D25-8BC2-1A301A06C55C}"/>
    <cellStyle name="SAPBEXHLevel2X 7 2 3" xfId="1406" xr:uid="{194BA5E9-5883-46BC-A657-DC724EFBFF0A}"/>
    <cellStyle name="SAPBEXHLevel2X 7 2 3 2" xfId="2981" xr:uid="{365DC3A1-F8E7-49F4-9A36-5F6A131C5BC3}"/>
    <cellStyle name="SAPBEXHLevel2X 7 2 3 3" xfId="4274" xr:uid="{D0CC02F6-5C54-4450-935D-C2422CF125EE}"/>
    <cellStyle name="SAPBEXHLevel2X 7 2 4" xfId="1671" xr:uid="{4721D239-540A-4306-94A9-61F7BF4C5A49}"/>
    <cellStyle name="SAPBEXHLevel2X 7 2 4 2" xfId="2463" xr:uid="{7641DD8B-F406-4745-9F84-C5A40FF08744}"/>
    <cellStyle name="SAPBEXHLevel2X 7 2 4 3" xfId="3758" xr:uid="{F18299A4-2035-4C20-B059-A6BF56E584ED}"/>
    <cellStyle name="SAPBEXHLevel2X 7 2 5" xfId="2191" xr:uid="{C1F124B5-A9FD-4068-96C2-FBC9AEECB149}"/>
    <cellStyle name="SAPBEXHLevel2X 7 2 6" xfId="3500" xr:uid="{590990E2-17B1-453E-A8C0-FB3190CAD19C}"/>
    <cellStyle name="SAPBEXHLevel2X 8" xfId="453" xr:uid="{206D456C-899B-4AE1-9A1F-1E143E4E8BC0}"/>
    <cellStyle name="SAPBEXHLevel2X 8 2" xfId="864" xr:uid="{FB137CF8-B3E2-4E39-955A-7514412C75E0}"/>
    <cellStyle name="SAPBEXHLevel2X 8 2 2" xfId="1136" xr:uid="{5F5B1D0F-8B04-4D40-888D-7506574235D1}"/>
    <cellStyle name="SAPBEXHLevel2X 8 2 2 2" xfId="1930" xr:uid="{4F8AC051-A0A5-4887-ADA0-D2635A426BA6}"/>
    <cellStyle name="SAPBEXHLevel2X 8 2 2 2 2" xfId="3240" xr:uid="{E07D4FAA-7A93-4E86-BEDD-5408ED9CD8AE}"/>
    <cellStyle name="SAPBEXHLevel2X 8 2 2 2 3" xfId="4533" xr:uid="{BD450A95-16AB-48FD-8012-56910FC4AD9C}"/>
    <cellStyle name="SAPBEXHLevel2X 8 2 2 3" xfId="2722" xr:uid="{2AACCCE9-2C53-4E61-89B5-B6E19CDE5817}"/>
    <cellStyle name="SAPBEXHLevel2X 8 2 2 4" xfId="4017" xr:uid="{6945A09D-F924-4188-835D-AD084F863B76}"/>
    <cellStyle name="SAPBEXHLevel2X 8 2 3" xfId="1407" xr:uid="{4EDABF1D-ECE5-462D-BD52-CCE93A82A024}"/>
    <cellStyle name="SAPBEXHLevel2X 8 2 3 2" xfId="2982" xr:uid="{6BB058CF-17FE-4667-8532-53951C80C093}"/>
    <cellStyle name="SAPBEXHLevel2X 8 2 3 3" xfId="4275" xr:uid="{3E7B5605-533C-43DF-BBAA-6B21010FD7FA}"/>
    <cellStyle name="SAPBEXHLevel2X 8 2 4" xfId="1672" xr:uid="{0A7634B0-2287-44E0-99C5-8C6596E38B8A}"/>
    <cellStyle name="SAPBEXHLevel2X 8 2 4 2" xfId="2464" xr:uid="{AE1AAE04-6DE4-4518-BD30-80D0AEEA16F4}"/>
    <cellStyle name="SAPBEXHLevel2X 8 2 4 3" xfId="3759" xr:uid="{9D97989A-21E0-45F1-88DC-081A019A483E}"/>
    <cellStyle name="SAPBEXHLevel2X 8 2 5" xfId="2192" xr:uid="{C4E73F20-FE9F-4FA4-A3A8-DAAB77830749}"/>
    <cellStyle name="SAPBEXHLevel2X 8 2 6" xfId="3501" xr:uid="{6AE19524-B42A-48C4-A0DD-4F1E8AC2EBA0}"/>
    <cellStyle name="SAPBEXHLevel2X 9" xfId="454" xr:uid="{3651CEC1-911C-4339-B72B-3B30EB1781C0}"/>
    <cellStyle name="SAPBEXHLevel2X 9 2" xfId="865" xr:uid="{C8A0030D-B598-4CB9-9BB0-132954C13EE1}"/>
    <cellStyle name="SAPBEXHLevel2X 9 2 2" xfId="1137" xr:uid="{27B8C4C3-92B1-442B-8C82-3373BDCBA4F7}"/>
    <cellStyle name="SAPBEXHLevel2X 9 2 2 2" xfId="1931" xr:uid="{9A9E932E-13C2-459E-9367-0DD25BE1F8AC}"/>
    <cellStyle name="SAPBEXHLevel2X 9 2 2 2 2" xfId="3241" xr:uid="{1513DF93-D6FC-4322-8881-833C44D01EF3}"/>
    <cellStyle name="SAPBEXHLevel2X 9 2 2 2 3" xfId="4534" xr:uid="{95645DAD-B232-4B33-9664-EAAA31676AD3}"/>
    <cellStyle name="SAPBEXHLevel2X 9 2 2 3" xfId="2723" xr:uid="{0B62EB83-2D68-489F-B644-0454944724C6}"/>
    <cellStyle name="SAPBEXHLevel2X 9 2 2 4" xfId="4018" xr:uid="{E9A3DF28-81FC-43DA-84F2-FBAC23427366}"/>
    <cellStyle name="SAPBEXHLevel2X 9 2 3" xfId="1408" xr:uid="{39F2E543-09A4-4ADC-9FAE-E79BB9F995A2}"/>
    <cellStyle name="SAPBEXHLevel2X 9 2 3 2" xfId="2983" xr:uid="{0D2275BF-E8E9-4F15-A6F1-02ADF01D42C2}"/>
    <cellStyle name="SAPBEXHLevel2X 9 2 3 3" xfId="4276" xr:uid="{73872A8B-B7D8-4126-B07B-F1FAFE65916C}"/>
    <cellStyle name="SAPBEXHLevel2X 9 2 4" xfId="1673" xr:uid="{01411530-E52A-4783-8202-981AD0C5932E}"/>
    <cellStyle name="SAPBEXHLevel2X 9 2 4 2" xfId="2465" xr:uid="{BE40E200-13D1-4BC7-BFC5-2AD243BE478E}"/>
    <cellStyle name="SAPBEXHLevel2X 9 2 4 3" xfId="3760" xr:uid="{A7288F3C-1A21-451C-BD00-64F771851B95}"/>
    <cellStyle name="SAPBEXHLevel2X 9 2 5" xfId="2193" xr:uid="{98BB02A3-602D-4BE6-95C0-494A61BF76FA}"/>
    <cellStyle name="SAPBEXHLevel2X 9 2 6" xfId="3502" xr:uid="{BB5346E0-AC2E-4827-B7AE-74CCB8CBA30C}"/>
    <cellStyle name="SAPBEXHLevel2X_7-р_Из_Системы" xfId="455" xr:uid="{ECE3DAE2-5A0F-4144-A63E-E893D761A532}"/>
    <cellStyle name="SAPBEXHLevel3" xfId="456" xr:uid="{8F32D062-66B3-46A4-A5AC-57C3795399CE}"/>
    <cellStyle name="SAPBEXHLevel3 2" xfId="457" xr:uid="{82471AED-57AA-45E3-A877-44C00B09AF1E}"/>
    <cellStyle name="SAPBEXHLevel3 2 2" xfId="866" xr:uid="{5292B30A-C618-41E8-82DA-7B6FBEE9BED3}"/>
    <cellStyle name="SAPBEXHLevel3 2 2 2" xfId="1138" xr:uid="{3CAD139D-16ED-4F3A-82D6-E45A850A359B}"/>
    <cellStyle name="SAPBEXHLevel3 2 2 2 2" xfId="1932" xr:uid="{7977DB9B-EA38-4A8D-B3E4-7616EA8108FF}"/>
    <cellStyle name="SAPBEXHLevel3 2 2 2 2 2" xfId="3242" xr:uid="{21969FC4-644B-41CA-956E-129CAD1C819C}"/>
    <cellStyle name="SAPBEXHLevel3 2 2 2 2 3" xfId="4535" xr:uid="{1DCDF91F-5CA6-451E-96E1-0C1A060639D3}"/>
    <cellStyle name="SAPBEXHLevel3 2 2 2 3" xfId="2724" xr:uid="{BB4E30CD-015B-45BE-BC0D-22DAF66B1887}"/>
    <cellStyle name="SAPBEXHLevel3 2 2 2 4" xfId="4019" xr:uid="{7DC0D3D0-0F06-4D80-AD65-69ECF5068EF1}"/>
    <cellStyle name="SAPBEXHLevel3 2 2 3" xfId="1409" xr:uid="{22652768-EDAE-4517-8F0F-2A61EEA80C7C}"/>
    <cellStyle name="SAPBEXHLevel3 2 2 3 2" xfId="2984" xr:uid="{36E13C3A-5806-45E5-B866-45775A049F2B}"/>
    <cellStyle name="SAPBEXHLevel3 2 2 3 3" xfId="4277" xr:uid="{B081D908-0F8B-431F-A489-7F7A8B16AABB}"/>
    <cellStyle name="SAPBEXHLevel3 2 2 4" xfId="1674" xr:uid="{BC33AAD9-AAE3-46E1-A55A-08414B7AD6C0}"/>
    <cellStyle name="SAPBEXHLevel3 2 2 4 2" xfId="2466" xr:uid="{ED3A08CD-4508-4DB6-A16D-0FF60EA04C45}"/>
    <cellStyle name="SAPBEXHLevel3 2 2 4 3" xfId="3761" xr:uid="{A13C4E99-AEAC-4CE1-A520-F07CAEE874F2}"/>
    <cellStyle name="SAPBEXHLevel3 2 2 5" xfId="2194" xr:uid="{1EB10A9B-E59D-48FA-A25D-38E5C3D77748}"/>
    <cellStyle name="SAPBEXHLevel3 2 2 6" xfId="3503" xr:uid="{3425866F-37B3-41DF-AE7A-D14B1BD626EC}"/>
    <cellStyle name="SAPBEXHLevel3 3" xfId="458" xr:uid="{3324B87D-DDEC-41A5-916E-D4C4F543D0A0}"/>
    <cellStyle name="SAPBEXHLevel3 3 2" xfId="867" xr:uid="{D303306C-4D8D-495C-B73D-89BD0F5468EA}"/>
    <cellStyle name="SAPBEXHLevel3 3 2 2" xfId="1139" xr:uid="{2895CE26-51DB-4B9F-82C5-2C82A541D3A7}"/>
    <cellStyle name="SAPBEXHLevel3 3 2 2 2" xfId="1933" xr:uid="{E924437C-C4FC-4C2C-9815-5EDF657136CB}"/>
    <cellStyle name="SAPBEXHLevel3 3 2 2 2 2" xfId="3243" xr:uid="{FEB49439-CF36-4ABF-9340-4807FB400EB4}"/>
    <cellStyle name="SAPBEXHLevel3 3 2 2 2 3" xfId="4536" xr:uid="{7104AB87-466B-403D-A43D-D78828FB6562}"/>
    <cellStyle name="SAPBEXHLevel3 3 2 2 3" xfId="2725" xr:uid="{9483D91D-2287-483F-B7A3-4B005453CA7B}"/>
    <cellStyle name="SAPBEXHLevel3 3 2 2 4" xfId="4020" xr:uid="{A7B73571-C842-49C7-A575-072012A75969}"/>
    <cellStyle name="SAPBEXHLevel3 3 2 3" xfId="1410" xr:uid="{614B594B-1FCA-43C7-9674-571C1F1A796F}"/>
    <cellStyle name="SAPBEXHLevel3 3 2 3 2" xfId="2985" xr:uid="{53055F10-E0C5-4438-824D-7D9C598E9D04}"/>
    <cellStyle name="SAPBEXHLevel3 3 2 3 3" xfId="4278" xr:uid="{6EB6DC3A-90D4-4C61-8FFF-C9FBEADA6782}"/>
    <cellStyle name="SAPBEXHLevel3 3 2 4" xfId="1675" xr:uid="{8011E8D6-7C1D-40A1-8DF7-6E265E70EDEF}"/>
    <cellStyle name="SAPBEXHLevel3 3 2 4 2" xfId="2467" xr:uid="{CA940C84-5BC5-40E5-9A63-4F1635F105B1}"/>
    <cellStyle name="SAPBEXHLevel3 3 2 4 3" xfId="3762" xr:uid="{30238EFF-8CAC-4BAE-89EA-28CF185FDC48}"/>
    <cellStyle name="SAPBEXHLevel3 3 2 5" xfId="2195" xr:uid="{7E691C15-40DD-45EB-9D13-35F10B9218A2}"/>
    <cellStyle name="SAPBEXHLevel3 3 2 6" xfId="3504" xr:uid="{BB03F116-4BDC-4ED3-8746-BDBC246E2936}"/>
    <cellStyle name="SAPBEXHLevel3 4" xfId="459" xr:uid="{4CBC898A-13EC-48BE-9874-070EAE989188}"/>
    <cellStyle name="SAPBEXHLevel3 4 2" xfId="868" xr:uid="{172FC06E-EEFC-4E3C-905E-3FC1873ACD40}"/>
    <cellStyle name="SAPBEXHLevel3 4 2 2" xfId="1140" xr:uid="{A1D42B64-D3AE-4734-9C8A-9EF7C2D8E17C}"/>
    <cellStyle name="SAPBEXHLevel3 4 2 2 2" xfId="1934" xr:uid="{35288B01-1BBF-47D5-B976-42E3EC892337}"/>
    <cellStyle name="SAPBEXHLevel3 4 2 2 2 2" xfId="3244" xr:uid="{707F83EB-EFAA-4E29-B1D1-CFA1AE574724}"/>
    <cellStyle name="SAPBEXHLevel3 4 2 2 2 3" xfId="4537" xr:uid="{809C99F7-5D74-4DDD-9B59-2EAB997E8866}"/>
    <cellStyle name="SAPBEXHLevel3 4 2 2 3" xfId="2726" xr:uid="{720362F5-9BE1-4774-88BF-97F7CBCE1670}"/>
    <cellStyle name="SAPBEXHLevel3 4 2 2 4" xfId="4021" xr:uid="{E1DEA3B8-461E-418A-BD72-BD084D9A3890}"/>
    <cellStyle name="SAPBEXHLevel3 4 2 3" xfId="1411" xr:uid="{5872017D-549A-4EB5-9FBE-38A2617A80DD}"/>
    <cellStyle name="SAPBEXHLevel3 4 2 3 2" xfId="2986" xr:uid="{6434A166-219D-4FD3-B39E-F8A9F1C586F5}"/>
    <cellStyle name="SAPBEXHLevel3 4 2 3 3" xfId="4279" xr:uid="{EFE9D71E-EA53-4216-B843-D95AF4054D22}"/>
    <cellStyle name="SAPBEXHLevel3 4 2 4" xfId="1676" xr:uid="{D4A3E537-3DB3-47BA-865B-E8553F129CAB}"/>
    <cellStyle name="SAPBEXHLevel3 4 2 4 2" xfId="2468" xr:uid="{F93745A1-343D-4662-BA8B-618BE3B70962}"/>
    <cellStyle name="SAPBEXHLevel3 4 2 4 3" xfId="3763" xr:uid="{C8C74021-4A76-4F3B-A6AA-72A5E870DB6A}"/>
    <cellStyle name="SAPBEXHLevel3 4 2 5" xfId="2196" xr:uid="{82BF2046-07D3-40CA-B635-0AD7BC7D87ED}"/>
    <cellStyle name="SAPBEXHLevel3 4 2 6" xfId="3505" xr:uid="{0C0129B6-C2AB-4E61-B955-C549EE68F783}"/>
    <cellStyle name="SAPBEXHLevel3 5" xfId="460" xr:uid="{A8439C97-B6F7-4973-A2E7-FBB7F33A46EC}"/>
    <cellStyle name="SAPBEXHLevel3 5 2" xfId="869" xr:uid="{678DFD64-EC03-4785-837B-96FCFE23F2C8}"/>
    <cellStyle name="SAPBEXHLevel3 5 2 2" xfId="1141" xr:uid="{40A196A0-5F2E-4478-9E8B-237C8DA71002}"/>
    <cellStyle name="SAPBEXHLevel3 5 2 2 2" xfId="1935" xr:uid="{0B351D67-8ED4-4043-937C-E3A391817B3C}"/>
    <cellStyle name="SAPBEXHLevel3 5 2 2 2 2" xfId="3245" xr:uid="{6ACF8A05-5616-4F86-BA4F-256E83178CFB}"/>
    <cellStyle name="SAPBEXHLevel3 5 2 2 2 3" xfId="4538" xr:uid="{33A7B04D-475E-4F9A-B2F0-FED5D9E26585}"/>
    <cellStyle name="SAPBEXHLevel3 5 2 2 3" xfId="2727" xr:uid="{F7D9AF65-9BBC-45BF-B00D-92FD7F64F8E3}"/>
    <cellStyle name="SAPBEXHLevel3 5 2 2 4" xfId="4022" xr:uid="{8B423A1A-C21A-4F02-9B7C-4CBC968D799E}"/>
    <cellStyle name="SAPBEXHLevel3 5 2 3" xfId="1412" xr:uid="{A647F3A3-2CB2-4F7D-A4FD-2703EB648CD7}"/>
    <cellStyle name="SAPBEXHLevel3 5 2 3 2" xfId="2987" xr:uid="{0A2F16A6-5F04-4569-B2B7-8EA1A4468B9B}"/>
    <cellStyle name="SAPBEXHLevel3 5 2 3 3" xfId="4280" xr:uid="{9CA5621E-E129-421B-BF76-B7B5F3883E45}"/>
    <cellStyle name="SAPBEXHLevel3 5 2 4" xfId="1677" xr:uid="{8E98B320-EA42-474C-968B-C8C1882F16EF}"/>
    <cellStyle name="SAPBEXHLevel3 5 2 4 2" xfId="2469" xr:uid="{E7F7A8CA-C659-4A98-A142-FDEB24729878}"/>
    <cellStyle name="SAPBEXHLevel3 5 2 4 3" xfId="3764" xr:uid="{EA5B74F4-3B42-457D-9BD7-276A9590B01A}"/>
    <cellStyle name="SAPBEXHLevel3 5 2 5" xfId="2197" xr:uid="{C1DCAD4C-E6B6-4BD9-B2F4-9BFC6B5030FB}"/>
    <cellStyle name="SAPBEXHLevel3 5 2 6" xfId="3506" xr:uid="{FBE7B124-C6D9-414C-98D6-D621682D631B}"/>
    <cellStyle name="SAPBEXHLevel3 6" xfId="461" xr:uid="{573966C3-0825-4DDC-B8A3-305098EEA295}"/>
    <cellStyle name="SAPBEXHLevel3 6 2" xfId="870" xr:uid="{EE3CC1E5-C67E-492E-811B-594003F60F2D}"/>
    <cellStyle name="SAPBEXHLevel3 6 2 2" xfId="1142" xr:uid="{4CEAFBE9-7EF4-4AE0-A6CD-3DA48B9F45A2}"/>
    <cellStyle name="SAPBEXHLevel3 6 2 2 2" xfId="1936" xr:uid="{79F2D270-B02C-4081-AC89-2EDDF18649CD}"/>
    <cellStyle name="SAPBEXHLevel3 6 2 2 2 2" xfId="3246" xr:uid="{5DC14F68-7CE1-4E2F-A8B9-AC6E7D13175E}"/>
    <cellStyle name="SAPBEXHLevel3 6 2 2 2 3" xfId="4539" xr:uid="{631D09D9-9CD7-47A5-A1FB-83196596E39F}"/>
    <cellStyle name="SAPBEXHLevel3 6 2 2 3" xfId="2728" xr:uid="{F3CFBB8D-887B-475F-A7B8-C459D0967F30}"/>
    <cellStyle name="SAPBEXHLevel3 6 2 2 4" xfId="4023" xr:uid="{A87F3625-0003-4BFC-BAA9-05417CC151E3}"/>
    <cellStyle name="SAPBEXHLevel3 6 2 3" xfId="1413" xr:uid="{302AF2E4-CBD3-4E68-95AC-BF8680FF9BBA}"/>
    <cellStyle name="SAPBEXHLevel3 6 2 3 2" xfId="2988" xr:uid="{08B2AD15-D22C-4EBF-8D2E-CBB7303F225F}"/>
    <cellStyle name="SAPBEXHLevel3 6 2 3 3" xfId="4281" xr:uid="{00CC9CBB-42F5-4976-BC26-75B2C5E1387A}"/>
    <cellStyle name="SAPBEXHLevel3 6 2 4" xfId="1678" xr:uid="{D4EE91CF-5638-4653-9DB5-1E5D84679216}"/>
    <cellStyle name="SAPBEXHLevel3 6 2 4 2" xfId="2470" xr:uid="{47785447-84C0-467E-92EA-8D1E77F597D6}"/>
    <cellStyle name="SAPBEXHLevel3 6 2 4 3" xfId="3765" xr:uid="{7706F23B-B18F-4863-B91B-E7F71671529C}"/>
    <cellStyle name="SAPBEXHLevel3 6 2 5" xfId="2198" xr:uid="{0348CDE0-2500-4AAD-BE16-36B8A771460A}"/>
    <cellStyle name="SAPBEXHLevel3 6 2 6" xfId="3507" xr:uid="{7E5B66A7-7080-45F6-AB6D-D4C2D198048C}"/>
    <cellStyle name="SAPBEXHLevel3_Приложение_1_к_7-у-о_2009_Кв_1_ФСТ" xfId="462" xr:uid="{BEBAF19E-7D15-4407-8384-615C656085F6}"/>
    <cellStyle name="SAPBEXHLevel3X" xfId="463" xr:uid="{3CFE81AA-29B3-4451-9808-24C2E874EB4C}"/>
    <cellStyle name="SAPBEXHLevel3X 10" xfId="871" xr:uid="{9E0FA38D-EC80-42C6-86AB-A2771A8E01F1}"/>
    <cellStyle name="SAPBEXHLevel3X 10 2" xfId="1143" xr:uid="{1A83EC0D-48EA-4C53-B8C5-0CE4EF29161D}"/>
    <cellStyle name="SAPBEXHLevel3X 10 2 2" xfId="1937" xr:uid="{708F032C-7FCF-4552-8E66-9730CAF9474F}"/>
    <cellStyle name="SAPBEXHLevel3X 10 2 2 2" xfId="3247" xr:uid="{41D59B57-5C58-48E3-A873-F46FCC617CD1}"/>
    <cellStyle name="SAPBEXHLevel3X 10 2 2 3" xfId="4540" xr:uid="{D956DB3A-F388-462F-8857-33D07832C741}"/>
    <cellStyle name="SAPBEXHLevel3X 10 2 3" xfId="2729" xr:uid="{77F5C518-ED98-45F8-BCE5-E0B2CEFEFC5D}"/>
    <cellStyle name="SAPBEXHLevel3X 10 2 4" xfId="4024" xr:uid="{1E0EA3FC-E76F-4FAD-86B8-6699EB6E4383}"/>
    <cellStyle name="SAPBEXHLevel3X 10 3" xfId="1414" xr:uid="{F3C8D651-6FC1-4D16-8F47-6CC2C4B51FA5}"/>
    <cellStyle name="SAPBEXHLevel3X 10 3 2" xfId="2989" xr:uid="{21BF02FF-56F6-4F4D-83BC-FDC44E22D666}"/>
    <cellStyle name="SAPBEXHLevel3X 10 3 3" xfId="4282" xr:uid="{8A247A8B-BF1B-493F-80BE-F1BB0D0241C4}"/>
    <cellStyle name="SAPBEXHLevel3X 10 4" xfId="1679" xr:uid="{32C4C088-2790-4341-8A91-FDCD035625E9}"/>
    <cellStyle name="SAPBEXHLevel3X 10 4 2" xfId="2471" xr:uid="{73BE4C14-7716-4BB3-BBEE-9C99FE825035}"/>
    <cellStyle name="SAPBEXHLevel3X 10 4 3" xfId="3766" xr:uid="{9BE5AC41-B734-4DB0-93F9-893D680FF8D9}"/>
    <cellStyle name="SAPBEXHLevel3X 10 5" xfId="2199" xr:uid="{31A2AF0C-E8F4-48B5-A795-F54FC6467A37}"/>
    <cellStyle name="SAPBEXHLevel3X 10 6" xfId="3508" xr:uid="{6CD10FAA-9C3B-4415-A0DA-2ED56AEEFE37}"/>
    <cellStyle name="SAPBEXHLevel3X 2" xfId="464" xr:uid="{46D0724E-0AA4-499A-A023-C488148157F4}"/>
    <cellStyle name="SAPBEXHLevel3X 2 2" xfId="872" xr:uid="{2D4678A3-6395-4A39-B95F-7A3B48A6E192}"/>
    <cellStyle name="SAPBEXHLevel3X 2 2 2" xfId="1144" xr:uid="{D2BA6BD0-3D2E-4C5B-A9C0-1727B5BA85F2}"/>
    <cellStyle name="SAPBEXHLevel3X 2 2 2 2" xfId="1938" xr:uid="{8536702F-C736-4C5A-8580-C30A84DCC2BD}"/>
    <cellStyle name="SAPBEXHLevel3X 2 2 2 2 2" xfId="3248" xr:uid="{D50442E2-7FCB-4B63-9668-28CB9EFD13C8}"/>
    <cellStyle name="SAPBEXHLevel3X 2 2 2 2 3" xfId="4541" xr:uid="{0AD14127-1DB6-4A5C-94E1-159D23DFB5C3}"/>
    <cellStyle name="SAPBEXHLevel3X 2 2 2 3" xfId="2730" xr:uid="{7D5AEF0D-7038-452D-9BC7-7E1B07E46EEA}"/>
    <cellStyle name="SAPBEXHLevel3X 2 2 2 4" xfId="4025" xr:uid="{857F54F7-5D0A-4E5D-AE95-A5F4CAA7D12E}"/>
    <cellStyle name="SAPBEXHLevel3X 2 2 3" xfId="1415" xr:uid="{E6ECDC38-128B-4FAB-A367-BFA068DCA71E}"/>
    <cellStyle name="SAPBEXHLevel3X 2 2 3 2" xfId="2990" xr:uid="{B7EF2424-17E4-416D-90D8-456A15DD19E2}"/>
    <cellStyle name="SAPBEXHLevel3X 2 2 3 3" xfId="4283" xr:uid="{0BA014BD-1ABA-4920-95BA-7B7718C5CA8B}"/>
    <cellStyle name="SAPBEXHLevel3X 2 2 4" xfId="1680" xr:uid="{09A607DE-6A22-428D-ADED-EC61A8F905E4}"/>
    <cellStyle name="SAPBEXHLevel3X 2 2 4 2" xfId="2472" xr:uid="{22A467A0-FCE8-4088-BA85-EDC96C974597}"/>
    <cellStyle name="SAPBEXHLevel3X 2 2 4 3" xfId="3767" xr:uid="{36294F1E-0B5B-477F-9E4A-5A5BBC9FBBB6}"/>
    <cellStyle name="SAPBEXHLevel3X 2 2 5" xfId="2200" xr:uid="{1E588B56-B6A5-44D2-A381-EAEA054F3F26}"/>
    <cellStyle name="SAPBEXHLevel3X 2 2 6" xfId="3509" xr:uid="{7C608EED-24E2-4429-8857-D603CB27D10A}"/>
    <cellStyle name="SAPBEXHLevel3X 3" xfId="465" xr:uid="{6DFF3332-5E9C-47DB-B9DC-734C2E881C5C}"/>
    <cellStyle name="SAPBEXHLevel3X 3 2" xfId="873" xr:uid="{715FAE3B-E42D-4AE9-B363-BE6AFB2A9565}"/>
    <cellStyle name="SAPBEXHLevel3X 3 2 2" xfId="1145" xr:uid="{1875BD68-BCA3-4AF3-95F2-A78E8BD71C11}"/>
    <cellStyle name="SAPBEXHLevel3X 3 2 2 2" xfId="1939" xr:uid="{77BAC838-79C8-4EFC-8172-8B1020796475}"/>
    <cellStyle name="SAPBEXHLevel3X 3 2 2 2 2" xfId="3249" xr:uid="{2FB1E28A-25B8-4CCB-B43B-86B7577FB8D6}"/>
    <cellStyle name="SAPBEXHLevel3X 3 2 2 2 3" xfId="4542" xr:uid="{0C65EACB-0F96-4CD5-854C-8FF5971070BB}"/>
    <cellStyle name="SAPBEXHLevel3X 3 2 2 3" xfId="2731" xr:uid="{FC71EB02-72D4-41FD-BD2E-DF4915576446}"/>
    <cellStyle name="SAPBEXHLevel3X 3 2 2 4" xfId="4026" xr:uid="{F27E1C04-86AA-4C32-A155-CDE2667D7793}"/>
    <cellStyle name="SAPBEXHLevel3X 3 2 3" xfId="1416" xr:uid="{E1513BC4-4C79-4D0C-A9DF-E46AF2488CC3}"/>
    <cellStyle name="SAPBEXHLevel3X 3 2 3 2" xfId="2991" xr:uid="{97E1AB3C-8905-43A5-B365-5033EE06112F}"/>
    <cellStyle name="SAPBEXHLevel3X 3 2 3 3" xfId="4284" xr:uid="{D9C0108F-152F-4C76-862F-52527C6DC8A2}"/>
    <cellStyle name="SAPBEXHLevel3X 3 2 4" xfId="1681" xr:uid="{ED3AA2BC-11BC-4BCF-B0B9-178E74A0CAD6}"/>
    <cellStyle name="SAPBEXHLevel3X 3 2 4 2" xfId="2473" xr:uid="{14C6BD15-F698-4C17-AC50-D864003F4B13}"/>
    <cellStyle name="SAPBEXHLevel3X 3 2 4 3" xfId="3768" xr:uid="{5B73F30E-483D-47C0-8A91-3968466EBF16}"/>
    <cellStyle name="SAPBEXHLevel3X 3 2 5" xfId="2201" xr:uid="{4AAC3517-1325-4BCE-B2B8-B9DE2117DAE3}"/>
    <cellStyle name="SAPBEXHLevel3X 3 2 6" xfId="3510" xr:uid="{005E98BB-8143-483A-9072-D26032AB0204}"/>
    <cellStyle name="SAPBEXHLevel3X 4" xfId="466" xr:uid="{4AAA42FD-7E8C-4E7E-B8D0-6E172BC346D8}"/>
    <cellStyle name="SAPBEXHLevel3X 4 2" xfId="874" xr:uid="{2F6100CB-FE43-4182-B786-D6CA91AE2912}"/>
    <cellStyle name="SAPBEXHLevel3X 4 2 2" xfId="1146" xr:uid="{6D1BB720-AFA8-4967-9E9F-6F3F28BE85C3}"/>
    <cellStyle name="SAPBEXHLevel3X 4 2 2 2" xfId="1940" xr:uid="{AF9D6DBD-5F72-4C0B-AFDA-260B234BC6A5}"/>
    <cellStyle name="SAPBEXHLevel3X 4 2 2 2 2" xfId="3250" xr:uid="{B2A4C255-92C5-400D-B4DB-3C40E1B289F6}"/>
    <cellStyle name="SAPBEXHLevel3X 4 2 2 2 3" xfId="4543" xr:uid="{E0DB7B49-443B-4BB2-A7B8-4A21C66D7EBB}"/>
    <cellStyle name="SAPBEXHLevel3X 4 2 2 3" xfId="2732" xr:uid="{18367A2C-35BB-4A9B-93A6-F908A663DB69}"/>
    <cellStyle name="SAPBEXHLevel3X 4 2 2 4" xfId="4027" xr:uid="{31E699EC-ADA6-46CB-A0AD-129F317E4222}"/>
    <cellStyle name="SAPBEXHLevel3X 4 2 3" xfId="1417" xr:uid="{6F63AEF7-25FC-4BBF-B581-D911A9513696}"/>
    <cellStyle name="SAPBEXHLevel3X 4 2 3 2" xfId="2992" xr:uid="{C5D9BF78-5D25-4377-9596-EDBC790A9C71}"/>
    <cellStyle name="SAPBEXHLevel3X 4 2 3 3" xfId="4285" xr:uid="{8673E5E7-7FF4-4E75-AB31-3AB5D2DE79C5}"/>
    <cellStyle name="SAPBEXHLevel3X 4 2 4" xfId="1682" xr:uid="{C4F156A3-B09D-4A3C-B6C9-27B1DFB7E56B}"/>
    <cellStyle name="SAPBEXHLevel3X 4 2 4 2" xfId="2474" xr:uid="{19EF4E6E-C8A3-4B79-9FB6-8649DB5E160F}"/>
    <cellStyle name="SAPBEXHLevel3X 4 2 4 3" xfId="3769" xr:uid="{38452818-FA37-4312-A88C-1976DC8C886E}"/>
    <cellStyle name="SAPBEXHLevel3X 4 2 5" xfId="2202" xr:uid="{E5B8CBD7-72CE-44E0-882A-34DBDF2AF189}"/>
    <cellStyle name="SAPBEXHLevel3X 4 2 6" xfId="3511" xr:uid="{ABCBC99E-52EF-4E32-B2C0-96C2F8AA47FB}"/>
    <cellStyle name="SAPBEXHLevel3X 5" xfId="467" xr:uid="{5AEA61A8-E1BC-47C2-9C27-21B79BF57156}"/>
    <cellStyle name="SAPBEXHLevel3X 5 2" xfId="875" xr:uid="{A1C91106-B3D1-475F-93D1-9F3C87C4C46D}"/>
    <cellStyle name="SAPBEXHLevel3X 5 2 2" xfId="1147" xr:uid="{3EFF8C98-48F0-4455-B4CA-F4D163DDAB71}"/>
    <cellStyle name="SAPBEXHLevel3X 5 2 2 2" xfId="1941" xr:uid="{D36ED179-E3BE-4C60-AF8F-53EC19AFB4EE}"/>
    <cellStyle name="SAPBEXHLevel3X 5 2 2 2 2" xfId="3251" xr:uid="{AD30A6D7-7EAF-44FF-907E-299532F6AF59}"/>
    <cellStyle name="SAPBEXHLevel3X 5 2 2 2 3" xfId="4544" xr:uid="{E128FEED-0428-468D-ABDB-24CFA46BACFA}"/>
    <cellStyle name="SAPBEXHLevel3X 5 2 2 3" xfId="2733" xr:uid="{953EF8AC-7C96-4255-8B0A-7810237731EC}"/>
    <cellStyle name="SAPBEXHLevel3X 5 2 2 4" xfId="4028" xr:uid="{10E8C8CB-B6A1-4F36-8A34-3F42150E4819}"/>
    <cellStyle name="SAPBEXHLevel3X 5 2 3" xfId="1418" xr:uid="{4CCD2BF7-DE9D-4BCF-88A3-043E7772E651}"/>
    <cellStyle name="SAPBEXHLevel3X 5 2 3 2" xfId="2993" xr:uid="{63320056-7558-4F4D-8FBA-D6D3D3B765C9}"/>
    <cellStyle name="SAPBEXHLevel3X 5 2 3 3" xfId="4286" xr:uid="{83401081-0768-427E-8E60-D56342EC8FF9}"/>
    <cellStyle name="SAPBEXHLevel3X 5 2 4" xfId="1683" xr:uid="{D6B84578-8145-4F53-9F92-F3E34C25ADAF}"/>
    <cellStyle name="SAPBEXHLevel3X 5 2 4 2" xfId="2475" xr:uid="{E06B977D-A401-45CD-BAF5-24C66AD718B2}"/>
    <cellStyle name="SAPBEXHLevel3X 5 2 4 3" xfId="3770" xr:uid="{65722BF5-F710-4A94-9A0F-5BDBDD14B54A}"/>
    <cellStyle name="SAPBEXHLevel3X 5 2 5" xfId="2203" xr:uid="{9B8418D0-CDDD-4C35-98F5-B533C84533D0}"/>
    <cellStyle name="SAPBEXHLevel3X 5 2 6" xfId="3512" xr:uid="{A8BC4A59-1D23-477D-811A-10F4A329F174}"/>
    <cellStyle name="SAPBEXHLevel3X 6" xfId="468" xr:uid="{AE57C0A4-E0F4-40AC-932C-6B286B2B0E6F}"/>
    <cellStyle name="SAPBEXHLevel3X 6 2" xfId="876" xr:uid="{2B11EDAD-12BD-424B-80B2-8FDEC1C7F008}"/>
    <cellStyle name="SAPBEXHLevel3X 6 2 2" xfId="1148" xr:uid="{3DFC060E-33C5-4FCC-9AFF-87D6A5454A7D}"/>
    <cellStyle name="SAPBEXHLevel3X 6 2 2 2" xfId="1942" xr:uid="{305740DA-3262-4B39-8898-921D40C35358}"/>
    <cellStyle name="SAPBEXHLevel3X 6 2 2 2 2" xfId="3252" xr:uid="{C1BC974E-385A-4641-8B1D-27468CCCE88A}"/>
    <cellStyle name="SAPBEXHLevel3X 6 2 2 2 3" xfId="4545" xr:uid="{A9BEEA39-74A1-4829-B44B-5583891DD6CD}"/>
    <cellStyle name="SAPBEXHLevel3X 6 2 2 3" xfId="2734" xr:uid="{B3F68994-3589-471F-BFE1-5AA7F86F5278}"/>
    <cellStyle name="SAPBEXHLevel3X 6 2 2 4" xfId="4029" xr:uid="{F5DEE609-A5FC-4B40-9C8D-9F8FC3CB9717}"/>
    <cellStyle name="SAPBEXHLevel3X 6 2 3" xfId="1419" xr:uid="{BE4CC358-3891-4EC7-A7F6-91044A315C8E}"/>
    <cellStyle name="SAPBEXHLevel3X 6 2 3 2" xfId="2994" xr:uid="{1D72F779-CFC9-43ED-A05A-0436EC0613DD}"/>
    <cellStyle name="SAPBEXHLevel3X 6 2 3 3" xfId="4287" xr:uid="{A1ACAB23-D7AE-4030-92BD-37A51C7EE9DB}"/>
    <cellStyle name="SAPBEXHLevel3X 6 2 4" xfId="1684" xr:uid="{C8DABB88-A72C-430F-A7F9-4456163A9E06}"/>
    <cellStyle name="SAPBEXHLevel3X 6 2 4 2" xfId="2476" xr:uid="{51733E27-ADBB-45C8-BFF4-6FF4568721AD}"/>
    <cellStyle name="SAPBEXHLevel3X 6 2 4 3" xfId="3771" xr:uid="{1E63B7CD-6AA2-440F-AEBF-E3722247B7CE}"/>
    <cellStyle name="SAPBEXHLevel3X 6 2 5" xfId="2204" xr:uid="{1CDE1EE4-F557-42EB-B830-46253A8F0091}"/>
    <cellStyle name="SAPBEXHLevel3X 6 2 6" xfId="3513" xr:uid="{649C59CC-52E1-438E-9D28-E6B2A133665E}"/>
    <cellStyle name="SAPBEXHLevel3X 7" xfId="469" xr:uid="{EF78B5F6-0B0E-41C9-81D7-5A9C6850BFF4}"/>
    <cellStyle name="SAPBEXHLevel3X 7 2" xfId="877" xr:uid="{85C54E4B-395C-46C4-A3A0-79953CC9B81B}"/>
    <cellStyle name="SAPBEXHLevel3X 7 2 2" xfId="1149" xr:uid="{2E6CB908-9CC5-4F0C-A1DA-54689CCC1F88}"/>
    <cellStyle name="SAPBEXHLevel3X 7 2 2 2" xfId="1943" xr:uid="{C03CA28D-373B-453C-9B1E-782218258E9D}"/>
    <cellStyle name="SAPBEXHLevel3X 7 2 2 2 2" xfId="3253" xr:uid="{777256DA-1082-4357-A731-CABBB95246C9}"/>
    <cellStyle name="SAPBEXHLevel3X 7 2 2 2 3" xfId="4546" xr:uid="{8FCF9D40-E9E0-469D-84B6-C7C57336682E}"/>
    <cellStyle name="SAPBEXHLevel3X 7 2 2 3" xfId="2735" xr:uid="{4467917A-3AAA-4A07-A84A-E656D6DE74BF}"/>
    <cellStyle name="SAPBEXHLevel3X 7 2 2 4" xfId="4030" xr:uid="{83A28F57-EC6C-4BE0-822C-A5F7CAA5F299}"/>
    <cellStyle name="SAPBEXHLevel3X 7 2 3" xfId="1420" xr:uid="{BDACDE85-97E6-4206-B5E2-F4E4A1C53DA5}"/>
    <cellStyle name="SAPBEXHLevel3X 7 2 3 2" xfId="2995" xr:uid="{0EDD89C6-25B0-43FB-9EC4-861BBA731756}"/>
    <cellStyle name="SAPBEXHLevel3X 7 2 3 3" xfId="4288" xr:uid="{72C98F38-16F6-4A61-84D5-66F232B08AE8}"/>
    <cellStyle name="SAPBEXHLevel3X 7 2 4" xfId="1685" xr:uid="{E1959160-A72E-4962-BDF5-C489254F7785}"/>
    <cellStyle name="SAPBEXHLevel3X 7 2 4 2" xfId="2477" xr:uid="{088FE7F1-415F-492A-ADE4-967C9E00A17B}"/>
    <cellStyle name="SAPBEXHLevel3X 7 2 4 3" xfId="3772" xr:uid="{92A9DC38-E938-4E97-997F-C6BCF3D15C08}"/>
    <cellStyle name="SAPBEXHLevel3X 7 2 5" xfId="2205" xr:uid="{B9A794E0-D9F9-4410-9756-D69F85521DE9}"/>
    <cellStyle name="SAPBEXHLevel3X 7 2 6" xfId="3514" xr:uid="{44EC68DB-6C2E-4426-98A6-BF453771AD6F}"/>
    <cellStyle name="SAPBEXHLevel3X 8" xfId="470" xr:uid="{6D0D2CFA-D1EA-408B-92F1-676D04550D5E}"/>
    <cellStyle name="SAPBEXHLevel3X 8 2" xfId="878" xr:uid="{992A15A8-BFCE-4ECF-8420-EB848B839D49}"/>
    <cellStyle name="SAPBEXHLevel3X 8 2 2" xfId="1150" xr:uid="{F0EAF679-AAD1-45B7-84CC-9E6AC13D2730}"/>
    <cellStyle name="SAPBEXHLevel3X 8 2 2 2" xfId="1944" xr:uid="{0131F74C-1DCC-4CC3-A4F1-7DDFADE76F70}"/>
    <cellStyle name="SAPBEXHLevel3X 8 2 2 2 2" xfId="3254" xr:uid="{9C3EAC72-F41D-4E01-A776-B94F447384F2}"/>
    <cellStyle name="SAPBEXHLevel3X 8 2 2 2 3" xfId="4547" xr:uid="{355A1715-9471-461F-9D11-9AF880F65756}"/>
    <cellStyle name="SAPBEXHLevel3X 8 2 2 3" xfId="2736" xr:uid="{77B22807-AF6B-44D7-A645-9E621DCF16F2}"/>
    <cellStyle name="SAPBEXHLevel3X 8 2 2 4" xfId="4031" xr:uid="{AD173C26-70D9-41CF-88DE-68035C226C74}"/>
    <cellStyle name="SAPBEXHLevel3X 8 2 3" xfId="1421" xr:uid="{0CC23E07-CA0E-4D49-9686-DF81154EDB89}"/>
    <cellStyle name="SAPBEXHLevel3X 8 2 3 2" xfId="2996" xr:uid="{5A0CFA90-BB7F-49A4-AE2E-FEFAAA60D276}"/>
    <cellStyle name="SAPBEXHLevel3X 8 2 3 3" xfId="4289" xr:uid="{2CA80B89-3933-4909-B02A-476BA3D3B78D}"/>
    <cellStyle name="SAPBEXHLevel3X 8 2 4" xfId="1686" xr:uid="{2B745EB8-800E-4368-B53D-60F92D7B7741}"/>
    <cellStyle name="SAPBEXHLevel3X 8 2 4 2" xfId="2478" xr:uid="{825A93EF-C230-43C0-A968-A79A39DC9C5E}"/>
    <cellStyle name="SAPBEXHLevel3X 8 2 4 3" xfId="3773" xr:uid="{079FCD22-ACC5-49D1-B265-BB1926CC4303}"/>
    <cellStyle name="SAPBEXHLevel3X 8 2 5" xfId="2206" xr:uid="{BAB413A8-D060-4D46-BAF6-654614B68AB6}"/>
    <cellStyle name="SAPBEXHLevel3X 8 2 6" xfId="3515" xr:uid="{927E6529-AF77-4BC4-8FAC-E75BC27FE9AE}"/>
    <cellStyle name="SAPBEXHLevel3X 9" xfId="471" xr:uid="{0216197D-D418-4318-BC54-AE150518D143}"/>
    <cellStyle name="SAPBEXHLevel3X 9 2" xfId="879" xr:uid="{1C629736-C462-4DB8-91BB-2BC2A52B6DC8}"/>
    <cellStyle name="SAPBEXHLevel3X 9 2 2" xfId="1151" xr:uid="{67D777F6-3135-48D5-9BE6-29A37B5761A4}"/>
    <cellStyle name="SAPBEXHLevel3X 9 2 2 2" xfId="1945" xr:uid="{328E4FD2-DFF0-4DC3-B762-922E2D75A9B2}"/>
    <cellStyle name="SAPBEXHLevel3X 9 2 2 2 2" xfId="3255" xr:uid="{0CCF5D1B-C5A9-43D4-9EF6-FC59A320C262}"/>
    <cellStyle name="SAPBEXHLevel3X 9 2 2 2 3" xfId="4548" xr:uid="{8AF50740-639B-49BE-BE5A-DD58051D2E52}"/>
    <cellStyle name="SAPBEXHLevel3X 9 2 2 3" xfId="2737" xr:uid="{3DF69EBA-00BC-4BA5-9BC8-5A50EE262B4F}"/>
    <cellStyle name="SAPBEXHLevel3X 9 2 2 4" xfId="4032" xr:uid="{F842C31E-0B4A-4BBD-8E1B-46C44BABC8C0}"/>
    <cellStyle name="SAPBEXHLevel3X 9 2 3" xfId="1422" xr:uid="{38C0E0A3-F310-4493-90C8-4B483D385901}"/>
    <cellStyle name="SAPBEXHLevel3X 9 2 3 2" xfId="2997" xr:uid="{5A681C33-9A30-4F3C-B5E1-87A1F79B6CD0}"/>
    <cellStyle name="SAPBEXHLevel3X 9 2 3 3" xfId="4290" xr:uid="{68AC23BD-43C5-4417-8C70-CF38743E328B}"/>
    <cellStyle name="SAPBEXHLevel3X 9 2 4" xfId="1687" xr:uid="{69DC9686-7F72-4B8A-AB5E-14B9D8534985}"/>
    <cellStyle name="SAPBEXHLevel3X 9 2 4 2" xfId="2479" xr:uid="{98D55002-6977-4D36-801D-990E8FD93492}"/>
    <cellStyle name="SAPBEXHLevel3X 9 2 4 3" xfId="3774" xr:uid="{75C63470-6D1D-40B3-B757-2EB883EFEA4A}"/>
    <cellStyle name="SAPBEXHLevel3X 9 2 5" xfId="2207" xr:uid="{9E8ECA8D-AC5A-4E03-998C-0E56D0EF01E3}"/>
    <cellStyle name="SAPBEXHLevel3X 9 2 6" xfId="3516" xr:uid="{D631E696-C401-429C-B36A-5B99F3CFEAF0}"/>
    <cellStyle name="SAPBEXHLevel3X_7-р_Из_Системы" xfId="472" xr:uid="{C6F0D124-A6CB-4BFC-B8B1-AD1780AFAE63}"/>
    <cellStyle name="SAPBEXinputData" xfId="473" xr:uid="{73B8B2D7-D15D-4E8D-9D6D-7279517D6DC6}"/>
    <cellStyle name="SAPBEXinputData 10" xfId="474" xr:uid="{D0A0D589-F8F3-4715-B1EF-29ED081C69AF}"/>
    <cellStyle name="SAPBEXinputData 2" xfId="475" xr:uid="{6877FA9C-8097-40D0-B0E7-7ED45B6AFB34}"/>
    <cellStyle name="SAPBEXinputData 3" xfId="476" xr:uid="{093CD15D-2131-4F14-B36F-59397FC7A1FF}"/>
    <cellStyle name="SAPBEXinputData 4" xfId="477" xr:uid="{D9383AD5-1671-4C96-A352-668A59FBBF78}"/>
    <cellStyle name="SAPBEXinputData 5" xfId="478" xr:uid="{1650F82A-2D53-4BB0-89D9-ABDA2FB06B65}"/>
    <cellStyle name="SAPBEXinputData 6" xfId="479" xr:uid="{EEEE0F2E-D36D-41CA-9A54-E710E2485CFD}"/>
    <cellStyle name="SAPBEXinputData 7" xfId="480" xr:uid="{2DDFFE4E-CCFC-4957-911C-7DAFEB69601B}"/>
    <cellStyle name="SAPBEXinputData 8" xfId="481" xr:uid="{A7D1FDD2-3951-42EB-9803-5A045AE3F60E}"/>
    <cellStyle name="SAPBEXinputData 9" xfId="482" xr:uid="{D95E750C-8F68-4B8E-925E-81304206E022}"/>
    <cellStyle name="SAPBEXinputData_7-р_Из_Системы" xfId="483" xr:uid="{E37E0C43-B8DB-48CF-A070-9459F6E60BC5}"/>
    <cellStyle name="SAPBEXItemHeader" xfId="484" xr:uid="{CF1EB4E1-F793-4DA3-B2D0-6D86A4E4042F}"/>
    <cellStyle name="SAPBEXItemHeader 2" xfId="880" xr:uid="{DBB02968-4C04-48B9-84BA-F2C6813F45C1}"/>
    <cellStyle name="SAPBEXItemHeader 2 2" xfId="1152" xr:uid="{A56161C2-4C8D-4BE4-9AFC-D6B5F5B9E466}"/>
    <cellStyle name="SAPBEXItemHeader 2 2 2" xfId="1946" xr:uid="{6191E430-F37C-4FA8-86DA-EC19C48ABA6D}"/>
    <cellStyle name="SAPBEXItemHeader 2 2 2 2" xfId="3256" xr:uid="{3C42F1C5-C7FC-45BE-BBC6-93A2F8812177}"/>
    <cellStyle name="SAPBEXItemHeader 2 2 2 3" xfId="4549" xr:uid="{90C29AC1-35AD-4913-A110-44244035D849}"/>
    <cellStyle name="SAPBEXItemHeader 2 2 3" xfId="2738" xr:uid="{662F823E-ADCE-4426-88A5-2E621800CEAC}"/>
    <cellStyle name="SAPBEXItemHeader 2 2 4" xfId="4033" xr:uid="{A1202144-3E62-4CC9-8C02-9B92B5529022}"/>
    <cellStyle name="SAPBEXItemHeader 2 3" xfId="1423" xr:uid="{F726D67D-2411-4DAE-870C-D0FAE01E866F}"/>
    <cellStyle name="SAPBEXItemHeader 2 3 2" xfId="2998" xr:uid="{7949A746-2CB2-4768-ADF4-5ACE09B3B947}"/>
    <cellStyle name="SAPBEXItemHeader 2 3 3" xfId="4291" xr:uid="{100D10CB-CA32-49F7-8142-8431B89B79B0}"/>
    <cellStyle name="SAPBEXItemHeader 2 4" xfId="1688" xr:uid="{137F365F-FE52-4C56-A7DE-89F2AE5BA142}"/>
    <cellStyle name="SAPBEXItemHeader 2 4 2" xfId="2480" xr:uid="{384ED5CB-C6D2-4979-84E5-8792EA7EA343}"/>
    <cellStyle name="SAPBEXItemHeader 2 4 3" xfId="3775" xr:uid="{3F5B01D0-90EF-400B-91EC-A96C14A88E41}"/>
    <cellStyle name="SAPBEXItemHeader 2 5" xfId="2208" xr:uid="{7809BB74-1D5D-4B6E-9396-535D9EF25FCF}"/>
    <cellStyle name="SAPBEXItemHeader 2 6" xfId="3517" xr:uid="{ED3F6A04-5A3C-43FD-8AD2-632FB8087B75}"/>
    <cellStyle name="SAPBEXresData" xfId="485" xr:uid="{C4263BA0-0033-40E5-8690-0C0B2DBB3440}"/>
    <cellStyle name="SAPBEXresData 2" xfId="486" xr:uid="{E5857401-8BE4-4FF5-AF80-5C085A33DA8C}"/>
    <cellStyle name="SAPBEXresData 2 2" xfId="882" xr:uid="{C10AB662-1695-4191-9920-10D0B0E09165}"/>
    <cellStyle name="SAPBEXresData 2 2 2" xfId="1154" xr:uid="{47196BB8-CFB4-4236-B81B-724B04C05835}"/>
    <cellStyle name="SAPBEXresData 2 2 2 2" xfId="1948" xr:uid="{7F994D6E-7B90-4DD7-95FC-2CBC8AF2DCCE}"/>
    <cellStyle name="SAPBEXresData 2 2 2 2 2" xfId="3258" xr:uid="{8787C1E1-FF4C-4E92-B50D-1D2ADD6A5C3B}"/>
    <cellStyle name="SAPBEXresData 2 2 2 2 3" xfId="4551" xr:uid="{A9D7CEA8-7622-48B8-A319-90508D68F131}"/>
    <cellStyle name="SAPBEXresData 2 2 2 3" xfId="2740" xr:uid="{6171063E-6D43-4CA5-AAFD-8195651264DC}"/>
    <cellStyle name="SAPBEXresData 2 2 2 4" xfId="4035" xr:uid="{B5776097-7C80-4BC1-88DF-15B977D51BC0}"/>
    <cellStyle name="SAPBEXresData 2 2 3" xfId="1425" xr:uid="{76974260-3416-4500-8B81-661F981918A6}"/>
    <cellStyle name="SAPBEXresData 2 2 3 2" xfId="3000" xr:uid="{4BF07269-9C5B-4D18-869C-0B6D6987AA04}"/>
    <cellStyle name="SAPBEXresData 2 2 3 3" xfId="4293" xr:uid="{207D0A18-96DA-4BA1-BDED-979092DE0BF7}"/>
    <cellStyle name="SAPBEXresData 2 2 4" xfId="1690" xr:uid="{E5931C31-5181-4740-8EF1-A21959A887F9}"/>
    <cellStyle name="SAPBEXresData 2 2 4 2" xfId="2482" xr:uid="{7ACBC40C-50EE-4A94-8270-81E3BB42560E}"/>
    <cellStyle name="SAPBEXresData 2 2 4 3" xfId="3777" xr:uid="{57FFA0FA-6605-4DD6-B817-9C0EAA6407C0}"/>
    <cellStyle name="SAPBEXresData 2 2 5" xfId="2210" xr:uid="{328828FC-9909-41D2-BBDD-A709647FA149}"/>
    <cellStyle name="SAPBEXresData 2 2 6" xfId="3519" xr:uid="{C166457C-947F-466A-B3C5-E80FCBE72AB3}"/>
    <cellStyle name="SAPBEXresData 3" xfId="487" xr:uid="{741F3130-BC25-4F06-9EB4-D7AF28D98507}"/>
    <cellStyle name="SAPBEXresData 3 2" xfId="883" xr:uid="{3A56AC8D-D99F-48E9-B0B0-192D01C5551E}"/>
    <cellStyle name="SAPBEXresData 3 2 2" xfId="1155" xr:uid="{9D35212A-D726-4463-8358-5F9F6D559BAC}"/>
    <cellStyle name="SAPBEXresData 3 2 2 2" xfId="1949" xr:uid="{F3AA83E9-16FD-4D9A-86D7-1384F22E7D59}"/>
    <cellStyle name="SAPBEXresData 3 2 2 2 2" xfId="3259" xr:uid="{931531F7-CF04-4662-9B7D-B6E38945DAD5}"/>
    <cellStyle name="SAPBEXresData 3 2 2 2 3" xfId="4552" xr:uid="{9A8ACDAF-6A52-4FB5-970B-526B3225417B}"/>
    <cellStyle name="SAPBEXresData 3 2 2 3" xfId="2741" xr:uid="{93D9E47E-E253-4E30-B075-E904D402367B}"/>
    <cellStyle name="SAPBEXresData 3 2 2 4" xfId="4036" xr:uid="{92F08380-C8C3-44BB-A8EE-7C4D367C7738}"/>
    <cellStyle name="SAPBEXresData 3 2 3" xfId="1426" xr:uid="{4C10B77B-F9B9-409A-ADD4-5B15B3E0DF6F}"/>
    <cellStyle name="SAPBEXresData 3 2 3 2" xfId="3001" xr:uid="{579AE91E-C5EE-4DEF-9477-96F9FCB2508E}"/>
    <cellStyle name="SAPBEXresData 3 2 3 3" xfId="4294" xr:uid="{4CC3EEBE-87BC-49FD-B096-AB82A316C344}"/>
    <cellStyle name="SAPBEXresData 3 2 4" xfId="1691" xr:uid="{E5EA0F4E-CAC7-443D-8729-A1A5F0532BBF}"/>
    <cellStyle name="SAPBEXresData 3 2 4 2" xfId="2483" xr:uid="{2274C08B-D586-42DD-9852-BC4AB02CBA5F}"/>
    <cellStyle name="SAPBEXresData 3 2 4 3" xfId="3778" xr:uid="{C18E54EE-4215-4187-8305-4A14A2BC33C7}"/>
    <cellStyle name="SAPBEXresData 3 2 5" xfId="2211" xr:uid="{F09912DB-A88E-40E8-B4C8-5E57701FEF11}"/>
    <cellStyle name="SAPBEXresData 3 2 6" xfId="3520" xr:uid="{A6D9F1BC-61D3-4BFF-9F6B-75EAA5E8C117}"/>
    <cellStyle name="SAPBEXresData 4" xfId="488" xr:uid="{B75C7581-A6DD-4A50-B076-D692D4698C57}"/>
    <cellStyle name="SAPBEXresData 4 2" xfId="884" xr:uid="{3287605A-5581-4F24-9E33-9C9A5BEE1952}"/>
    <cellStyle name="SAPBEXresData 4 2 2" xfId="1156" xr:uid="{F55A077E-BB81-4CC1-9B5A-F056157F9C7D}"/>
    <cellStyle name="SAPBEXresData 4 2 2 2" xfId="1950" xr:uid="{5740F209-6AEB-42E4-B525-2C058995CE08}"/>
    <cellStyle name="SAPBEXresData 4 2 2 2 2" xfId="3260" xr:uid="{4CCC3048-470B-4AC8-A20B-66526EED3EDE}"/>
    <cellStyle name="SAPBEXresData 4 2 2 2 3" xfId="4553" xr:uid="{E94AC99E-3C32-49F4-AA0A-801DE4E04C82}"/>
    <cellStyle name="SAPBEXresData 4 2 2 3" xfId="2742" xr:uid="{4E70245F-54C9-4EFA-B9CD-4C19FED9A93B}"/>
    <cellStyle name="SAPBEXresData 4 2 2 4" xfId="4037" xr:uid="{9F6C22B0-AA3E-41C6-83C8-4C435CFC550B}"/>
    <cellStyle name="SAPBEXresData 4 2 3" xfId="1427" xr:uid="{25594D8B-40EA-4EB5-94D6-819310F2B6F5}"/>
    <cellStyle name="SAPBEXresData 4 2 3 2" xfId="3002" xr:uid="{13232643-FA74-4565-BD69-724A418C0CB0}"/>
    <cellStyle name="SAPBEXresData 4 2 3 3" xfId="4295" xr:uid="{001BA31B-6121-4C87-8471-DD8B212ECE2E}"/>
    <cellStyle name="SAPBEXresData 4 2 4" xfId="1692" xr:uid="{1395454F-6884-4E48-A143-34681226924A}"/>
    <cellStyle name="SAPBEXresData 4 2 4 2" xfId="2484" xr:uid="{121C380E-538E-459A-9D1F-C50965B3CB37}"/>
    <cellStyle name="SAPBEXresData 4 2 4 3" xfId="3779" xr:uid="{8D9ECAD2-18A7-412F-AB05-4B14FFFE2DDB}"/>
    <cellStyle name="SAPBEXresData 4 2 5" xfId="2212" xr:uid="{F16EC142-07CE-4372-86CA-7AC85CF30462}"/>
    <cellStyle name="SAPBEXresData 4 2 6" xfId="3521" xr:uid="{EE874337-BD7F-4675-9E9F-CC4708DD3470}"/>
    <cellStyle name="SAPBEXresData 5" xfId="489" xr:uid="{0AB24A34-879C-4610-8056-6CFA1CC0AC16}"/>
    <cellStyle name="SAPBEXresData 5 2" xfId="885" xr:uid="{199EC678-674E-4444-9CC5-ECDAD3230EA5}"/>
    <cellStyle name="SAPBEXresData 5 2 2" xfId="1157" xr:uid="{3A1EBAAF-EA39-4D2E-ACB0-C27282E21B20}"/>
    <cellStyle name="SAPBEXresData 5 2 2 2" xfId="1951" xr:uid="{DC090A3C-ACEE-424E-B4F5-13BD188E7A3F}"/>
    <cellStyle name="SAPBEXresData 5 2 2 2 2" xfId="3261" xr:uid="{B98F5B6C-FDF2-4D2D-A00E-605CDE108ACE}"/>
    <cellStyle name="SAPBEXresData 5 2 2 2 3" xfId="4554" xr:uid="{9C53AC5F-0590-4111-A1FF-466E3EC91370}"/>
    <cellStyle name="SAPBEXresData 5 2 2 3" xfId="2743" xr:uid="{99E8FB5E-A4AD-4CDD-9B98-0965FC522B68}"/>
    <cellStyle name="SAPBEXresData 5 2 2 4" xfId="4038" xr:uid="{12D21F73-A5DE-4923-ACE5-246107C35FE1}"/>
    <cellStyle name="SAPBEXresData 5 2 3" xfId="1428" xr:uid="{16C188A9-920A-4F0C-958D-BDB309820630}"/>
    <cellStyle name="SAPBEXresData 5 2 3 2" xfId="3003" xr:uid="{F6756250-5DDF-4CC1-BA9B-C796A82738B9}"/>
    <cellStyle name="SAPBEXresData 5 2 3 3" xfId="4296" xr:uid="{A45D998C-7446-4CFE-9834-90C1B444AF9B}"/>
    <cellStyle name="SAPBEXresData 5 2 4" xfId="1693" xr:uid="{EB4429B6-55A7-40FF-A20B-168E841D3661}"/>
    <cellStyle name="SAPBEXresData 5 2 4 2" xfId="2485" xr:uid="{A0DED543-44F0-4E08-A139-FE76DEB97CFC}"/>
    <cellStyle name="SAPBEXresData 5 2 4 3" xfId="3780" xr:uid="{AAD5A6A8-F124-41C4-8821-999C4C70063E}"/>
    <cellStyle name="SAPBEXresData 5 2 5" xfId="2213" xr:uid="{EDCD92CE-E623-4C11-8C1F-341C030ECCB6}"/>
    <cellStyle name="SAPBEXresData 5 2 6" xfId="3522" xr:uid="{06E433ED-DD64-4675-8DBE-3547B7A1BFA8}"/>
    <cellStyle name="SAPBEXresData 6" xfId="490" xr:uid="{7DEFCF28-FF01-40AE-BFAE-5B81865207FE}"/>
    <cellStyle name="SAPBEXresData 6 2" xfId="886" xr:uid="{F177E801-C1B7-4460-BFA3-0A1D8636361F}"/>
    <cellStyle name="SAPBEXresData 6 2 2" xfId="1158" xr:uid="{242619E2-8B96-48A2-92B8-42335BAE398C}"/>
    <cellStyle name="SAPBEXresData 6 2 2 2" xfId="1952" xr:uid="{D3AECA14-9CCB-4158-A0D4-5CED71EB4A5A}"/>
    <cellStyle name="SAPBEXresData 6 2 2 2 2" xfId="3262" xr:uid="{7CEB2B3A-63FA-4360-A073-EEFA1F767983}"/>
    <cellStyle name="SAPBEXresData 6 2 2 2 3" xfId="4555" xr:uid="{04BE686B-8C88-4D51-BD96-372F40707A91}"/>
    <cellStyle name="SAPBEXresData 6 2 2 3" xfId="2744" xr:uid="{9474E961-AB53-4769-89B9-8A2D3581CF0D}"/>
    <cellStyle name="SAPBEXresData 6 2 2 4" xfId="4039" xr:uid="{6E01E880-3704-40FF-9A0C-91A8E75D33E2}"/>
    <cellStyle name="SAPBEXresData 6 2 3" xfId="1429" xr:uid="{A4EE0AB3-1086-4A00-B1D5-E868DEE058AE}"/>
    <cellStyle name="SAPBEXresData 6 2 3 2" xfId="3004" xr:uid="{5C6E4F6B-82FF-4646-9A25-932C9B494260}"/>
    <cellStyle name="SAPBEXresData 6 2 3 3" xfId="4297" xr:uid="{CF7ECE2B-73F0-4DAE-8BC6-3BCF589DADED}"/>
    <cellStyle name="SAPBEXresData 6 2 4" xfId="1694" xr:uid="{644F49EE-90DB-40EC-B5F2-53BB60B69A44}"/>
    <cellStyle name="SAPBEXresData 6 2 4 2" xfId="2486" xr:uid="{F7524300-BC20-409D-9E52-62C314748BBF}"/>
    <cellStyle name="SAPBEXresData 6 2 4 3" xfId="3781" xr:uid="{1F4902DA-0C21-4706-AFA4-9C1EB2961F8A}"/>
    <cellStyle name="SAPBEXresData 6 2 5" xfId="2214" xr:uid="{3ABB4FAB-30D3-4A84-9F04-D25521D2F4F6}"/>
    <cellStyle name="SAPBEXresData 6 2 6" xfId="3523" xr:uid="{CB78A07C-6947-4205-9DAB-4E009236CA35}"/>
    <cellStyle name="SAPBEXresData 7" xfId="881" xr:uid="{83E07676-E6F0-4AAF-B7A8-01E82C08D351}"/>
    <cellStyle name="SAPBEXresData 7 2" xfId="1153" xr:uid="{4A9F7F16-2263-4527-BDAD-B5697F92B090}"/>
    <cellStyle name="SAPBEXresData 7 2 2" xfId="1947" xr:uid="{EE20C5D6-09AC-4A8F-B734-2E22CC48AC00}"/>
    <cellStyle name="SAPBEXresData 7 2 2 2" xfId="3257" xr:uid="{396275C3-D694-4575-B9C6-C920148A0A6F}"/>
    <cellStyle name="SAPBEXresData 7 2 2 3" xfId="4550" xr:uid="{6163CBE3-41BD-4F30-8606-8F153A198D0A}"/>
    <cellStyle name="SAPBEXresData 7 2 3" xfId="2739" xr:uid="{01058C67-7F0B-42FE-A243-8BE6D4A3B5DE}"/>
    <cellStyle name="SAPBEXresData 7 2 4" xfId="4034" xr:uid="{575115EA-5002-4507-B610-F586D28D08E3}"/>
    <cellStyle name="SAPBEXresData 7 3" xfId="1424" xr:uid="{2A03FF7C-3C9A-4741-BBE6-B2B78AB5751B}"/>
    <cellStyle name="SAPBEXresData 7 3 2" xfId="2999" xr:uid="{F53AE79A-739E-4A86-8D8E-1B8ABB871649}"/>
    <cellStyle name="SAPBEXresData 7 3 3" xfId="4292" xr:uid="{BED001C1-450C-4BE4-A344-66E358362701}"/>
    <cellStyle name="SAPBEXresData 7 4" xfId="1689" xr:uid="{23E29877-97EE-40F1-902E-6DF6ECF24302}"/>
    <cellStyle name="SAPBEXresData 7 4 2" xfId="2481" xr:uid="{A85D65E9-B31F-42FC-9F90-48463B52CD5D}"/>
    <cellStyle name="SAPBEXresData 7 4 3" xfId="3776" xr:uid="{60F6EE29-81EF-4F07-B550-30B91F05A1EF}"/>
    <cellStyle name="SAPBEXresData 7 5" xfId="2209" xr:uid="{5098C47F-BD5F-4ACB-A748-ABB6F635BE98}"/>
    <cellStyle name="SAPBEXresData 7 6" xfId="3518" xr:uid="{1A2054CC-3095-4C2C-8467-8433B18683A0}"/>
    <cellStyle name="SAPBEXresDataEmph" xfId="491" xr:uid="{9F9611CA-C5C0-45A4-9B23-91BA12B359C6}"/>
    <cellStyle name="SAPBEXresDataEmph 2" xfId="492" xr:uid="{4828E30B-CC96-405C-B501-94E46A466A48}"/>
    <cellStyle name="SAPBEXresDataEmph 2 2" xfId="493" xr:uid="{F68A35D4-0D0C-410F-89FE-D11F85C47658}"/>
    <cellStyle name="SAPBEXresDataEmph 3" xfId="494" xr:uid="{64F22328-C625-4B16-AACE-B538897BC0D9}"/>
    <cellStyle name="SAPBEXresDataEmph 3 2" xfId="495" xr:uid="{177486A1-7A49-4EDE-9391-527F95EF2C40}"/>
    <cellStyle name="SAPBEXresDataEmph 4" xfId="496" xr:uid="{9CF885A5-C05E-4669-827C-055D9D37E17A}"/>
    <cellStyle name="SAPBEXresDataEmph 4 2" xfId="497" xr:uid="{4EC39FB2-52C0-4920-80BE-CC3525B0F3CD}"/>
    <cellStyle name="SAPBEXresDataEmph 5" xfId="498" xr:uid="{D2248D60-15B8-4558-97EB-5E65CC8B4729}"/>
    <cellStyle name="SAPBEXresDataEmph 5 2" xfId="499" xr:uid="{6F13FF05-A26E-4267-8861-B981862902B5}"/>
    <cellStyle name="SAPBEXresDataEmph 6" xfId="500" xr:uid="{399C921B-2F96-4E6A-947C-908FB1F6A72C}"/>
    <cellStyle name="SAPBEXresDataEmph 6 2" xfId="501" xr:uid="{8F5955B0-FF7C-4516-A7AB-754FFD95CF7A}"/>
    <cellStyle name="SAPBEXresDataEmph 7" xfId="887" xr:uid="{057FB511-D2F0-48B7-99A4-4633C20D74D9}"/>
    <cellStyle name="SAPBEXresDataEmph 7 2" xfId="1159" xr:uid="{EBC7490D-13B0-4FAE-AB05-202672E175B6}"/>
    <cellStyle name="SAPBEXresDataEmph 7 2 2" xfId="1953" xr:uid="{955F58D0-9577-44A7-9365-B5EC34130A96}"/>
    <cellStyle name="SAPBEXresDataEmph 7 2 2 2" xfId="3263" xr:uid="{B1DD1591-C52A-4B4C-BECC-F2D2486E0E04}"/>
    <cellStyle name="SAPBEXresDataEmph 7 2 2 3" xfId="4556" xr:uid="{DBA7D55E-1686-4572-BBF9-95F5E189C7D9}"/>
    <cellStyle name="SAPBEXresDataEmph 7 2 3" xfId="2745" xr:uid="{03732DAD-4049-4DC0-BCAD-B759BFCF5D13}"/>
    <cellStyle name="SAPBEXresDataEmph 7 2 4" xfId="4040" xr:uid="{AF14B362-3D94-45E7-9C4A-2D8B8810DB67}"/>
    <cellStyle name="SAPBEXresDataEmph 7 3" xfId="1430" xr:uid="{0FAD91C7-5F16-4A78-A836-A92EE3C56E53}"/>
    <cellStyle name="SAPBEXresDataEmph 7 3 2" xfId="3005" xr:uid="{53936186-2F87-4E1D-9513-C9FC3E0F62D9}"/>
    <cellStyle name="SAPBEXresDataEmph 7 3 3" xfId="4298" xr:uid="{DF66DCD8-9069-446B-B171-8F85E47ECC19}"/>
    <cellStyle name="SAPBEXresDataEmph 7 4" xfId="1695" xr:uid="{B53B2B6A-623B-41DD-AFF2-01B73F906B70}"/>
    <cellStyle name="SAPBEXresDataEmph 7 4 2" xfId="2487" xr:uid="{ECADDD7E-946E-4F11-802E-026F07E4F67B}"/>
    <cellStyle name="SAPBEXresDataEmph 7 4 3" xfId="3782" xr:uid="{A3220977-0431-48FD-A90A-01F281740BD5}"/>
    <cellStyle name="SAPBEXresDataEmph 7 5" xfId="2215" xr:uid="{7137B8DF-226F-4918-B87C-9ADF7532C9E3}"/>
    <cellStyle name="SAPBEXresDataEmph 7 6" xfId="3524" xr:uid="{C997D516-DF93-43E4-8568-682F31106AB3}"/>
    <cellStyle name="SAPBEXresItem" xfId="502" xr:uid="{BCAF0DF4-92C2-44FB-8EEA-0A612DBD3B26}"/>
    <cellStyle name="SAPBEXresItem 2" xfId="503" xr:uid="{F5A95FC1-6C73-4468-8DF7-EA2147EB9579}"/>
    <cellStyle name="SAPBEXresItem 2 2" xfId="889" xr:uid="{3D666B6B-A338-4FE6-8B13-339E95FDB04C}"/>
    <cellStyle name="SAPBEXresItem 2 2 2" xfId="1161" xr:uid="{F4B16BA0-C010-44FD-9676-4356971BB57F}"/>
    <cellStyle name="SAPBEXresItem 2 2 2 2" xfId="1955" xr:uid="{50025C4A-8767-4B38-A224-5DD7BE8956A2}"/>
    <cellStyle name="SAPBEXresItem 2 2 2 2 2" xfId="3265" xr:uid="{B16E5F9E-1C8A-4C29-935B-839B4560A09F}"/>
    <cellStyle name="SAPBEXresItem 2 2 2 2 3" xfId="4558" xr:uid="{0A5C7F86-1049-440B-950C-221D40D06438}"/>
    <cellStyle name="SAPBEXresItem 2 2 2 3" xfId="2747" xr:uid="{B4472672-CF12-40EA-8800-19191C2D53D5}"/>
    <cellStyle name="SAPBEXresItem 2 2 2 4" xfId="4042" xr:uid="{EC4A97DD-E8F0-4E33-A366-41154C6C0AC7}"/>
    <cellStyle name="SAPBEXresItem 2 2 3" xfId="1432" xr:uid="{C9826C82-87CD-4C5D-9AAF-4D016EEFAA00}"/>
    <cellStyle name="SAPBEXresItem 2 2 3 2" xfId="3007" xr:uid="{A7910471-94AC-42B3-A213-6D2CC7E4617B}"/>
    <cellStyle name="SAPBEXresItem 2 2 3 3" xfId="4300" xr:uid="{7079464C-32FF-46CF-8F66-A61BEA3A5774}"/>
    <cellStyle name="SAPBEXresItem 2 2 4" xfId="1697" xr:uid="{C041CB7B-CC2A-4AAB-8628-0DA1A94FDE1B}"/>
    <cellStyle name="SAPBEXresItem 2 2 4 2" xfId="2489" xr:uid="{53B6156B-2042-47A8-8A89-43934B6E6F60}"/>
    <cellStyle name="SAPBEXresItem 2 2 4 3" xfId="3784" xr:uid="{C4F0ADCD-C208-45A0-93B7-03C26D0D3712}"/>
    <cellStyle name="SAPBEXresItem 2 2 5" xfId="2217" xr:uid="{B4D3D5F0-1748-4A9D-B86D-7B0626955BE5}"/>
    <cellStyle name="SAPBEXresItem 2 2 6" xfId="3526" xr:uid="{706962ED-DE69-4779-A050-B06204A9D843}"/>
    <cellStyle name="SAPBEXresItem 3" xfId="504" xr:uid="{B07D78B9-C3EC-4CCF-B043-4F17C1EB8085}"/>
    <cellStyle name="SAPBEXresItem 3 2" xfId="890" xr:uid="{2FAF04C3-DCA3-423F-9801-F83A18A2619A}"/>
    <cellStyle name="SAPBEXresItem 3 2 2" xfId="1162" xr:uid="{85972A6A-EE6D-4E7B-A915-4369FD356FB9}"/>
    <cellStyle name="SAPBEXresItem 3 2 2 2" xfId="1956" xr:uid="{E2F3064D-8507-4747-AB1B-D711A8D7A4A5}"/>
    <cellStyle name="SAPBEXresItem 3 2 2 2 2" xfId="3266" xr:uid="{36604D0C-07FB-408B-BC17-7924DC8087DC}"/>
    <cellStyle name="SAPBEXresItem 3 2 2 2 3" xfId="4559" xr:uid="{2A4EA983-DB2F-4D82-B003-080E4E838AE5}"/>
    <cellStyle name="SAPBEXresItem 3 2 2 3" xfId="2748" xr:uid="{EDE01FC8-F7C7-40CB-AB14-6E16514FD58C}"/>
    <cellStyle name="SAPBEXresItem 3 2 2 4" xfId="4043" xr:uid="{44DEA9B2-326D-45AB-9C73-6DA64C9ED9FC}"/>
    <cellStyle name="SAPBEXresItem 3 2 3" xfId="1433" xr:uid="{C2E18C26-3677-4E4B-B947-85F9B7528992}"/>
    <cellStyle name="SAPBEXresItem 3 2 3 2" xfId="3008" xr:uid="{6C93D761-7A42-4B9A-985A-3B8F54183948}"/>
    <cellStyle name="SAPBEXresItem 3 2 3 3" xfId="4301" xr:uid="{8D0E136A-8169-40A0-BDE5-A87F539EA307}"/>
    <cellStyle name="SAPBEXresItem 3 2 4" xfId="1698" xr:uid="{4EC3FA2B-6FB2-422B-9F09-B6148997D5B4}"/>
    <cellStyle name="SAPBEXresItem 3 2 4 2" xfId="2490" xr:uid="{7CF81EB3-F730-4084-BF78-90AD07BCBDB5}"/>
    <cellStyle name="SAPBEXresItem 3 2 4 3" xfId="3785" xr:uid="{2A117EE7-0547-49DA-B8EB-D7641A244E6F}"/>
    <cellStyle name="SAPBEXresItem 3 2 5" xfId="2218" xr:uid="{BB277EBF-A4F6-4F97-8712-44F25AC50C80}"/>
    <cellStyle name="SAPBEXresItem 3 2 6" xfId="3527" xr:uid="{22EB3E0C-9473-40E4-8F18-A04780EC0F63}"/>
    <cellStyle name="SAPBEXresItem 4" xfId="505" xr:uid="{4A0AA61A-A89A-4031-9E3A-65DFF5764D34}"/>
    <cellStyle name="SAPBEXresItem 4 2" xfId="891" xr:uid="{D603B684-0995-4E88-A97E-64A139B92991}"/>
    <cellStyle name="SAPBEXresItem 4 2 2" xfId="1163" xr:uid="{520A0A01-E3CE-4A4F-AA69-6D75E4FFB7DB}"/>
    <cellStyle name="SAPBEXresItem 4 2 2 2" xfId="1957" xr:uid="{24446817-FC08-4EEF-9142-E10D25D552D2}"/>
    <cellStyle name="SAPBEXresItem 4 2 2 2 2" xfId="3267" xr:uid="{75EEE1BB-8AF1-4520-AC08-2256D46DEB7A}"/>
    <cellStyle name="SAPBEXresItem 4 2 2 2 3" xfId="4560" xr:uid="{0AA7BEEC-7360-4451-A0E2-8E3EF6A9BE56}"/>
    <cellStyle name="SAPBEXresItem 4 2 2 3" xfId="2749" xr:uid="{5FDCC5AC-34FA-404D-81FF-9B5AEBF55CAB}"/>
    <cellStyle name="SAPBEXresItem 4 2 2 4" xfId="4044" xr:uid="{2FE837BC-4F35-462B-88FD-E08B92DE963A}"/>
    <cellStyle name="SAPBEXresItem 4 2 3" xfId="1434" xr:uid="{EF340339-52C7-4DE1-813C-5967B67AB6AD}"/>
    <cellStyle name="SAPBEXresItem 4 2 3 2" xfId="3009" xr:uid="{60286137-FE7A-45B5-BF1C-D93631A25482}"/>
    <cellStyle name="SAPBEXresItem 4 2 3 3" xfId="4302" xr:uid="{8D455880-FD91-4B38-AE94-FD5051412CB1}"/>
    <cellStyle name="SAPBEXresItem 4 2 4" xfId="1699" xr:uid="{BF6BACB7-B917-4514-99B8-9F6A11086ED3}"/>
    <cellStyle name="SAPBEXresItem 4 2 4 2" xfId="2491" xr:uid="{7FC82F29-C1C1-4253-98DB-9F00DC682BFD}"/>
    <cellStyle name="SAPBEXresItem 4 2 4 3" xfId="3786" xr:uid="{DF119DB3-3B76-456B-92E2-80ACCC5674D7}"/>
    <cellStyle name="SAPBEXresItem 4 2 5" xfId="2219" xr:uid="{4B56DF78-50A2-43B7-BEF4-06E058346037}"/>
    <cellStyle name="SAPBEXresItem 4 2 6" xfId="3528" xr:uid="{622389BD-1DCD-4D92-9531-A625F5DF7ED6}"/>
    <cellStyle name="SAPBEXresItem 5" xfId="506" xr:uid="{5AB2AA11-0A89-4D72-BF3F-412C14C450EF}"/>
    <cellStyle name="SAPBEXresItem 5 2" xfId="892" xr:uid="{BDC2268B-6F31-4921-89E4-8CCE466242CC}"/>
    <cellStyle name="SAPBEXresItem 5 2 2" xfId="1164" xr:uid="{31E5A3B4-A91B-421C-BE1F-933C28969BAD}"/>
    <cellStyle name="SAPBEXresItem 5 2 2 2" xfId="1958" xr:uid="{E7DD144C-CCAA-41CD-BF80-E3712216A3DC}"/>
    <cellStyle name="SAPBEXresItem 5 2 2 2 2" xfId="3268" xr:uid="{A10239A1-296A-4C9E-A5CB-71944D1956AA}"/>
    <cellStyle name="SAPBEXresItem 5 2 2 2 3" xfId="4561" xr:uid="{57701B0C-A4D2-4E5C-9A8C-AE285BD40532}"/>
    <cellStyle name="SAPBEXresItem 5 2 2 3" xfId="2750" xr:uid="{17C6ABDB-4824-47D0-99A3-1D66811B5A7C}"/>
    <cellStyle name="SAPBEXresItem 5 2 2 4" xfId="4045" xr:uid="{7669BE96-E408-4A30-A1D3-DC7BF42BDD8B}"/>
    <cellStyle name="SAPBEXresItem 5 2 3" xfId="1435" xr:uid="{A702F512-D82B-40F8-A095-0533D3BB58C9}"/>
    <cellStyle name="SAPBEXresItem 5 2 3 2" xfId="3010" xr:uid="{0EDD52C0-BBBD-4E98-A19B-F1CC0F44D30B}"/>
    <cellStyle name="SAPBEXresItem 5 2 3 3" xfId="4303" xr:uid="{D538244E-9FA5-4EA9-AFE4-C2E684E3A551}"/>
    <cellStyle name="SAPBEXresItem 5 2 4" xfId="1700" xr:uid="{8BB882FC-8BD9-48D5-8F92-394825FFB263}"/>
    <cellStyle name="SAPBEXresItem 5 2 4 2" xfId="2492" xr:uid="{16A43ABE-F467-46F6-820C-4703FE355CDB}"/>
    <cellStyle name="SAPBEXresItem 5 2 4 3" xfId="3787" xr:uid="{47F7FE19-F854-4857-8130-3E66F8E80FD7}"/>
    <cellStyle name="SAPBEXresItem 5 2 5" xfId="2220" xr:uid="{03CF3514-09ED-4FA8-9FB0-684FF031F9D1}"/>
    <cellStyle name="SAPBEXresItem 5 2 6" xfId="3529" xr:uid="{0C3FDE34-4B72-4DCD-926F-AB90DD7187C6}"/>
    <cellStyle name="SAPBEXresItem 6" xfId="507" xr:uid="{16DAA733-9E23-4B37-B165-3FBC1A0874B0}"/>
    <cellStyle name="SAPBEXresItem 6 2" xfId="893" xr:uid="{A6A3FB30-DDC0-4342-AC51-BFF3924049D7}"/>
    <cellStyle name="SAPBEXresItem 6 2 2" xfId="1165" xr:uid="{B7FE64D1-C179-4992-BBAC-A321A0CCE4AF}"/>
    <cellStyle name="SAPBEXresItem 6 2 2 2" xfId="1959" xr:uid="{323A586A-B6D1-4856-A661-8242BB1EA05E}"/>
    <cellStyle name="SAPBEXresItem 6 2 2 2 2" xfId="3269" xr:uid="{0EFDE28B-7481-4018-907F-E447B9854F2D}"/>
    <cellStyle name="SAPBEXresItem 6 2 2 2 3" xfId="4562" xr:uid="{9740C36E-6DB4-460C-BBA2-308CF28718E1}"/>
    <cellStyle name="SAPBEXresItem 6 2 2 3" xfId="2751" xr:uid="{361FD0C5-B14E-4C48-B27B-AA2B43F3ED8A}"/>
    <cellStyle name="SAPBEXresItem 6 2 2 4" xfId="4046" xr:uid="{EDC2E15A-F4EB-4578-992C-27DE7D00A4DB}"/>
    <cellStyle name="SAPBEXresItem 6 2 3" xfId="1436" xr:uid="{C05AB72B-12B8-440D-9B85-7599504921A1}"/>
    <cellStyle name="SAPBEXresItem 6 2 3 2" xfId="3011" xr:uid="{E8C57D86-C4C5-418F-BA0A-D5E60B09EBBB}"/>
    <cellStyle name="SAPBEXresItem 6 2 3 3" xfId="4304" xr:uid="{7645CB96-0C06-481B-B66F-E711B6A3E764}"/>
    <cellStyle name="SAPBEXresItem 6 2 4" xfId="1701" xr:uid="{0A91477F-8F00-4B20-B082-CF37AAE72A1E}"/>
    <cellStyle name="SAPBEXresItem 6 2 4 2" xfId="2493" xr:uid="{10CF8816-7D66-4547-9A65-4876F11F5F0B}"/>
    <cellStyle name="SAPBEXresItem 6 2 4 3" xfId="3788" xr:uid="{A461B26B-A6A8-4383-B965-D0E5FA01F83E}"/>
    <cellStyle name="SAPBEXresItem 6 2 5" xfId="2221" xr:uid="{B7963B3C-2C8D-4A40-B4F0-38589BEBEB84}"/>
    <cellStyle name="SAPBEXresItem 6 2 6" xfId="3530" xr:uid="{6D28DE27-D5C3-487A-ABBC-DE04338514A3}"/>
    <cellStyle name="SAPBEXresItem 7" xfId="888" xr:uid="{706EE478-5C1A-46B5-BB07-5BC2E2A3DA7C}"/>
    <cellStyle name="SAPBEXresItem 7 2" xfId="1160" xr:uid="{5C081854-3FB9-4FCA-B70F-5ED70C108175}"/>
    <cellStyle name="SAPBEXresItem 7 2 2" xfId="1954" xr:uid="{7227FA88-824C-4645-BC49-0D8D1C1B0077}"/>
    <cellStyle name="SAPBEXresItem 7 2 2 2" xfId="3264" xr:uid="{629348EF-4A63-47BA-B8B8-5ABA76E79D2C}"/>
    <cellStyle name="SAPBEXresItem 7 2 2 3" xfId="4557" xr:uid="{315FEAEF-832C-49A9-9BA4-2702A87001A1}"/>
    <cellStyle name="SAPBEXresItem 7 2 3" xfId="2746" xr:uid="{F6D52899-ED13-43B3-B270-EA0DC9D743E9}"/>
    <cellStyle name="SAPBEXresItem 7 2 4" xfId="4041" xr:uid="{8E3FD348-1D4E-4651-ADA8-B9BC07E3ED87}"/>
    <cellStyle name="SAPBEXresItem 7 3" xfId="1431" xr:uid="{09251FC8-297E-4990-A552-3B20C4F7190F}"/>
    <cellStyle name="SAPBEXresItem 7 3 2" xfId="3006" xr:uid="{C3FD6091-291C-46E5-ACEF-B625A9CCA3BE}"/>
    <cellStyle name="SAPBEXresItem 7 3 3" xfId="4299" xr:uid="{C45E4D9B-DCB3-4B1A-B218-0F8E9A324BE4}"/>
    <cellStyle name="SAPBEXresItem 7 4" xfId="1696" xr:uid="{5AF50EE7-77B8-42DC-BA63-D17E4887BCB6}"/>
    <cellStyle name="SAPBEXresItem 7 4 2" xfId="2488" xr:uid="{5EED0BD2-6E24-4973-AC52-79B516584E26}"/>
    <cellStyle name="SAPBEXresItem 7 4 3" xfId="3783" xr:uid="{E2087910-F3D5-48F8-95EB-EA7F3071CDBC}"/>
    <cellStyle name="SAPBEXresItem 7 5" xfId="2216" xr:uid="{A6EAB0AC-515B-4FC9-BF9E-B7F2F16242E4}"/>
    <cellStyle name="SAPBEXresItem 7 6" xfId="3525" xr:uid="{77A141E7-D900-48ED-A63C-6A2662760D6F}"/>
    <cellStyle name="SAPBEXresItemX" xfId="508" xr:uid="{DDFE7ED4-0A64-4CFE-9DC4-CD8DAF86EB4A}"/>
    <cellStyle name="SAPBEXresItemX 2" xfId="509" xr:uid="{154921FE-80C5-41EC-8634-335C6B065FFE}"/>
    <cellStyle name="SAPBEXresItemX 2 2" xfId="895" xr:uid="{9A987DAD-9976-4166-B88D-D802EF32E748}"/>
    <cellStyle name="SAPBEXresItemX 2 2 2" xfId="1167" xr:uid="{27087FD0-DF1E-4B61-BB59-1A802B0E2D4B}"/>
    <cellStyle name="SAPBEXresItemX 2 2 2 2" xfId="1961" xr:uid="{C1D13ED5-12B7-4C08-9EA7-0CC7797B936E}"/>
    <cellStyle name="SAPBEXresItemX 2 2 2 2 2" xfId="3271" xr:uid="{CD2603CA-3198-4D43-B9C8-93C7B887333D}"/>
    <cellStyle name="SAPBEXresItemX 2 2 2 2 3" xfId="4564" xr:uid="{FFF16F6C-AB22-4DA9-B1FF-04E5A64DD77E}"/>
    <cellStyle name="SAPBEXresItemX 2 2 2 3" xfId="2753" xr:uid="{020CD385-4262-422D-9066-7D0AABD45DBD}"/>
    <cellStyle name="SAPBEXresItemX 2 2 2 4" xfId="4048" xr:uid="{B0813DBD-9649-429D-B629-02F5106D1A7A}"/>
    <cellStyle name="SAPBEXresItemX 2 2 3" xfId="1438" xr:uid="{EE7B1F47-1ADC-44BC-A2BC-89E724312747}"/>
    <cellStyle name="SAPBEXresItemX 2 2 3 2" xfId="3013" xr:uid="{336CB7B0-87CA-4219-9D09-6D8BE777C60E}"/>
    <cellStyle name="SAPBEXresItemX 2 2 3 3" xfId="4306" xr:uid="{852C8870-AFE5-4221-B8FA-FAD024750FD1}"/>
    <cellStyle name="SAPBEXresItemX 2 2 4" xfId="1703" xr:uid="{D786E427-E60A-4ABF-A34E-6CF209EBC710}"/>
    <cellStyle name="SAPBEXresItemX 2 2 4 2" xfId="2495" xr:uid="{F8B79D4E-28A9-44C7-B79F-AF790223824F}"/>
    <cellStyle name="SAPBEXresItemX 2 2 4 3" xfId="3790" xr:uid="{D1C87463-1990-44D0-A81A-404F3D728B5A}"/>
    <cellStyle name="SAPBEXresItemX 2 2 5" xfId="2223" xr:uid="{73C768B2-7AE1-4C47-9F61-41712831DD77}"/>
    <cellStyle name="SAPBEXresItemX 2 2 6" xfId="3532" xr:uid="{0851FB08-6007-4A83-B93E-7CD6867C5013}"/>
    <cellStyle name="SAPBEXresItemX 3" xfId="510" xr:uid="{8C7D997B-D51B-45D7-B314-48D1667782CE}"/>
    <cellStyle name="SAPBEXresItemX 3 2" xfId="896" xr:uid="{E23C8685-39C0-4180-B754-8F9F6DC2ADA4}"/>
    <cellStyle name="SAPBEXresItemX 3 2 2" xfId="1168" xr:uid="{DA9A8EB5-B43C-4BBC-9E38-7402ADEFBD24}"/>
    <cellStyle name="SAPBEXresItemX 3 2 2 2" xfId="1962" xr:uid="{BE30AD05-3686-4F80-8FB9-5ECDA29C7D75}"/>
    <cellStyle name="SAPBEXresItemX 3 2 2 2 2" xfId="3272" xr:uid="{0FA94B11-9B05-40DE-8FE1-94568C6D15B4}"/>
    <cellStyle name="SAPBEXresItemX 3 2 2 2 3" xfId="4565" xr:uid="{6E86800A-54AE-4993-8442-AF437500CFAF}"/>
    <cellStyle name="SAPBEXresItemX 3 2 2 3" xfId="2754" xr:uid="{9669183C-46DA-4AEB-A378-3EDEC75951E5}"/>
    <cellStyle name="SAPBEXresItemX 3 2 2 4" xfId="4049" xr:uid="{E98727C3-5A85-497F-9540-958808083C65}"/>
    <cellStyle name="SAPBEXresItemX 3 2 3" xfId="1439" xr:uid="{F3D58054-DF73-404C-BB41-6E1AE440B5A1}"/>
    <cellStyle name="SAPBEXresItemX 3 2 3 2" xfId="3014" xr:uid="{90F65EA8-A9BF-4B5C-A04E-2118B1CAAAD7}"/>
    <cellStyle name="SAPBEXresItemX 3 2 3 3" xfId="4307" xr:uid="{92D6A45A-BDDA-4D2E-B836-D48D80E08DC5}"/>
    <cellStyle name="SAPBEXresItemX 3 2 4" xfId="1704" xr:uid="{8091C959-07F1-4DB7-A721-0EB7508E81B7}"/>
    <cellStyle name="SAPBEXresItemX 3 2 4 2" xfId="2496" xr:uid="{CA9559EB-C431-4BCC-B3C1-C08846B51ED3}"/>
    <cellStyle name="SAPBEXresItemX 3 2 4 3" xfId="3791" xr:uid="{2A4A04E8-CF29-4FB3-8EC3-10326DFD1F79}"/>
    <cellStyle name="SAPBEXresItemX 3 2 5" xfId="2224" xr:uid="{D52470BB-A125-404D-A9BE-1653DBC03EA7}"/>
    <cellStyle name="SAPBEXresItemX 3 2 6" xfId="3533" xr:uid="{65E3D00B-559D-4B3E-9D50-C4D65401E07A}"/>
    <cellStyle name="SAPBEXresItemX 4" xfId="511" xr:uid="{9AD0152E-E97C-47F2-BAB9-3245579B8E55}"/>
    <cellStyle name="SAPBEXresItemX 4 2" xfId="897" xr:uid="{F9FBCFF0-69FB-4D4B-B92F-E0B793B100C0}"/>
    <cellStyle name="SAPBEXresItemX 4 2 2" xfId="1169" xr:uid="{F2C56E09-E766-458D-9E08-F89B02D8669A}"/>
    <cellStyle name="SAPBEXresItemX 4 2 2 2" xfId="1963" xr:uid="{7499A2DA-3387-492D-981E-3A432B43C632}"/>
    <cellStyle name="SAPBEXresItemX 4 2 2 2 2" xfId="3273" xr:uid="{188C7EED-55AB-4D8A-9A19-7E93CF978785}"/>
    <cellStyle name="SAPBEXresItemX 4 2 2 2 3" xfId="4566" xr:uid="{5272892D-6BDA-4AAA-A81D-4599E272070E}"/>
    <cellStyle name="SAPBEXresItemX 4 2 2 3" xfId="2755" xr:uid="{C9C2FE9D-085E-4FC9-AA00-F476CB533352}"/>
    <cellStyle name="SAPBEXresItemX 4 2 2 4" xfId="4050" xr:uid="{219003A8-69D7-4F96-A7CA-EC01B92E3934}"/>
    <cellStyle name="SAPBEXresItemX 4 2 3" xfId="1440" xr:uid="{89A43E81-75D9-4ECC-916D-CA3E6FB65414}"/>
    <cellStyle name="SAPBEXresItemX 4 2 3 2" xfId="3015" xr:uid="{D80565A8-845C-494C-8DA3-6A46A6C9A080}"/>
    <cellStyle name="SAPBEXresItemX 4 2 3 3" xfId="4308" xr:uid="{B32F9FA5-D655-4860-98DD-34970FEF12A9}"/>
    <cellStyle name="SAPBEXresItemX 4 2 4" xfId="1705" xr:uid="{2282FE74-593D-4593-91F0-44031A91560B}"/>
    <cellStyle name="SAPBEXresItemX 4 2 4 2" xfId="2497" xr:uid="{453DC266-6EBD-417F-97C8-E31D972575A8}"/>
    <cellStyle name="SAPBEXresItemX 4 2 4 3" xfId="3792" xr:uid="{12905BF6-4B37-4B93-9A11-366F5E8180F1}"/>
    <cellStyle name="SAPBEXresItemX 4 2 5" xfId="2225" xr:uid="{47489CF3-8DF3-4EEB-AF58-E1DA0B580D03}"/>
    <cellStyle name="SAPBEXresItemX 4 2 6" xfId="3534" xr:uid="{D19C651B-8FE7-4CAE-8550-EE5351C87381}"/>
    <cellStyle name="SAPBEXresItemX 5" xfId="512" xr:uid="{EEF6BA51-6D75-4EC7-A6E5-EB06EEFE599A}"/>
    <cellStyle name="SAPBEXresItemX 5 2" xfId="898" xr:uid="{FAF7D334-29AE-4278-9684-1BF10AF08149}"/>
    <cellStyle name="SAPBEXresItemX 5 2 2" xfId="1170" xr:uid="{DB1E838E-FBFF-4FD2-A4D0-B195CD17E0F3}"/>
    <cellStyle name="SAPBEXresItemX 5 2 2 2" xfId="1964" xr:uid="{D93B37EC-86DF-45AF-AC0F-553D2D7317C1}"/>
    <cellStyle name="SAPBEXresItemX 5 2 2 2 2" xfId="3274" xr:uid="{63065ECD-B1E1-4179-BC6A-ED8400DDD3A2}"/>
    <cellStyle name="SAPBEXresItemX 5 2 2 2 3" xfId="4567" xr:uid="{4638D073-C5E3-45E6-837D-65C51CE2F682}"/>
    <cellStyle name="SAPBEXresItemX 5 2 2 3" xfId="2756" xr:uid="{86D25B95-618D-4F79-88A8-4A5C7AB16FB9}"/>
    <cellStyle name="SAPBEXresItemX 5 2 2 4" xfId="4051" xr:uid="{25B89475-B8B5-46D9-A3BE-335C51FA36D7}"/>
    <cellStyle name="SAPBEXresItemX 5 2 3" xfId="1441" xr:uid="{95A8F570-B94C-4AC7-A4DB-C718E4AFF8D7}"/>
    <cellStyle name="SAPBEXresItemX 5 2 3 2" xfId="3016" xr:uid="{3D92388B-D7F8-4E4F-9245-756B2CC4131A}"/>
    <cellStyle name="SAPBEXresItemX 5 2 3 3" xfId="4309" xr:uid="{325165BE-A8B0-4679-B7AF-7FF7D38248F8}"/>
    <cellStyle name="SAPBEXresItemX 5 2 4" xfId="1706" xr:uid="{CCF18787-87A4-4107-9314-0EC677435937}"/>
    <cellStyle name="SAPBEXresItemX 5 2 4 2" xfId="2498" xr:uid="{C5EC5A5C-8318-403D-9020-9AB57FC9AFB8}"/>
    <cellStyle name="SAPBEXresItemX 5 2 4 3" xfId="3793" xr:uid="{7F05A9B5-6D79-43A8-939B-4A62C2FB696E}"/>
    <cellStyle name="SAPBEXresItemX 5 2 5" xfId="2226" xr:uid="{05B5B132-AB04-4B76-AF39-3700E9C8028A}"/>
    <cellStyle name="SAPBEXresItemX 5 2 6" xfId="3535" xr:uid="{3C2DBC24-3786-4EA5-926C-4B7E6AAD9F0F}"/>
    <cellStyle name="SAPBEXresItemX 6" xfId="513" xr:uid="{272B3FE7-9A6A-4750-83C1-A34DAAB940E3}"/>
    <cellStyle name="SAPBEXresItemX 6 2" xfId="899" xr:uid="{7134E53B-8974-448E-95EA-148745D93223}"/>
    <cellStyle name="SAPBEXresItemX 6 2 2" xfId="1171" xr:uid="{0C179A59-24D2-4966-8789-3F0792B4CF7B}"/>
    <cellStyle name="SAPBEXresItemX 6 2 2 2" xfId="1965" xr:uid="{F9643C07-CC63-4C8C-AEFF-635722C95FB9}"/>
    <cellStyle name="SAPBEXresItemX 6 2 2 2 2" xfId="3275" xr:uid="{489674B6-9674-441D-85BB-BE66E80B6FAE}"/>
    <cellStyle name="SAPBEXresItemX 6 2 2 2 3" xfId="4568" xr:uid="{9155DF52-AC9F-492C-80D9-61ED1095A54A}"/>
    <cellStyle name="SAPBEXresItemX 6 2 2 3" xfId="2757" xr:uid="{07C9E46A-89C3-4F4D-A3EA-72B018A9CB5C}"/>
    <cellStyle name="SAPBEXresItemX 6 2 2 4" xfId="4052" xr:uid="{3B7D90F5-4CEF-4B32-A3FF-44658D8C5305}"/>
    <cellStyle name="SAPBEXresItemX 6 2 3" xfId="1442" xr:uid="{590D5556-7EFE-4070-8C8C-F6DC2DF29E30}"/>
    <cellStyle name="SAPBEXresItemX 6 2 3 2" xfId="3017" xr:uid="{4C8AD4B1-16D6-4402-B604-21A9F544E03E}"/>
    <cellStyle name="SAPBEXresItemX 6 2 3 3" xfId="4310" xr:uid="{5A002CE0-50E8-4B5F-BBCE-F5FCB447FED6}"/>
    <cellStyle name="SAPBEXresItemX 6 2 4" xfId="1707" xr:uid="{19EE447F-7BE3-48A9-A2EE-C6FDEA448455}"/>
    <cellStyle name="SAPBEXresItemX 6 2 4 2" xfId="2499" xr:uid="{9AC43D1E-9C50-44A8-934D-1B0ED04C6545}"/>
    <cellStyle name="SAPBEXresItemX 6 2 4 3" xfId="3794" xr:uid="{4B6A72D6-0E64-4B71-96EA-9774815B9FE2}"/>
    <cellStyle name="SAPBEXresItemX 6 2 5" xfId="2227" xr:uid="{A42C6EE6-B2DD-4D78-B5F5-4D2D4ED2A30E}"/>
    <cellStyle name="SAPBEXresItemX 6 2 6" xfId="3536" xr:uid="{A20D9BF5-8D87-4337-AD3E-45C9F1FF2E8E}"/>
    <cellStyle name="SAPBEXresItemX 7" xfId="894" xr:uid="{BCEF4973-FCCC-442F-8113-8C8B67B0E84A}"/>
    <cellStyle name="SAPBEXresItemX 7 2" xfId="1166" xr:uid="{0CBF464F-EF47-4EFC-B3C7-0FD6270B9718}"/>
    <cellStyle name="SAPBEXresItemX 7 2 2" xfId="1960" xr:uid="{01AF42D5-63CD-4F26-BE8B-94573F985AD3}"/>
    <cellStyle name="SAPBEXresItemX 7 2 2 2" xfId="3270" xr:uid="{2A1F97DF-0928-4EE3-BDBC-3B3A2A63EF8D}"/>
    <cellStyle name="SAPBEXresItemX 7 2 2 3" xfId="4563" xr:uid="{E727C886-AF43-4420-B900-081319294535}"/>
    <cellStyle name="SAPBEXresItemX 7 2 3" xfId="2752" xr:uid="{F312E2AB-A777-4B27-9291-76E82A1FF9EC}"/>
    <cellStyle name="SAPBEXresItemX 7 2 4" xfId="4047" xr:uid="{DEB617CB-827D-4055-A804-9D6E9DA3AE1C}"/>
    <cellStyle name="SAPBEXresItemX 7 3" xfId="1437" xr:uid="{CF769424-8C3F-4F87-B3AC-87FED97F6536}"/>
    <cellStyle name="SAPBEXresItemX 7 3 2" xfId="3012" xr:uid="{2C7A8F6B-08D0-44FF-A1D0-8587BB296567}"/>
    <cellStyle name="SAPBEXresItemX 7 3 3" xfId="4305" xr:uid="{027D3A7D-521C-484B-8C45-4E139DB5EE26}"/>
    <cellStyle name="SAPBEXresItemX 7 4" xfId="1702" xr:uid="{7409F9C5-F398-4D30-9128-2A2A8AA98FB1}"/>
    <cellStyle name="SAPBEXresItemX 7 4 2" xfId="2494" xr:uid="{C468D29A-6A71-4353-B426-59918865F02B}"/>
    <cellStyle name="SAPBEXresItemX 7 4 3" xfId="3789" xr:uid="{293004CD-685E-44DE-9BC2-012D0F195E12}"/>
    <cellStyle name="SAPBEXresItemX 7 5" xfId="2222" xr:uid="{3E784412-0049-4950-AF6C-DACC47CD814C}"/>
    <cellStyle name="SAPBEXresItemX 7 6" xfId="3531" xr:uid="{51656955-E573-403D-B350-563BB971C39E}"/>
    <cellStyle name="SAPBEXstdData" xfId="514" xr:uid="{AFED941D-D1BD-4333-93B3-EDA3D91C4791}"/>
    <cellStyle name="SAPBEXstdData 2" xfId="515" xr:uid="{26C93787-C12B-4835-88E1-FA64850857D9}"/>
    <cellStyle name="SAPBEXstdData 2 2" xfId="901" xr:uid="{7DFD3CDA-A5CD-4CF1-AD68-FF24ABA0F1BD}"/>
    <cellStyle name="SAPBEXstdData 2 2 2" xfId="1173" xr:uid="{7244CD1F-5287-4C62-9739-788BB3EABDAA}"/>
    <cellStyle name="SAPBEXstdData 2 2 2 2" xfId="1967" xr:uid="{1444370D-8F9E-4C7A-9913-E3F129F562C2}"/>
    <cellStyle name="SAPBEXstdData 2 2 2 2 2" xfId="3277" xr:uid="{5AAB58F2-83C7-4034-A751-A5A747D1B3C3}"/>
    <cellStyle name="SAPBEXstdData 2 2 2 2 3" xfId="4570" xr:uid="{5A23D4C0-3BD8-4071-AF70-D731D713B967}"/>
    <cellStyle name="SAPBEXstdData 2 2 2 3" xfId="2759" xr:uid="{FED6C7AE-CA1D-419B-A280-F0A011AB3314}"/>
    <cellStyle name="SAPBEXstdData 2 2 2 4" xfId="4054" xr:uid="{D83F46C7-3FB6-4C97-B835-68D61B483FD7}"/>
    <cellStyle name="SAPBEXstdData 2 2 3" xfId="1444" xr:uid="{AF846A75-2D92-449C-B7B0-EBCA1E6028DA}"/>
    <cellStyle name="SAPBEXstdData 2 2 3 2" xfId="3019" xr:uid="{AF08BBFF-C470-4D94-974F-F63675FD5A38}"/>
    <cellStyle name="SAPBEXstdData 2 2 3 3" xfId="4312" xr:uid="{E4C325B6-95D8-4492-B3CB-23D20C54B88E}"/>
    <cellStyle name="SAPBEXstdData 2 2 4" xfId="1709" xr:uid="{A8BD0722-1F3C-440B-A4D9-AE8D2B129401}"/>
    <cellStyle name="SAPBEXstdData 2 2 4 2" xfId="2501" xr:uid="{14292D21-A976-44FF-B7F6-3ECB74D91493}"/>
    <cellStyle name="SAPBEXstdData 2 2 4 3" xfId="3796" xr:uid="{72426892-1876-4BBD-91C4-F81B87051C47}"/>
    <cellStyle name="SAPBEXstdData 2 2 5" xfId="2229" xr:uid="{76F58F9A-F563-4715-93CE-A1CEE3F4D2A5}"/>
    <cellStyle name="SAPBEXstdData 2 2 6" xfId="3538" xr:uid="{EE47E873-402E-486F-83D8-1B9511C5BF8A}"/>
    <cellStyle name="SAPBEXstdData 3" xfId="516" xr:uid="{C43C3C07-790D-4919-B8E1-27785E3E6924}"/>
    <cellStyle name="SAPBEXstdData 3 2" xfId="902" xr:uid="{FEBA1B1F-959F-4D5A-B3AB-C611C48C4B22}"/>
    <cellStyle name="SAPBEXstdData 3 2 2" xfId="1174" xr:uid="{AEB5A63E-38B0-44F3-9BBB-7D5C3D3BDC60}"/>
    <cellStyle name="SAPBEXstdData 3 2 2 2" xfId="1968" xr:uid="{16C1214D-C32F-4EBC-AF43-18781CACAE7E}"/>
    <cellStyle name="SAPBEXstdData 3 2 2 2 2" xfId="3278" xr:uid="{332336BC-6A6C-4813-A531-92BAED81794E}"/>
    <cellStyle name="SAPBEXstdData 3 2 2 2 3" xfId="4571" xr:uid="{1DAC7308-C139-424E-BC70-0EF317273BB4}"/>
    <cellStyle name="SAPBEXstdData 3 2 2 3" xfId="2760" xr:uid="{DC9D6509-592F-4A00-9A89-A96F766324DE}"/>
    <cellStyle name="SAPBEXstdData 3 2 2 4" xfId="4055" xr:uid="{79DDE919-F790-45DA-A0BD-10D7B67BA7C6}"/>
    <cellStyle name="SAPBEXstdData 3 2 3" xfId="1445" xr:uid="{B219FBE7-73B5-43A2-BF97-149FAFE7888A}"/>
    <cellStyle name="SAPBEXstdData 3 2 3 2" xfId="3020" xr:uid="{BA07F890-9C5B-40AA-AA40-597DD808850D}"/>
    <cellStyle name="SAPBEXstdData 3 2 3 3" xfId="4313" xr:uid="{4ACA944C-E93E-4981-BFEB-6DFD87D6651E}"/>
    <cellStyle name="SAPBEXstdData 3 2 4" xfId="1710" xr:uid="{54DEDBA9-24A3-4626-B0CF-11B5A39B53F1}"/>
    <cellStyle name="SAPBEXstdData 3 2 4 2" xfId="2502" xr:uid="{7A7EB4F1-6C70-453D-8E79-08904BB1A90E}"/>
    <cellStyle name="SAPBEXstdData 3 2 4 3" xfId="3797" xr:uid="{E2B9D40E-43F2-458C-8876-653EE1D33458}"/>
    <cellStyle name="SAPBEXstdData 3 2 5" xfId="2230" xr:uid="{02AE34E2-3C56-433F-B95B-EA4969421062}"/>
    <cellStyle name="SAPBEXstdData 3 2 6" xfId="3539" xr:uid="{91863081-4D48-4CEB-B0BC-0FD34F4F0226}"/>
    <cellStyle name="SAPBEXstdData 4" xfId="517" xr:uid="{35F793E5-4D81-4681-A140-8325A15C8427}"/>
    <cellStyle name="SAPBEXstdData 4 2" xfId="903" xr:uid="{872E4053-8EFA-43BB-A94F-6B7BF34E0D6F}"/>
    <cellStyle name="SAPBEXstdData 4 2 2" xfId="1175" xr:uid="{501754BA-C94C-4866-85BE-0CACDF6B7EDE}"/>
    <cellStyle name="SAPBEXstdData 4 2 2 2" xfId="1969" xr:uid="{C1D7BADE-4387-49F5-9F51-D9BC73323A02}"/>
    <cellStyle name="SAPBEXstdData 4 2 2 2 2" xfId="3279" xr:uid="{95D50D0A-86FF-4A44-B3E5-AB79CEA81171}"/>
    <cellStyle name="SAPBEXstdData 4 2 2 2 3" xfId="4572" xr:uid="{2293CE01-4207-4EBD-A3D1-C191A2C1E21D}"/>
    <cellStyle name="SAPBEXstdData 4 2 2 3" xfId="2761" xr:uid="{3192B9DF-D315-4A04-9301-602C6D613D46}"/>
    <cellStyle name="SAPBEXstdData 4 2 2 4" xfId="4056" xr:uid="{408FB89B-720E-4E19-B00E-8FB92AE2F63C}"/>
    <cellStyle name="SAPBEXstdData 4 2 3" xfId="1446" xr:uid="{0D91377F-1577-46E9-A330-AD771E72E59E}"/>
    <cellStyle name="SAPBEXstdData 4 2 3 2" xfId="3021" xr:uid="{2930BC4A-4750-4F35-940E-D1C08D64CF6E}"/>
    <cellStyle name="SAPBEXstdData 4 2 3 3" xfId="4314" xr:uid="{F20EF29B-310A-406F-BA61-2F603D140939}"/>
    <cellStyle name="SAPBEXstdData 4 2 4" xfId="1711" xr:uid="{ACFFBC4E-0D51-495E-98AC-3CB3E1D3DF53}"/>
    <cellStyle name="SAPBEXstdData 4 2 4 2" xfId="2503" xr:uid="{FF9966CA-6594-4DFF-8B24-927F6CE6D298}"/>
    <cellStyle name="SAPBEXstdData 4 2 4 3" xfId="3798" xr:uid="{425EB8FA-C7B3-4F2D-B335-D25BAB4D4E85}"/>
    <cellStyle name="SAPBEXstdData 4 2 5" xfId="2231" xr:uid="{37829FAA-DDD2-4554-9411-0EBEE578A978}"/>
    <cellStyle name="SAPBEXstdData 4 2 6" xfId="3540" xr:uid="{CF948E74-2999-4864-9C78-E18ED7314D73}"/>
    <cellStyle name="SAPBEXstdData 5" xfId="518" xr:uid="{8CCD3A29-2A24-45C2-9A6B-3EF446AADE20}"/>
    <cellStyle name="SAPBEXstdData 5 2" xfId="904" xr:uid="{75A2475D-A070-4E6D-841A-F9AA1DCA211A}"/>
    <cellStyle name="SAPBEXstdData 5 2 2" xfId="1176" xr:uid="{4EDB9689-56C9-4E0A-B2B7-919FF6D468FA}"/>
    <cellStyle name="SAPBEXstdData 5 2 2 2" xfId="1970" xr:uid="{CE95AC6F-24F8-483C-B82F-9EF9281F808D}"/>
    <cellStyle name="SAPBEXstdData 5 2 2 2 2" xfId="3280" xr:uid="{1A478865-0137-4569-9290-E31FE3369706}"/>
    <cellStyle name="SAPBEXstdData 5 2 2 2 3" xfId="4573" xr:uid="{374AF64C-2EAC-473A-AF16-67E9245E5C2F}"/>
    <cellStyle name="SAPBEXstdData 5 2 2 3" xfId="2762" xr:uid="{8F23ECB3-7F0C-434E-A1D7-4132EA44D4EF}"/>
    <cellStyle name="SAPBEXstdData 5 2 2 4" xfId="4057" xr:uid="{A9095E6D-08B4-427B-9F0C-A080EB4AD580}"/>
    <cellStyle name="SAPBEXstdData 5 2 3" xfId="1447" xr:uid="{7C98972D-3435-4AD7-9CD6-D8E4D85B613A}"/>
    <cellStyle name="SAPBEXstdData 5 2 3 2" xfId="3022" xr:uid="{61ADC4B4-591C-4284-8B86-6CB41982E6D6}"/>
    <cellStyle name="SAPBEXstdData 5 2 3 3" xfId="4315" xr:uid="{86833E28-35FC-492D-BD5B-CF3781F009DA}"/>
    <cellStyle name="SAPBEXstdData 5 2 4" xfId="1712" xr:uid="{14525A61-884C-44F3-93F5-587176AB3084}"/>
    <cellStyle name="SAPBEXstdData 5 2 4 2" xfId="2504" xr:uid="{F677E4B6-E962-4F94-85A3-3BD6B4470D84}"/>
    <cellStyle name="SAPBEXstdData 5 2 4 3" xfId="3799" xr:uid="{8298F767-5D6B-4C13-BC29-600D4DC6B537}"/>
    <cellStyle name="SAPBEXstdData 5 2 5" xfId="2232" xr:uid="{AD18F8E4-D001-4FC5-AC0C-761A02CCA644}"/>
    <cellStyle name="SAPBEXstdData 5 2 6" xfId="3541" xr:uid="{7C1E8710-C6A7-497D-9FC1-92CAEABA463D}"/>
    <cellStyle name="SAPBEXstdData 6" xfId="519" xr:uid="{D150BFE6-AA5D-4457-9F17-073312DA3E3C}"/>
    <cellStyle name="SAPBEXstdData 6 2" xfId="905" xr:uid="{1FDB07C5-C580-47B7-817D-C5170EC15D85}"/>
    <cellStyle name="SAPBEXstdData 6 2 2" xfId="1177" xr:uid="{C1C25BE3-7EE1-402B-88EF-4C5B9E9FE43B}"/>
    <cellStyle name="SAPBEXstdData 6 2 2 2" xfId="1971" xr:uid="{4F1203F1-E335-45AF-95AE-5F8FB4F3A62E}"/>
    <cellStyle name="SAPBEXstdData 6 2 2 2 2" xfId="3281" xr:uid="{9A189B63-4777-4D82-A17D-FF77C598CD45}"/>
    <cellStyle name="SAPBEXstdData 6 2 2 2 3" xfId="4574" xr:uid="{B1AEA63A-8B02-4F4E-BF96-D1CA713B52AE}"/>
    <cellStyle name="SAPBEXstdData 6 2 2 3" xfId="2763" xr:uid="{617F9013-A8EC-4513-9B7F-EEEDA93AA1A2}"/>
    <cellStyle name="SAPBEXstdData 6 2 2 4" xfId="4058" xr:uid="{A789E879-9CC8-41F2-A188-36647318F61C}"/>
    <cellStyle name="SAPBEXstdData 6 2 3" xfId="1448" xr:uid="{5630148B-D6C3-459A-AF8C-E6E9213FB11B}"/>
    <cellStyle name="SAPBEXstdData 6 2 3 2" xfId="3023" xr:uid="{69E615A7-FF65-44FF-8AF8-87CCB248E584}"/>
    <cellStyle name="SAPBEXstdData 6 2 3 3" xfId="4316" xr:uid="{E0D28E80-3B4F-4411-B715-5F7A617A4A90}"/>
    <cellStyle name="SAPBEXstdData 6 2 4" xfId="1713" xr:uid="{68D23EB7-E613-4FDE-BDEE-20DEE58A1474}"/>
    <cellStyle name="SAPBEXstdData 6 2 4 2" xfId="2505" xr:uid="{1D9B131A-8045-46C2-85BB-A8C45DAD7DE3}"/>
    <cellStyle name="SAPBEXstdData 6 2 4 3" xfId="3800" xr:uid="{42D91029-E482-4D9F-98AA-55741284ECA0}"/>
    <cellStyle name="SAPBEXstdData 6 2 5" xfId="2233" xr:uid="{0DE511A5-A667-4730-A9A9-E7EC9541016B}"/>
    <cellStyle name="SAPBEXstdData 6 2 6" xfId="3542" xr:uid="{BEC54013-483F-4960-BA4F-07DA231EBFAE}"/>
    <cellStyle name="SAPBEXstdData 7" xfId="900" xr:uid="{402D4013-C12B-40B1-9B83-7B50EF3AA5B1}"/>
    <cellStyle name="SAPBEXstdData 7 2" xfId="1172" xr:uid="{FB199E2F-135A-4606-9362-9EF58225B1CD}"/>
    <cellStyle name="SAPBEXstdData 7 2 2" xfId="1966" xr:uid="{E55CB272-C859-4BCD-8AA0-AE8EC574B359}"/>
    <cellStyle name="SAPBEXstdData 7 2 2 2" xfId="3276" xr:uid="{CEA71130-8105-4526-A365-4F3A0A646A36}"/>
    <cellStyle name="SAPBEXstdData 7 2 2 3" xfId="4569" xr:uid="{DAA6A550-6457-41EA-A71E-106B2B91BE90}"/>
    <cellStyle name="SAPBEXstdData 7 2 3" xfId="2758" xr:uid="{73A8C97F-D6AC-4629-82DE-B248E411596F}"/>
    <cellStyle name="SAPBEXstdData 7 2 4" xfId="4053" xr:uid="{2C10B008-6679-45EC-A261-FBD76CBFDF72}"/>
    <cellStyle name="SAPBEXstdData 7 3" xfId="1443" xr:uid="{AFFBCB70-BE84-4FBD-9D8E-E9244C6C1FA9}"/>
    <cellStyle name="SAPBEXstdData 7 3 2" xfId="3018" xr:uid="{159295AC-6CB0-4D33-BEF4-99E2C632467E}"/>
    <cellStyle name="SAPBEXstdData 7 3 3" xfId="4311" xr:uid="{F947070A-A90C-4274-AF34-82794558125F}"/>
    <cellStyle name="SAPBEXstdData 7 4" xfId="1708" xr:uid="{A3BE55EB-0903-4ABA-A16D-10D47CE7DCCD}"/>
    <cellStyle name="SAPBEXstdData 7 4 2" xfId="2500" xr:uid="{E4C04475-E308-4C6F-9EA5-818498518934}"/>
    <cellStyle name="SAPBEXstdData 7 4 3" xfId="3795" xr:uid="{554376CF-94E4-4704-9443-8C0F3C9C3AF6}"/>
    <cellStyle name="SAPBEXstdData 7 5" xfId="2228" xr:uid="{477E01B7-5326-49EC-A47F-720A53CBC2B6}"/>
    <cellStyle name="SAPBEXstdData 7 6" xfId="3537" xr:uid="{FE0DEFB4-293A-4424-98B6-9B9B9B220A9A}"/>
    <cellStyle name="SAPBEXstdData_Приложение_1_к_7-у-о_2009_Кв_1_ФСТ" xfId="520" xr:uid="{005E8199-DD93-440F-B514-DADDE5093EE2}"/>
    <cellStyle name="SAPBEXstdDataEmph" xfId="521" xr:uid="{7D648A73-D58E-4767-A10E-A7F4A706B01C}"/>
    <cellStyle name="SAPBEXstdDataEmph 2" xfId="522" xr:uid="{9B2D440A-EEF8-433B-9AD5-F3801A07CA3A}"/>
    <cellStyle name="SAPBEXstdDataEmph 2 2" xfId="907" xr:uid="{F458F024-C6C8-417B-AC14-505E78B895FD}"/>
    <cellStyle name="SAPBEXstdDataEmph 2 2 2" xfId="1179" xr:uid="{0AE51C6F-AF0B-43A9-8618-EF87263A82CF}"/>
    <cellStyle name="SAPBEXstdDataEmph 2 2 2 2" xfId="1973" xr:uid="{33E036F2-8FD8-40AD-9685-FB9CB7587EFE}"/>
    <cellStyle name="SAPBEXstdDataEmph 2 2 2 2 2" xfId="3283" xr:uid="{676A682D-64F3-4BA0-B1D3-D7BE1E1EE2EB}"/>
    <cellStyle name="SAPBEXstdDataEmph 2 2 2 2 3" xfId="4576" xr:uid="{A7D52E08-2E54-4886-B619-E708CF500B91}"/>
    <cellStyle name="SAPBEXstdDataEmph 2 2 2 3" xfId="2765" xr:uid="{3874A381-0F78-42B6-AD22-5C03D1FA0A60}"/>
    <cellStyle name="SAPBEXstdDataEmph 2 2 2 4" xfId="4060" xr:uid="{E624270D-6ED4-457E-82A8-F8C5495CD447}"/>
    <cellStyle name="SAPBEXstdDataEmph 2 2 3" xfId="1450" xr:uid="{3D7A3466-D98E-4167-9DB8-98BC81BDF280}"/>
    <cellStyle name="SAPBEXstdDataEmph 2 2 3 2" xfId="3025" xr:uid="{C598EDAB-D28C-4723-B88B-65C53C521E94}"/>
    <cellStyle name="SAPBEXstdDataEmph 2 2 3 3" xfId="4318" xr:uid="{9F0E0A29-21A9-46EA-9188-653AC53623F0}"/>
    <cellStyle name="SAPBEXstdDataEmph 2 2 4" xfId="1715" xr:uid="{E7A21D66-2829-4D95-90A1-66CFE7D5D9B5}"/>
    <cellStyle name="SAPBEXstdDataEmph 2 2 4 2" xfId="2507" xr:uid="{7170C87A-AC0D-451B-8A83-16D6323AE77D}"/>
    <cellStyle name="SAPBEXstdDataEmph 2 2 4 3" xfId="3802" xr:uid="{DBD67B86-CB69-43D6-ACEE-B489DE85FCB5}"/>
    <cellStyle name="SAPBEXstdDataEmph 2 2 5" xfId="2235" xr:uid="{2C24817B-6385-4C0C-99DE-35485B740D9E}"/>
    <cellStyle name="SAPBEXstdDataEmph 2 2 6" xfId="3544" xr:uid="{2FFF1BFC-95B4-4842-B4B3-6276DF768C0C}"/>
    <cellStyle name="SAPBEXstdDataEmph 3" xfId="523" xr:uid="{7B53AAAF-74E5-4592-B7B2-B3F9E8E758BB}"/>
    <cellStyle name="SAPBEXstdDataEmph 3 2" xfId="908" xr:uid="{3A00ED80-9A93-49ED-A52F-44CD2DAB1E49}"/>
    <cellStyle name="SAPBEXstdDataEmph 3 2 2" xfId="1180" xr:uid="{59BF1D0E-D982-44DB-925B-8BC86E67BA66}"/>
    <cellStyle name="SAPBEXstdDataEmph 3 2 2 2" xfId="1974" xr:uid="{EF35CAC2-2337-40A5-BD55-153AEFF4681F}"/>
    <cellStyle name="SAPBEXstdDataEmph 3 2 2 2 2" xfId="3284" xr:uid="{8A5070A8-4D41-479D-86A4-F7A3F726089A}"/>
    <cellStyle name="SAPBEXstdDataEmph 3 2 2 2 3" xfId="4577" xr:uid="{8A3C5A6F-302B-49BE-B21B-96D7E7DA4F62}"/>
    <cellStyle name="SAPBEXstdDataEmph 3 2 2 3" xfId="2766" xr:uid="{6BDC5FD6-A927-4CCD-B48D-28D23B77DD9B}"/>
    <cellStyle name="SAPBEXstdDataEmph 3 2 2 4" xfId="4061" xr:uid="{73642376-DD7B-4BFB-89C1-F8F338B7A815}"/>
    <cellStyle name="SAPBEXstdDataEmph 3 2 3" xfId="1451" xr:uid="{1193EAD6-E8CD-4B2B-8B68-8445DFA60759}"/>
    <cellStyle name="SAPBEXstdDataEmph 3 2 3 2" xfId="3026" xr:uid="{D7E705E9-6C1B-451B-A37A-48419E22713A}"/>
    <cellStyle name="SAPBEXstdDataEmph 3 2 3 3" xfId="4319" xr:uid="{D39E2120-D834-4109-91B8-0CB4B5B2D214}"/>
    <cellStyle name="SAPBEXstdDataEmph 3 2 4" xfId="1716" xr:uid="{5F9594FA-A6DB-453A-92E5-F0B1D0A8BDA8}"/>
    <cellStyle name="SAPBEXstdDataEmph 3 2 4 2" xfId="2508" xr:uid="{55B761E1-CB53-47A5-B849-89BF95DDCB52}"/>
    <cellStyle name="SAPBEXstdDataEmph 3 2 4 3" xfId="3803" xr:uid="{0EA26AF0-5793-46D7-83E1-7F7EF7B5824A}"/>
    <cellStyle name="SAPBEXstdDataEmph 3 2 5" xfId="2236" xr:uid="{3D69997F-9E9A-4429-95D7-BBFFAC31831C}"/>
    <cellStyle name="SAPBEXstdDataEmph 3 2 6" xfId="3545" xr:uid="{E07BFC9D-882F-41F8-84A9-A13AC4E53CDD}"/>
    <cellStyle name="SAPBEXstdDataEmph 4" xfId="524" xr:uid="{18C05B3F-9AED-4782-A39E-90B97357A7E4}"/>
    <cellStyle name="SAPBEXstdDataEmph 4 2" xfId="909" xr:uid="{B25C949B-F954-453F-A4AE-A36927A60904}"/>
    <cellStyle name="SAPBEXstdDataEmph 4 2 2" xfId="1181" xr:uid="{311CD332-EFF6-4AD6-8BC5-5B5506CAC932}"/>
    <cellStyle name="SAPBEXstdDataEmph 4 2 2 2" xfId="1975" xr:uid="{EB9817B9-728E-4CB5-8FAB-1E9B557F102B}"/>
    <cellStyle name="SAPBEXstdDataEmph 4 2 2 2 2" xfId="3285" xr:uid="{D1419F4C-5B02-4C88-B75F-5D0D40491B01}"/>
    <cellStyle name="SAPBEXstdDataEmph 4 2 2 2 3" xfId="4578" xr:uid="{30FB89C8-CAA6-4D48-85D3-E6B8C6481F7B}"/>
    <cellStyle name="SAPBEXstdDataEmph 4 2 2 3" xfId="2767" xr:uid="{2AD809B7-B5ED-41F3-A7D8-B6FAF5E9B901}"/>
    <cellStyle name="SAPBEXstdDataEmph 4 2 2 4" xfId="4062" xr:uid="{1B3CE36D-A1EC-473E-8231-7F175C474B13}"/>
    <cellStyle name="SAPBEXstdDataEmph 4 2 3" xfId="1452" xr:uid="{BC901F8B-9C8E-47A0-BE68-B4C9DFC50FEC}"/>
    <cellStyle name="SAPBEXstdDataEmph 4 2 3 2" xfId="3027" xr:uid="{D640C275-2ACB-42AF-804A-422A975A7D12}"/>
    <cellStyle name="SAPBEXstdDataEmph 4 2 3 3" xfId="4320" xr:uid="{F0F0553E-4D48-470F-BFBC-6EFA8E81F2A1}"/>
    <cellStyle name="SAPBEXstdDataEmph 4 2 4" xfId="1717" xr:uid="{AE7AB2C2-ED68-406C-A5C9-EDF626979815}"/>
    <cellStyle name="SAPBEXstdDataEmph 4 2 4 2" xfId="2509" xr:uid="{B13E95BF-8044-4D31-B680-B6492DE428E2}"/>
    <cellStyle name="SAPBEXstdDataEmph 4 2 4 3" xfId="3804" xr:uid="{43BD456E-B099-4870-AE69-5443B622AE3E}"/>
    <cellStyle name="SAPBEXstdDataEmph 4 2 5" xfId="2237" xr:uid="{3456DE39-0859-4F4A-A216-CD5A0DC9FA33}"/>
    <cellStyle name="SAPBEXstdDataEmph 4 2 6" xfId="3546" xr:uid="{05DA7E89-BB31-44EC-8625-57EBD9722C09}"/>
    <cellStyle name="SAPBEXstdDataEmph 5" xfId="525" xr:uid="{55B66D6F-1AD8-4DC8-BBCD-82E672B4042E}"/>
    <cellStyle name="SAPBEXstdDataEmph 5 2" xfId="910" xr:uid="{0F11CBC1-77CF-47E6-9494-223F9985F820}"/>
    <cellStyle name="SAPBEXstdDataEmph 5 2 2" xfId="1182" xr:uid="{EFC0EA44-3BA2-4F74-A07F-713B6F0FA0FE}"/>
    <cellStyle name="SAPBEXstdDataEmph 5 2 2 2" xfId="1976" xr:uid="{78FEB501-2D15-4570-9ED1-BD3BECB550E7}"/>
    <cellStyle name="SAPBEXstdDataEmph 5 2 2 2 2" xfId="3286" xr:uid="{A552190A-A5F2-4B62-8160-3FE2F043BC74}"/>
    <cellStyle name="SAPBEXstdDataEmph 5 2 2 2 3" xfId="4579" xr:uid="{8F6B5F9C-8A29-4387-B169-59D77E6FB599}"/>
    <cellStyle name="SAPBEXstdDataEmph 5 2 2 3" xfId="2768" xr:uid="{E1D5267B-F3F5-477E-A6BC-BAC27ED42086}"/>
    <cellStyle name="SAPBEXstdDataEmph 5 2 2 4" xfId="4063" xr:uid="{53CF24CA-AAC1-4C82-BA0C-4B0EBB755BD8}"/>
    <cellStyle name="SAPBEXstdDataEmph 5 2 3" xfId="1453" xr:uid="{90C146A9-CB94-4748-A679-FE88C1E36040}"/>
    <cellStyle name="SAPBEXstdDataEmph 5 2 3 2" xfId="3028" xr:uid="{94F04EB1-ACFF-459C-A487-16A5B4B7118B}"/>
    <cellStyle name="SAPBEXstdDataEmph 5 2 3 3" xfId="4321" xr:uid="{2AEFAF1C-9DF0-438C-85E2-634239EA4EB1}"/>
    <cellStyle name="SAPBEXstdDataEmph 5 2 4" xfId="1718" xr:uid="{463D2D06-4E4F-4710-A4DE-DE94CBB5B50F}"/>
    <cellStyle name="SAPBEXstdDataEmph 5 2 4 2" xfId="2510" xr:uid="{58873071-0FA5-4406-9857-88B0585B824B}"/>
    <cellStyle name="SAPBEXstdDataEmph 5 2 4 3" xfId="3805" xr:uid="{558D3D99-3DBF-4B3D-AD1C-3E8E1ED4FC0D}"/>
    <cellStyle name="SAPBEXstdDataEmph 5 2 5" xfId="2238" xr:uid="{E483B173-3D19-4F04-AEFC-2BA39B4EE2CD}"/>
    <cellStyle name="SAPBEXstdDataEmph 5 2 6" xfId="3547" xr:uid="{C3D57BB0-1C68-4E40-AF69-CEAB75851D16}"/>
    <cellStyle name="SAPBEXstdDataEmph 6" xfId="526" xr:uid="{692CDD9E-D56E-41B9-AE8E-403A46CFA5E3}"/>
    <cellStyle name="SAPBEXstdDataEmph 6 2" xfId="911" xr:uid="{7C121B25-FA54-49A1-8C98-AA6AAB13D477}"/>
    <cellStyle name="SAPBEXstdDataEmph 6 2 2" xfId="1183" xr:uid="{B0FC9754-9CF6-40E3-ABF0-4E9A91C7A641}"/>
    <cellStyle name="SAPBEXstdDataEmph 6 2 2 2" xfId="1977" xr:uid="{AEEDA4E8-4D44-47ED-8A98-ED88A47986AC}"/>
    <cellStyle name="SAPBEXstdDataEmph 6 2 2 2 2" xfId="3287" xr:uid="{90CF95B8-5B7F-4A01-BDF2-6101307A8546}"/>
    <cellStyle name="SAPBEXstdDataEmph 6 2 2 2 3" xfId="4580" xr:uid="{CAB12A71-44B5-4E90-A24A-9E0BB87AC4E4}"/>
    <cellStyle name="SAPBEXstdDataEmph 6 2 2 3" xfId="2769" xr:uid="{029F1D2E-04CB-4CB7-AFF1-3933293BB1B9}"/>
    <cellStyle name="SAPBEXstdDataEmph 6 2 2 4" xfId="4064" xr:uid="{401733DE-0530-4551-AB7E-26E4F00A4F78}"/>
    <cellStyle name="SAPBEXstdDataEmph 6 2 3" xfId="1454" xr:uid="{D68B218C-1D55-4004-959C-2A175C11A024}"/>
    <cellStyle name="SAPBEXstdDataEmph 6 2 3 2" xfId="3029" xr:uid="{41DFDFFA-9F8C-4228-8DE1-475DC38497F5}"/>
    <cellStyle name="SAPBEXstdDataEmph 6 2 3 3" xfId="4322" xr:uid="{8B5CB7AF-6987-4163-A493-AEFCE86CCF9C}"/>
    <cellStyle name="SAPBEXstdDataEmph 6 2 4" xfId="1719" xr:uid="{86270403-BF53-4298-8678-3BC056A303DC}"/>
    <cellStyle name="SAPBEXstdDataEmph 6 2 4 2" xfId="2511" xr:uid="{6F74D053-FA87-4587-937C-670506CA10D8}"/>
    <cellStyle name="SAPBEXstdDataEmph 6 2 4 3" xfId="3806" xr:uid="{1FDAD3E8-B69C-4300-BD7C-9FBDBEA0FBAB}"/>
    <cellStyle name="SAPBEXstdDataEmph 6 2 5" xfId="2239" xr:uid="{B5F91AA9-8EF5-4E7A-8BCC-F11EDC6C5F6D}"/>
    <cellStyle name="SAPBEXstdDataEmph 6 2 6" xfId="3548" xr:uid="{67B9B34A-5744-44F4-B2FD-058E8226B7BF}"/>
    <cellStyle name="SAPBEXstdDataEmph 7" xfId="906" xr:uid="{25EB4AB5-C309-4C88-82A0-A547C9EF2C78}"/>
    <cellStyle name="SAPBEXstdDataEmph 7 2" xfId="1178" xr:uid="{FD750781-9871-479C-8C87-AA0EF0FE8D23}"/>
    <cellStyle name="SAPBEXstdDataEmph 7 2 2" xfId="1972" xr:uid="{636DD5B3-CCB8-4079-8E70-4DE80ED6F965}"/>
    <cellStyle name="SAPBEXstdDataEmph 7 2 2 2" xfId="3282" xr:uid="{6A77AD35-5F8E-4C46-8EBD-55AC988C1088}"/>
    <cellStyle name="SAPBEXstdDataEmph 7 2 2 3" xfId="4575" xr:uid="{4E5FEAFC-682B-4258-B575-37C14A17C341}"/>
    <cellStyle name="SAPBEXstdDataEmph 7 2 3" xfId="2764" xr:uid="{676DA9B0-4541-4808-AC77-C56A91C5D591}"/>
    <cellStyle name="SAPBEXstdDataEmph 7 2 4" xfId="4059" xr:uid="{98A0C1E6-5DB1-43A0-B034-EB290C64EFEA}"/>
    <cellStyle name="SAPBEXstdDataEmph 7 3" xfId="1449" xr:uid="{05A1974E-B9C2-4858-A99D-8CA988C8F65D}"/>
    <cellStyle name="SAPBEXstdDataEmph 7 3 2" xfId="3024" xr:uid="{00327C7B-07F0-4E56-8F1C-9FB1D7985622}"/>
    <cellStyle name="SAPBEXstdDataEmph 7 3 3" xfId="4317" xr:uid="{396634E8-2C71-4BA5-B7B7-F894E9874AF7}"/>
    <cellStyle name="SAPBEXstdDataEmph 7 4" xfId="1714" xr:uid="{A8F12CCC-4498-4FA8-B04C-F0C57A9C318E}"/>
    <cellStyle name="SAPBEXstdDataEmph 7 4 2" xfId="2506" xr:uid="{C3B1B7F5-7CB0-42AD-9E60-09D701AE3C33}"/>
    <cellStyle name="SAPBEXstdDataEmph 7 4 3" xfId="3801" xr:uid="{8B8BA99B-0D15-4699-94A3-9212F72CD196}"/>
    <cellStyle name="SAPBEXstdDataEmph 7 5" xfId="2234" xr:uid="{B75EE4B2-3E21-4608-9D96-CD9CE04217CF}"/>
    <cellStyle name="SAPBEXstdDataEmph 7 6" xfId="3543" xr:uid="{E7159C25-ED90-43AC-B1FB-3F92126C19A9}"/>
    <cellStyle name="SAPBEXstdItem" xfId="527" xr:uid="{FD3B153B-9E7B-4CBD-A6BB-3D8D64AF4D33}"/>
    <cellStyle name="SAPBEXstdItem 2" xfId="528" xr:uid="{DE29988C-F408-4976-A023-CE5CD0BC8160}"/>
    <cellStyle name="SAPBEXstdItem 2 2" xfId="912" xr:uid="{EE48E65D-E586-498E-8E61-4145915B01EF}"/>
    <cellStyle name="SAPBEXstdItem 2 2 2" xfId="1184" xr:uid="{9E11CE14-1CD5-4EE2-BCD7-4DE76D7556F3}"/>
    <cellStyle name="SAPBEXstdItem 2 2 2 2" xfId="1978" xr:uid="{AE046565-847A-4955-BFE9-BD778F5625E4}"/>
    <cellStyle name="SAPBEXstdItem 2 2 2 2 2" xfId="3288" xr:uid="{F360A25D-1FE1-4C4B-9A02-992E19DBAA32}"/>
    <cellStyle name="SAPBEXstdItem 2 2 2 2 3" xfId="4581" xr:uid="{3D423ECE-67E2-4AD4-9A73-45881632BAAB}"/>
    <cellStyle name="SAPBEXstdItem 2 2 2 3" xfId="2770" xr:uid="{AF8870C1-0D89-473B-AA65-A3EB79D96252}"/>
    <cellStyle name="SAPBEXstdItem 2 2 2 4" xfId="4065" xr:uid="{399DBBD6-31B5-4C38-AC74-4DDAE9AF8C1D}"/>
    <cellStyle name="SAPBEXstdItem 2 2 3" xfId="1455" xr:uid="{A2162281-45C0-4B83-929F-1DC45B5E24B8}"/>
    <cellStyle name="SAPBEXstdItem 2 2 3 2" xfId="3030" xr:uid="{FB103696-3AA3-4A33-96D0-0EA08A0F2A83}"/>
    <cellStyle name="SAPBEXstdItem 2 2 3 3" xfId="4323" xr:uid="{F93774CB-D1EF-439F-AA45-42D8A0276406}"/>
    <cellStyle name="SAPBEXstdItem 2 2 4" xfId="1720" xr:uid="{6D3C3F27-3DF9-4F97-BDC3-DEA74330211B}"/>
    <cellStyle name="SAPBEXstdItem 2 2 4 2" xfId="2512" xr:uid="{DC5AC890-0990-43E5-BFC3-28252A386A96}"/>
    <cellStyle name="SAPBEXstdItem 2 2 4 3" xfId="3807" xr:uid="{D1718B3C-F398-4C5C-A261-5703420CD8FF}"/>
    <cellStyle name="SAPBEXstdItem 2 2 5" xfId="2240" xr:uid="{C410E7B4-86CE-42D1-BEF8-693489ADBADA}"/>
    <cellStyle name="SAPBEXstdItem 2 2 6" xfId="3549" xr:uid="{E58846B9-C2BD-4788-A405-CC1CCEEE3349}"/>
    <cellStyle name="SAPBEXstdItem 3" xfId="529" xr:uid="{3EDB520C-C2BA-4D6C-AC5C-A20CF0CC9411}"/>
    <cellStyle name="SAPBEXstdItem 3 2" xfId="913" xr:uid="{29720417-FEE3-49A8-BD55-F8F8F67DE0E3}"/>
    <cellStyle name="SAPBEXstdItem 3 2 2" xfId="1185" xr:uid="{1C6FEC27-B784-4B32-B387-8EDF08095992}"/>
    <cellStyle name="SAPBEXstdItem 3 2 2 2" xfId="1979" xr:uid="{997CBD00-1900-4C15-B1FC-8318020ED253}"/>
    <cellStyle name="SAPBEXstdItem 3 2 2 2 2" xfId="3289" xr:uid="{43CAE19C-C426-4B61-9D22-2AA6C6398D06}"/>
    <cellStyle name="SAPBEXstdItem 3 2 2 2 3" xfId="4582" xr:uid="{DCB69036-F805-4C9A-8C4E-F45F7A04E8E0}"/>
    <cellStyle name="SAPBEXstdItem 3 2 2 3" xfId="2771" xr:uid="{37D422CE-1DE9-4949-AD97-9BC947CC5E33}"/>
    <cellStyle name="SAPBEXstdItem 3 2 2 4" xfId="4066" xr:uid="{C5A7BB0E-5CA7-4CCF-B59B-DEF117C6B404}"/>
    <cellStyle name="SAPBEXstdItem 3 2 3" xfId="1456" xr:uid="{9C8507F9-AEA4-428A-BE8A-AE51C2E65FE6}"/>
    <cellStyle name="SAPBEXstdItem 3 2 3 2" xfId="3031" xr:uid="{D3EA96C9-2E71-48FB-910C-090689245330}"/>
    <cellStyle name="SAPBEXstdItem 3 2 3 3" xfId="4324" xr:uid="{ED17CBF8-33EC-4EC7-97D6-1D86FBB20AC7}"/>
    <cellStyle name="SAPBEXstdItem 3 2 4" xfId="1721" xr:uid="{25C4B130-DDF8-4947-A89F-0D9CC7BFB883}"/>
    <cellStyle name="SAPBEXstdItem 3 2 4 2" xfId="2513" xr:uid="{D4310376-79AC-4BA1-91AA-FD7DB855A753}"/>
    <cellStyle name="SAPBEXstdItem 3 2 4 3" xfId="3808" xr:uid="{9EE795BF-88BD-40CF-868A-4411D0F3819E}"/>
    <cellStyle name="SAPBEXstdItem 3 2 5" xfId="2241" xr:uid="{64E54A70-8929-45E3-8C72-3B2AC0AC56A8}"/>
    <cellStyle name="SAPBEXstdItem 3 2 6" xfId="3550" xr:uid="{6BBC4006-9ABA-4F86-9891-979AA5FAAF73}"/>
    <cellStyle name="SAPBEXstdItem 4" xfId="530" xr:uid="{E98DAE08-DB4D-41EC-9D1A-0C445D138E26}"/>
    <cellStyle name="SAPBEXstdItem 4 2" xfId="914" xr:uid="{B945A071-2F8B-4DC7-9A6D-41AC599A7C14}"/>
    <cellStyle name="SAPBEXstdItem 4 2 2" xfId="1186" xr:uid="{4405A47F-DF04-46F0-9348-085BCB2836B0}"/>
    <cellStyle name="SAPBEXstdItem 4 2 2 2" xfId="1980" xr:uid="{834E8229-9D4B-460E-A120-71BCFC0554EA}"/>
    <cellStyle name="SAPBEXstdItem 4 2 2 2 2" xfId="3290" xr:uid="{BDDD5A79-07A5-43E9-A902-47AF533F3BEE}"/>
    <cellStyle name="SAPBEXstdItem 4 2 2 2 3" xfId="4583" xr:uid="{F007353C-BAE4-4BAD-9869-9386512E5EA7}"/>
    <cellStyle name="SAPBEXstdItem 4 2 2 3" xfId="2772" xr:uid="{307B2510-37E3-4914-88AE-1C1CB41A4958}"/>
    <cellStyle name="SAPBEXstdItem 4 2 2 4" xfId="4067" xr:uid="{D6702E8F-C743-47F2-917A-EA27F24352E4}"/>
    <cellStyle name="SAPBEXstdItem 4 2 3" xfId="1457" xr:uid="{9A990563-9A3B-4951-9F44-A1541827F5E4}"/>
    <cellStyle name="SAPBEXstdItem 4 2 3 2" xfId="3032" xr:uid="{66DE3F78-BBB2-4816-BD04-835038BD843C}"/>
    <cellStyle name="SAPBEXstdItem 4 2 3 3" xfId="4325" xr:uid="{09641B6D-3F9E-47B2-97E3-E2A3394E9FB0}"/>
    <cellStyle name="SAPBEXstdItem 4 2 4" xfId="1722" xr:uid="{08098187-C1CE-417F-95BD-F05369F55A63}"/>
    <cellStyle name="SAPBEXstdItem 4 2 4 2" xfId="2514" xr:uid="{A1A673C9-C0BA-4765-8FF1-D333A3C8E098}"/>
    <cellStyle name="SAPBEXstdItem 4 2 4 3" xfId="3809" xr:uid="{CD8C1511-3759-4123-A89D-ACF8857CCF2C}"/>
    <cellStyle name="SAPBEXstdItem 4 2 5" xfId="2242" xr:uid="{C1A162B1-8633-41C9-BACB-52ECB7B193AB}"/>
    <cellStyle name="SAPBEXstdItem 4 2 6" xfId="3551" xr:uid="{7C2052B4-5862-4AFB-B94B-DEA48716E220}"/>
    <cellStyle name="SAPBEXstdItem 5" xfId="531" xr:uid="{07D53912-A391-489E-A071-79BFB6D8A376}"/>
    <cellStyle name="SAPBEXstdItem 5 2" xfId="915" xr:uid="{EE54D745-0189-441F-A711-8B0FCC78DD8C}"/>
    <cellStyle name="SAPBEXstdItem 5 2 2" xfId="1187" xr:uid="{D31C1D00-47D9-4C24-96C3-5853C4F171CC}"/>
    <cellStyle name="SAPBEXstdItem 5 2 2 2" xfId="1981" xr:uid="{DCE93E84-E619-4956-A6F1-514315CFD07F}"/>
    <cellStyle name="SAPBEXstdItem 5 2 2 2 2" xfId="3291" xr:uid="{DA2EE914-DBA4-4F1C-8D80-732C0564BAB6}"/>
    <cellStyle name="SAPBEXstdItem 5 2 2 2 3" xfId="4584" xr:uid="{7BB783E7-9C0B-480E-81B4-0C4FD6C692C6}"/>
    <cellStyle name="SAPBEXstdItem 5 2 2 3" xfId="2773" xr:uid="{5CAF27A9-0DE5-4CBF-9B22-0CD0FF84CC52}"/>
    <cellStyle name="SAPBEXstdItem 5 2 2 4" xfId="4068" xr:uid="{6F338190-35E4-4951-8892-E55AEEC98858}"/>
    <cellStyle name="SAPBEXstdItem 5 2 3" xfId="1458" xr:uid="{2680D53A-BC54-496E-AD48-63292415EB76}"/>
    <cellStyle name="SAPBEXstdItem 5 2 3 2" xfId="3033" xr:uid="{A24E6F35-62C0-4A96-A431-CEC2F65E6B35}"/>
    <cellStyle name="SAPBEXstdItem 5 2 3 3" xfId="4326" xr:uid="{0C077C8C-1225-4C8D-ABA0-30C16D538E52}"/>
    <cellStyle name="SAPBEXstdItem 5 2 4" xfId="1723" xr:uid="{49D1B0A3-E3D2-49C4-8839-D0B9EBB1B794}"/>
    <cellStyle name="SAPBEXstdItem 5 2 4 2" xfId="2515" xr:uid="{B5757E52-D234-4AF6-8F7B-C08150CDEC38}"/>
    <cellStyle name="SAPBEXstdItem 5 2 4 3" xfId="3810" xr:uid="{F6D7CB1D-5D0F-43D2-B5BD-3AC92F941ED7}"/>
    <cellStyle name="SAPBEXstdItem 5 2 5" xfId="2243" xr:uid="{52960858-BF69-42E4-BC1F-0E8399BFB6AA}"/>
    <cellStyle name="SAPBEXstdItem 5 2 6" xfId="3552" xr:uid="{CAABD702-3908-476B-953E-DA147AE41525}"/>
    <cellStyle name="SAPBEXstdItem 6" xfId="532" xr:uid="{30340A07-6AF1-4B15-A096-CDE1D2E6B6FF}"/>
    <cellStyle name="SAPBEXstdItem 6 2" xfId="916" xr:uid="{A1C688DA-BF32-4403-992D-4AA606AEB4A0}"/>
    <cellStyle name="SAPBEXstdItem 6 2 2" xfId="1188" xr:uid="{3181CDBB-A802-4638-9E53-7AFC49576105}"/>
    <cellStyle name="SAPBEXstdItem 6 2 2 2" xfId="1982" xr:uid="{3DE51716-0FE9-4C4F-854B-4A9976953E8D}"/>
    <cellStyle name="SAPBEXstdItem 6 2 2 2 2" xfId="3292" xr:uid="{38CEFEFF-E9CD-4D68-85A0-A03712CB969B}"/>
    <cellStyle name="SAPBEXstdItem 6 2 2 2 3" xfId="4585" xr:uid="{F37251D3-E150-4871-9EE1-771FD5570F87}"/>
    <cellStyle name="SAPBEXstdItem 6 2 2 3" xfId="2774" xr:uid="{0057190F-11AE-45B8-BCAB-F05E1D7E0BF6}"/>
    <cellStyle name="SAPBEXstdItem 6 2 2 4" xfId="4069" xr:uid="{338D782F-82F3-4749-8DD3-8D2D25D247D3}"/>
    <cellStyle name="SAPBEXstdItem 6 2 3" xfId="1459" xr:uid="{93F1916C-740E-4DB7-A227-6816F26FAE21}"/>
    <cellStyle name="SAPBEXstdItem 6 2 3 2" xfId="3034" xr:uid="{75B6FBBF-3AE7-4353-85EB-13BC84A73385}"/>
    <cellStyle name="SAPBEXstdItem 6 2 3 3" xfId="4327" xr:uid="{227E00CC-388D-4DFB-8BF1-9A4278A4ECA3}"/>
    <cellStyle name="SAPBEXstdItem 6 2 4" xfId="1724" xr:uid="{FC8E10D2-7035-4853-892B-EC348791F4AC}"/>
    <cellStyle name="SAPBEXstdItem 6 2 4 2" xfId="2516" xr:uid="{7B37900C-706D-489A-A706-74E0DBFD9797}"/>
    <cellStyle name="SAPBEXstdItem 6 2 4 3" xfId="3811" xr:uid="{20C13C7A-72E2-4DFC-BD11-860FF4E3C0D9}"/>
    <cellStyle name="SAPBEXstdItem 6 2 5" xfId="2244" xr:uid="{D24153A3-A00F-450B-BE0F-DA3E81858CF4}"/>
    <cellStyle name="SAPBEXstdItem 6 2 6" xfId="3553" xr:uid="{64E65DF6-E117-446F-A1BA-FAA9B2A4FAD7}"/>
    <cellStyle name="SAPBEXstdItem 7" xfId="533" xr:uid="{289531C7-3611-4746-8775-8D6F4CD0CDB7}"/>
    <cellStyle name="SAPBEXstdItem 7 2" xfId="917" xr:uid="{14761EE3-FF1D-4373-A783-454144456934}"/>
    <cellStyle name="SAPBEXstdItem 7 2 2" xfId="1189" xr:uid="{9FD173B1-ABB8-42F6-B427-204B8F4F8683}"/>
    <cellStyle name="SAPBEXstdItem 7 2 2 2" xfId="1983" xr:uid="{7B0AF94C-5862-4F69-8F4A-5E8DCA7C333E}"/>
    <cellStyle name="SAPBEXstdItem 7 2 2 2 2" xfId="3293" xr:uid="{98DD41A2-DF87-425D-9274-0BC815E0CA77}"/>
    <cellStyle name="SAPBEXstdItem 7 2 2 2 3" xfId="4586" xr:uid="{153156D4-F72E-4620-8BC3-24DCE0C97CF3}"/>
    <cellStyle name="SAPBEXstdItem 7 2 2 3" xfId="2775" xr:uid="{D636CFBE-941C-45B5-A9A4-056388FE5ECD}"/>
    <cellStyle name="SAPBEXstdItem 7 2 2 4" xfId="4070" xr:uid="{8BED84B1-C1DD-418A-B551-4C40D1AFCE82}"/>
    <cellStyle name="SAPBEXstdItem 7 2 3" xfId="1460" xr:uid="{FECF466D-3F05-4D24-84B6-AB763AB3A419}"/>
    <cellStyle name="SAPBEXstdItem 7 2 3 2" xfId="3035" xr:uid="{5B44E716-8940-4935-B396-8A74A959F401}"/>
    <cellStyle name="SAPBEXstdItem 7 2 3 3" xfId="4328" xr:uid="{F29279B6-6E39-43F5-8881-09335D3690AE}"/>
    <cellStyle name="SAPBEXstdItem 7 2 4" xfId="1725" xr:uid="{314784E4-D9AF-447E-B71C-C8AAA15770EF}"/>
    <cellStyle name="SAPBEXstdItem 7 2 4 2" xfId="2517" xr:uid="{BA8384BF-2985-4A5D-ACD3-0F063B1190CF}"/>
    <cellStyle name="SAPBEXstdItem 7 2 4 3" xfId="3812" xr:uid="{3D974088-7C7A-4046-A620-0D85AF50D8CA}"/>
    <cellStyle name="SAPBEXstdItem 7 2 5" xfId="2245" xr:uid="{512F96AB-7266-451E-8995-D252BECDF5BE}"/>
    <cellStyle name="SAPBEXstdItem 7 2 6" xfId="3554" xr:uid="{E06266CC-0A59-4DAA-B9AD-2CA14C0FE329}"/>
    <cellStyle name="SAPBEXstdItem_7-р" xfId="534" xr:uid="{3821C27F-E891-4660-A620-B14FD0E69035}"/>
    <cellStyle name="SAPBEXstdItemX" xfId="535" xr:uid="{145C961C-F4CA-4423-811D-52A0D564D508}"/>
    <cellStyle name="SAPBEXstdItemX 2" xfId="536" xr:uid="{CFF8BD7E-65EC-4FE0-A512-7FD829B656B6}"/>
    <cellStyle name="SAPBEXstdItemX 2 2" xfId="918" xr:uid="{B065AB19-E9D0-45A8-85A4-36B6E69BF02C}"/>
    <cellStyle name="SAPBEXstdItemX 2 2 2" xfId="1190" xr:uid="{55D4EB21-B30C-459C-A73B-C80FF70A0233}"/>
    <cellStyle name="SAPBEXstdItemX 2 2 2 2" xfId="1984" xr:uid="{742A80A2-476A-49FD-803D-2E775E0F78AF}"/>
    <cellStyle name="SAPBEXstdItemX 2 2 2 2 2" xfId="3294" xr:uid="{E96547FA-881D-4A0E-A22D-64CBB0FBEE3F}"/>
    <cellStyle name="SAPBEXstdItemX 2 2 2 2 3" xfId="4587" xr:uid="{B3B1D494-E98D-4DB2-8D94-18C327C6D264}"/>
    <cellStyle name="SAPBEXstdItemX 2 2 2 3" xfId="2776" xr:uid="{87D2FD89-ED24-41F1-A4AD-29F837FB146B}"/>
    <cellStyle name="SAPBEXstdItemX 2 2 2 4" xfId="4071" xr:uid="{77B42478-D5CD-4DD8-90EE-AB89803AB377}"/>
    <cellStyle name="SAPBEXstdItemX 2 2 3" xfId="1461" xr:uid="{1CDB63F2-EB0C-4BA8-BEA3-82686E59D01F}"/>
    <cellStyle name="SAPBEXstdItemX 2 2 3 2" xfId="3036" xr:uid="{FDED5314-6837-4FED-8178-1715179E68F6}"/>
    <cellStyle name="SAPBEXstdItemX 2 2 3 3" xfId="4329" xr:uid="{F005BF7B-36D7-4027-B15F-165E2DA9422C}"/>
    <cellStyle name="SAPBEXstdItemX 2 2 4" xfId="1726" xr:uid="{538F1AF5-C275-4FCF-97B5-D422C10A7B9C}"/>
    <cellStyle name="SAPBEXstdItemX 2 2 4 2" xfId="2518" xr:uid="{3B784FDF-C97D-48B5-8D32-F08078F42A4B}"/>
    <cellStyle name="SAPBEXstdItemX 2 2 4 3" xfId="3813" xr:uid="{5BD5EFB6-3225-4AAD-9750-FCD8CB186C66}"/>
    <cellStyle name="SAPBEXstdItemX 2 2 5" xfId="2246" xr:uid="{22D1A517-3033-475A-8F50-E94D5630C186}"/>
    <cellStyle name="SAPBEXstdItemX 2 2 6" xfId="3555" xr:uid="{E146D6BC-C461-4D24-A2CA-2E61816C55C2}"/>
    <cellStyle name="SAPBEXstdItemX 3" xfId="537" xr:uid="{37E04F7C-EB8B-4D29-9D00-D177115E7DAB}"/>
    <cellStyle name="SAPBEXstdItemX 3 2" xfId="919" xr:uid="{9C3EC9AF-A858-4FDF-AA36-1115132F0358}"/>
    <cellStyle name="SAPBEXstdItemX 3 2 2" xfId="1191" xr:uid="{6DB5486A-E07E-48D3-8DE3-9B91DDAF9130}"/>
    <cellStyle name="SAPBEXstdItemX 3 2 2 2" xfId="1985" xr:uid="{5F65656F-87C6-49AD-BCB3-BAA967AEB516}"/>
    <cellStyle name="SAPBEXstdItemX 3 2 2 2 2" xfId="3295" xr:uid="{6DB81ED1-DCE6-49CB-BB18-2497B9C1C592}"/>
    <cellStyle name="SAPBEXstdItemX 3 2 2 2 3" xfId="4588" xr:uid="{E47EAF4E-53AF-4F90-9AA7-8439ABDA7580}"/>
    <cellStyle name="SAPBEXstdItemX 3 2 2 3" xfId="2777" xr:uid="{0E587311-5C50-47DC-9A86-E913A3DB3D88}"/>
    <cellStyle name="SAPBEXstdItemX 3 2 2 4" xfId="4072" xr:uid="{4FCF67EF-874E-43B8-8454-EF5551CD913C}"/>
    <cellStyle name="SAPBEXstdItemX 3 2 3" xfId="1462" xr:uid="{84FF9E1D-9B49-47FF-B79F-CA9D954D3831}"/>
    <cellStyle name="SAPBEXstdItemX 3 2 3 2" xfId="3037" xr:uid="{1D152375-FE9F-4962-A0C1-2A702C17352E}"/>
    <cellStyle name="SAPBEXstdItemX 3 2 3 3" xfId="4330" xr:uid="{2573A621-0E17-41E1-BDEF-64F235FF9146}"/>
    <cellStyle name="SAPBEXstdItemX 3 2 4" xfId="1727" xr:uid="{3A2C14CE-B768-4CB0-92D1-0EFC22F8D7D7}"/>
    <cellStyle name="SAPBEXstdItemX 3 2 4 2" xfId="2519" xr:uid="{3B3452D2-F468-4CEA-A30F-DB3FBAA87D62}"/>
    <cellStyle name="SAPBEXstdItemX 3 2 4 3" xfId="3814" xr:uid="{1AF02D41-76BF-437F-917F-4BE39D6CD91E}"/>
    <cellStyle name="SAPBEXstdItemX 3 2 5" xfId="2247" xr:uid="{FE8E5258-72EF-4842-A8FB-D0BE42F37582}"/>
    <cellStyle name="SAPBEXstdItemX 3 2 6" xfId="3556" xr:uid="{3FF0E801-3141-414C-A86B-6A613879E604}"/>
    <cellStyle name="SAPBEXstdItemX 4" xfId="538" xr:uid="{2DC17D7B-B3C1-4E29-9320-3CB3DEA9FA2B}"/>
    <cellStyle name="SAPBEXstdItemX 4 2" xfId="920" xr:uid="{8FD5D9E1-1F85-40AA-8348-DFCFB495BEE6}"/>
    <cellStyle name="SAPBEXstdItemX 4 2 2" xfId="1192" xr:uid="{F8E22D0C-3653-4C14-B894-6C86692CF2A6}"/>
    <cellStyle name="SAPBEXstdItemX 4 2 2 2" xfId="1986" xr:uid="{46194F76-B430-4C9D-BE93-BE11FC35DF3F}"/>
    <cellStyle name="SAPBEXstdItemX 4 2 2 2 2" xfId="3296" xr:uid="{0954E5DC-101A-4AF2-B4CA-2E7B2914B7DD}"/>
    <cellStyle name="SAPBEXstdItemX 4 2 2 2 3" xfId="4589" xr:uid="{7D9A737F-C638-4101-9D22-94B50205AA40}"/>
    <cellStyle name="SAPBEXstdItemX 4 2 2 3" xfId="2778" xr:uid="{5FC132A0-9C93-497C-AC9F-6A44262BD096}"/>
    <cellStyle name="SAPBEXstdItemX 4 2 2 4" xfId="4073" xr:uid="{F19A0CFD-302B-47E6-A4D0-ED805063C589}"/>
    <cellStyle name="SAPBEXstdItemX 4 2 3" xfId="1463" xr:uid="{34AABAC1-5C94-423A-93A1-5B907210EC27}"/>
    <cellStyle name="SAPBEXstdItemX 4 2 3 2" xfId="3038" xr:uid="{53C8E1E1-23A1-441A-843C-02CED73E3C55}"/>
    <cellStyle name="SAPBEXstdItemX 4 2 3 3" xfId="4331" xr:uid="{99E1E4A7-8514-4DFB-83AD-8E680409FE2D}"/>
    <cellStyle name="SAPBEXstdItemX 4 2 4" xfId="1728" xr:uid="{4BB8AF7D-E5E0-4735-A9C4-2662A1B5F0F1}"/>
    <cellStyle name="SAPBEXstdItemX 4 2 4 2" xfId="2520" xr:uid="{DD0112CD-0A5E-4A21-97DE-AC7D0B836DCE}"/>
    <cellStyle name="SAPBEXstdItemX 4 2 4 3" xfId="3815" xr:uid="{FDE04CCA-8797-4CE4-B780-9AA90FF5EEA5}"/>
    <cellStyle name="SAPBEXstdItemX 4 2 5" xfId="2248" xr:uid="{611193DE-58AB-4AB7-9549-02C79E8D9A31}"/>
    <cellStyle name="SAPBEXstdItemX 4 2 6" xfId="3557" xr:uid="{5A9AB766-94CD-4FD3-B005-C3C3F685C4FE}"/>
    <cellStyle name="SAPBEXstdItemX 5" xfId="539" xr:uid="{BBFBAAE4-00DA-4279-9C2D-1AF02B4EBF73}"/>
    <cellStyle name="SAPBEXstdItemX 5 2" xfId="921" xr:uid="{1D8498AA-344A-4B96-8124-83F144216238}"/>
    <cellStyle name="SAPBEXstdItemX 5 2 2" xfId="1193" xr:uid="{B2FA7052-33D2-48AD-B0AA-0A046C41BED0}"/>
    <cellStyle name="SAPBEXstdItemX 5 2 2 2" xfId="1987" xr:uid="{5B5E21FC-C92B-43A8-8EB2-DA617639B686}"/>
    <cellStyle name="SAPBEXstdItemX 5 2 2 2 2" xfId="3297" xr:uid="{83985AFA-E732-47ED-9DB7-B02D72192AAD}"/>
    <cellStyle name="SAPBEXstdItemX 5 2 2 2 3" xfId="4590" xr:uid="{042DCB7C-0FF9-42D9-B9A6-1576A9B3141E}"/>
    <cellStyle name="SAPBEXstdItemX 5 2 2 3" xfId="2779" xr:uid="{B3D14CC3-27F6-4748-96C3-D42B846E16FD}"/>
    <cellStyle name="SAPBEXstdItemX 5 2 2 4" xfId="4074" xr:uid="{931C7AE1-63A8-4490-8528-00A9CD61D542}"/>
    <cellStyle name="SAPBEXstdItemX 5 2 3" xfId="1464" xr:uid="{ACB23F79-6F55-4973-9A5C-9996BFADF5C6}"/>
    <cellStyle name="SAPBEXstdItemX 5 2 3 2" xfId="3039" xr:uid="{A842A37C-FA77-4EC0-BC24-5D4E8C6D2413}"/>
    <cellStyle name="SAPBEXstdItemX 5 2 3 3" xfId="4332" xr:uid="{B49DDB62-3B4F-49C1-A0F0-3AB166657545}"/>
    <cellStyle name="SAPBEXstdItemX 5 2 4" xfId="1729" xr:uid="{B57E6751-84E7-49AD-B0CC-37678A6141F7}"/>
    <cellStyle name="SAPBEXstdItemX 5 2 4 2" xfId="2521" xr:uid="{60C9F139-38A6-486C-B27D-6F1AB677B0F3}"/>
    <cellStyle name="SAPBEXstdItemX 5 2 4 3" xfId="3816" xr:uid="{21934C83-910C-4C1D-AFF7-C50AE60AB463}"/>
    <cellStyle name="SAPBEXstdItemX 5 2 5" xfId="2249" xr:uid="{C4BD4300-3D67-404D-A373-C68238AD58AF}"/>
    <cellStyle name="SAPBEXstdItemX 5 2 6" xfId="3558" xr:uid="{6A9FE908-2FEE-4575-A155-52923B56EDD4}"/>
    <cellStyle name="SAPBEXstdItemX 6" xfId="540" xr:uid="{4A7BBDA3-EEFA-43C4-81FB-184172A1F10E}"/>
    <cellStyle name="SAPBEXstdItemX 6 2" xfId="922" xr:uid="{9988CB5C-BE15-4F07-AF4F-3ADCD62EC50F}"/>
    <cellStyle name="SAPBEXstdItemX 6 2 2" xfId="1194" xr:uid="{2DB7E954-0298-48E7-B3D8-E5813AE9847C}"/>
    <cellStyle name="SAPBEXstdItemX 6 2 2 2" xfId="1988" xr:uid="{BD1F1600-486C-4796-A74F-1FD24241FFD4}"/>
    <cellStyle name="SAPBEXstdItemX 6 2 2 2 2" xfId="3298" xr:uid="{079D0878-E411-45F7-AF44-80455C057277}"/>
    <cellStyle name="SAPBEXstdItemX 6 2 2 2 3" xfId="4591" xr:uid="{3319B156-D562-4273-8BA8-14B0DE9CBB6E}"/>
    <cellStyle name="SAPBEXstdItemX 6 2 2 3" xfId="2780" xr:uid="{B907EB1B-FAB0-426F-A9E2-4208BC79BD48}"/>
    <cellStyle name="SAPBEXstdItemX 6 2 2 4" xfId="4075" xr:uid="{E48DDDCC-12BB-4BF5-9C3F-8E0A51B65067}"/>
    <cellStyle name="SAPBEXstdItemX 6 2 3" xfId="1465" xr:uid="{BEB4140B-862D-4BC8-BFE7-F21FF7B866B8}"/>
    <cellStyle name="SAPBEXstdItemX 6 2 3 2" xfId="3040" xr:uid="{8E3E9530-D974-4185-87CB-CC07B7BA48B5}"/>
    <cellStyle name="SAPBEXstdItemX 6 2 3 3" xfId="4333" xr:uid="{297D4795-19A9-4A52-B325-60F924E070B9}"/>
    <cellStyle name="SAPBEXstdItemX 6 2 4" xfId="1730" xr:uid="{023A2855-CF69-4689-82A3-BFC197757B78}"/>
    <cellStyle name="SAPBEXstdItemX 6 2 4 2" xfId="2522" xr:uid="{3AC685AB-CE9C-43BC-96EE-75E847CA512C}"/>
    <cellStyle name="SAPBEXstdItemX 6 2 4 3" xfId="3817" xr:uid="{ACAEA5CD-E751-49E1-9ECC-104960BF05FB}"/>
    <cellStyle name="SAPBEXstdItemX 6 2 5" xfId="2250" xr:uid="{4B030652-5630-4667-9E45-44C8BE87627E}"/>
    <cellStyle name="SAPBEXstdItemX 6 2 6" xfId="3559" xr:uid="{24F5685A-3289-43F4-BC38-746B1134A0B7}"/>
    <cellStyle name="SAPBEXtitle" xfId="541" xr:uid="{A5CE17D7-CA76-4412-99CC-089D85D6E358}"/>
    <cellStyle name="SAPBEXtitle 2" xfId="542" xr:uid="{8ADD5014-5B1A-4041-B84E-6975DE4296D8}"/>
    <cellStyle name="SAPBEXtitle 2 2" xfId="923" xr:uid="{35353AC8-D6A9-43FD-BE75-BC68A8EF066C}"/>
    <cellStyle name="SAPBEXtitle 2 2 2" xfId="1195" xr:uid="{CFA5F80D-2E32-4BA3-9AEE-66C24EB30B3D}"/>
    <cellStyle name="SAPBEXtitle 2 2 2 2" xfId="1989" xr:uid="{61375FAE-FF72-491B-BCFF-64798D0F2B3D}"/>
    <cellStyle name="SAPBEXtitle 2 2 2 2 2" xfId="3299" xr:uid="{D459195E-6286-41B5-BA35-7F4B822FB9BB}"/>
    <cellStyle name="SAPBEXtitle 2 2 2 2 3" xfId="4592" xr:uid="{241CB5AD-0D26-4B8C-890D-55170D27656C}"/>
    <cellStyle name="SAPBEXtitle 2 2 2 3" xfId="2781" xr:uid="{653B84B6-66CC-4D09-8CFF-33367CE7DE60}"/>
    <cellStyle name="SAPBEXtitle 2 2 2 4" xfId="4076" xr:uid="{2B8CF0F3-FAAD-47AE-B61E-1B62FAD9300C}"/>
    <cellStyle name="SAPBEXtitle 2 2 3" xfId="1466" xr:uid="{9967FA23-F7CE-4BA0-9BD7-E0B1546B6D06}"/>
    <cellStyle name="SAPBEXtitle 2 2 3 2" xfId="3041" xr:uid="{6A7DB228-10C4-4315-B866-E64A0B898729}"/>
    <cellStyle name="SAPBEXtitle 2 2 3 3" xfId="4334" xr:uid="{00E09E11-F2FD-4287-BD59-DB80AE02F774}"/>
    <cellStyle name="SAPBEXtitle 2 2 4" xfId="1731" xr:uid="{A27F7E60-50E7-429A-994A-96D4204A14B5}"/>
    <cellStyle name="SAPBEXtitle 2 2 4 2" xfId="2523" xr:uid="{FC2239DF-DE25-4AA5-A499-B52923846C93}"/>
    <cellStyle name="SAPBEXtitle 2 2 4 3" xfId="3818" xr:uid="{137E1B4B-21D9-40A4-A04F-D6F302152159}"/>
    <cellStyle name="SAPBEXtitle 2 2 5" xfId="2251" xr:uid="{6C4BD2D7-EA99-4E65-86DA-8BD02B0D87F8}"/>
    <cellStyle name="SAPBEXtitle 2 2 6" xfId="3560" xr:uid="{C61C6D6E-BACE-448E-B987-1520487052C4}"/>
    <cellStyle name="SAPBEXtitle 3" xfId="543" xr:uid="{2CEE2F7C-1D95-4492-857A-BABA816703D4}"/>
    <cellStyle name="SAPBEXtitle 3 2" xfId="924" xr:uid="{2B26D208-397C-49D8-B366-563BE278CB0E}"/>
    <cellStyle name="SAPBEXtitle 3 2 2" xfId="1196" xr:uid="{B3518B70-18B2-4205-8E87-C4C1E8F5912B}"/>
    <cellStyle name="SAPBEXtitle 3 2 2 2" xfId="1990" xr:uid="{16BF3E01-D394-4E55-A83B-4B7DEB885338}"/>
    <cellStyle name="SAPBEXtitle 3 2 2 2 2" xfId="3300" xr:uid="{47BA4387-8045-408B-8B85-3EB724B0D688}"/>
    <cellStyle name="SAPBEXtitle 3 2 2 2 3" xfId="4593" xr:uid="{D1272DA3-3F0E-41C0-808E-D70AB7CD5130}"/>
    <cellStyle name="SAPBEXtitle 3 2 2 3" xfId="2782" xr:uid="{2D415798-5F6B-438F-9F4D-966B0721DF7E}"/>
    <cellStyle name="SAPBEXtitle 3 2 2 4" xfId="4077" xr:uid="{854B0209-1784-4785-B65C-6B7A49DF4928}"/>
    <cellStyle name="SAPBEXtitle 3 2 3" xfId="1467" xr:uid="{D5DAC8F1-2677-4E7C-AB1C-0B0B5BF21DC3}"/>
    <cellStyle name="SAPBEXtitle 3 2 3 2" xfId="3042" xr:uid="{A79DD5A1-7DEA-4480-8ADD-F952758C2737}"/>
    <cellStyle name="SAPBEXtitle 3 2 3 3" xfId="4335" xr:uid="{76C62CCB-0561-47E8-BA3E-4FC4F14B3533}"/>
    <cellStyle name="SAPBEXtitle 3 2 4" xfId="1732" xr:uid="{00EA31E1-B37F-4CE4-98B7-AA08904D5231}"/>
    <cellStyle name="SAPBEXtitle 3 2 4 2" xfId="2524" xr:uid="{E8F3AFDB-A414-492A-84CB-1CEE49D8A1F2}"/>
    <cellStyle name="SAPBEXtitle 3 2 4 3" xfId="3819" xr:uid="{536C7889-8021-4492-8EA7-E1D7C0B8E121}"/>
    <cellStyle name="SAPBEXtitle 3 2 5" xfId="2252" xr:uid="{74071E24-347E-43C7-BF3B-CE54D41C3BC7}"/>
    <cellStyle name="SAPBEXtitle 3 2 6" xfId="3561" xr:uid="{2687AB43-443B-4F7D-9984-E33D38324DDE}"/>
    <cellStyle name="SAPBEXtitle 4" xfId="544" xr:uid="{B75BD11A-2BE5-409E-911D-236D43E22500}"/>
    <cellStyle name="SAPBEXtitle 4 2" xfId="925" xr:uid="{7F34436E-B289-4AC9-B4C4-1046AD11000B}"/>
    <cellStyle name="SAPBEXtitle 4 2 2" xfId="1197" xr:uid="{2182563E-D752-49AE-87E4-266AD25D1577}"/>
    <cellStyle name="SAPBEXtitle 4 2 2 2" xfId="1991" xr:uid="{C3EA82C2-844F-4058-A59E-40432C678C76}"/>
    <cellStyle name="SAPBEXtitle 4 2 2 2 2" xfId="3301" xr:uid="{4A0982AA-83A8-4431-AAD4-E88E84EB832C}"/>
    <cellStyle name="SAPBEXtitle 4 2 2 2 3" xfId="4594" xr:uid="{313009C7-3C9A-49C2-B9BB-C90AD2796A29}"/>
    <cellStyle name="SAPBEXtitle 4 2 2 3" xfId="2783" xr:uid="{25B51F0F-A341-4858-AAC4-63658FB99643}"/>
    <cellStyle name="SAPBEXtitle 4 2 2 4" xfId="4078" xr:uid="{460FB6B5-1AEB-4737-BD0E-5474817C6042}"/>
    <cellStyle name="SAPBEXtitle 4 2 3" xfId="1468" xr:uid="{DA3F3165-EA85-4B1E-AE38-F8EDC3A40A36}"/>
    <cellStyle name="SAPBEXtitle 4 2 3 2" xfId="3043" xr:uid="{B186B2A6-FB88-47B7-995E-7834FD0EE8C7}"/>
    <cellStyle name="SAPBEXtitle 4 2 3 3" xfId="4336" xr:uid="{9F909627-CB88-457F-84FC-C16D812E3FF5}"/>
    <cellStyle name="SAPBEXtitle 4 2 4" xfId="1733" xr:uid="{4888BD59-3B9A-4935-B84F-E0C9C923E934}"/>
    <cellStyle name="SAPBEXtitle 4 2 4 2" xfId="2525" xr:uid="{EF66001C-146B-4EE9-A762-88770E9EAD34}"/>
    <cellStyle name="SAPBEXtitle 4 2 4 3" xfId="3820" xr:uid="{71812DB9-2E6C-40E8-82A4-C81AFBFC6832}"/>
    <cellStyle name="SAPBEXtitle 4 2 5" xfId="2253" xr:uid="{6D7727B3-3D01-4D27-9AD9-61F41165F034}"/>
    <cellStyle name="SAPBEXtitle 4 2 6" xfId="3562" xr:uid="{31646464-A162-4B20-BFEE-C7DA52CD963C}"/>
    <cellStyle name="SAPBEXtitle 5" xfId="545" xr:uid="{B3F97461-D73B-448B-BA3B-6045EA81B16B}"/>
    <cellStyle name="SAPBEXtitle 5 2" xfId="926" xr:uid="{2E895404-2136-42A8-9FD6-32FFA4311FE7}"/>
    <cellStyle name="SAPBEXtitle 5 2 2" xfId="1198" xr:uid="{B146C3D1-AF4A-4404-8950-11398AE92605}"/>
    <cellStyle name="SAPBEXtitle 5 2 2 2" xfId="1992" xr:uid="{02181834-316E-46B8-8DAD-B0B73C8495D5}"/>
    <cellStyle name="SAPBEXtitle 5 2 2 2 2" xfId="3302" xr:uid="{5574F791-9F38-49E6-A360-D6F770F13A02}"/>
    <cellStyle name="SAPBEXtitle 5 2 2 2 3" xfId="4595" xr:uid="{9BCAD239-3537-4F08-8ECB-48DF94AC3543}"/>
    <cellStyle name="SAPBEXtitle 5 2 2 3" xfId="2784" xr:uid="{A4C6A679-E3B5-4487-B54D-8A957F9BB41A}"/>
    <cellStyle name="SAPBEXtitle 5 2 2 4" xfId="4079" xr:uid="{5F1AD488-9431-4577-B499-6812DDBD1652}"/>
    <cellStyle name="SAPBEXtitle 5 2 3" xfId="1469" xr:uid="{48DE1041-692C-4409-9321-F9C7113AE742}"/>
    <cellStyle name="SAPBEXtitle 5 2 3 2" xfId="3044" xr:uid="{B24261ED-73D6-42B3-912B-4AC215C13164}"/>
    <cellStyle name="SAPBEXtitle 5 2 3 3" xfId="4337" xr:uid="{29F39C7D-CE3E-489D-8192-1B78C6818F38}"/>
    <cellStyle name="SAPBEXtitle 5 2 4" xfId="1734" xr:uid="{AACA48B3-379C-4CC3-8791-DEF1637D4426}"/>
    <cellStyle name="SAPBEXtitle 5 2 4 2" xfId="2526" xr:uid="{D301EF5A-A139-417A-B2C4-1F86770D9485}"/>
    <cellStyle name="SAPBEXtitle 5 2 4 3" xfId="3821" xr:uid="{53922345-CD8A-4425-99B8-F24FB0F37352}"/>
    <cellStyle name="SAPBEXtitle 5 2 5" xfId="2254" xr:uid="{B433C79D-EE55-4F33-9323-4DDE1D3ADE2A}"/>
    <cellStyle name="SAPBEXtitle 5 2 6" xfId="3563" xr:uid="{C2A81CE8-53AF-499C-B61F-F9EC8FC79445}"/>
    <cellStyle name="SAPBEXtitle 6" xfId="546" xr:uid="{3265BC21-2A45-400C-A0E8-3AA1B00ABE11}"/>
    <cellStyle name="SAPBEXtitle 6 2" xfId="927" xr:uid="{5438745B-4D13-493C-84DD-54347C088D10}"/>
    <cellStyle name="SAPBEXtitle 6 2 2" xfId="1199" xr:uid="{05C8C835-F872-4F33-9257-6BFC210DEA54}"/>
    <cellStyle name="SAPBEXtitle 6 2 2 2" xfId="1993" xr:uid="{06825D4E-801C-490F-A772-1D976F2EE911}"/>
    <cellStyle name="SAPBEXtitle 6 2 2 2 2" xfId="3303" xr:uid="{F9B12315-64AA-48FF-BD13-F810FD6D2C63}"/>
    <cellStyle name="SAPBEXtitle 6 2 2 2 3" xfId="4596" xr:uid="{C0356036-B6B1-4129-9381-0A55455C4B36}"/>
    <cellStyle name="SAPBEXtitle 6 2 2 3" xfId="2785" xr:uid="{B2F0B485-4CE1-4993-817D-288FBB2DAD77}"/>
    <cellStyle name="SAPBEXtitle 6 2 2 4" xfId="4080" xr:uid="{F17537E2-E5E2-4394-A8F1-1BB2142C7B24}"/>
    <cellStyle name="SAPBEXtitle 6 2 3" xfId="1470" xr:uid="{D4622A4B-6AA6-4088-B2C0-8C9FE12D112F}"/>
    <cellStyle name="SAPBEXtitle 6 2 3 2" xfId="3045" xr:uid="{F59ECEDE-9424-401A-AB27-5BC461FE36B9}"/>
    <cellStyle name="SAPBEXtitle 6 2 3 3" xfId="4338" xr:uid="{A24C3F47-4EBC-4FF9-B822-27437E37BA2F}"/>
    <cellStyle name="SAPBEXtitle 6 2 4" xfId="1735" xr:uid="{62965D8D-166B-4EC0-9F7C-833B53D24899}"/>
    <cellStyle name="SAPBEXtitle 6 2 4 2" xfId="2527" xr:uid="{F9E5C3F2-E21E-42F2-9D16-B5570A2A26DE}"/>
    <cellStyle name="SAPBEXtitle 6 2 4 3" xfId="3822" xr:uid="{3D4D57C9-E9E2-4CB7-B54E-2C27F2D0E79B}"/>
    <cellStyle name="SAPBEXtitle 6 2 5" xfId="2255" xr:uid="{5D57126E-0716-45C1-9A2B-8CC74A86D3A5}"/>
    <cellStyle name="SAPBEXtitle 6 2 6" xfId="3564" xr:uid="{45EE3EC4-E75A-4EB1-99BF-700CBD075FB7}"/>
    <cellStyle name="SAPBEXunassignedItem" xfId="547" xr:uid="{16E3DADA-8468-47A9-81D4-C531E3A36134}"/>
    <cellStyle name="SAPBEXunassignedItem 2" xfId="548" xr:uid="{0B49DC94-7565-4031-A493-C29E356CEE90}"/>
    <cellStyle name="SAPBEXundefined" xfId="549" xr:uid="{8EB91EAE-E215-4548-A8B0-043C0EF6A9C8}"/>
    <cellStyle name="SAPBEXundefined 2" xfId="550" xr:uid="{64E56309-8893-4C04-B337-4BC1817DB7D6}"/>
    <cellStyle name="SAPBEXundefined 2 2" xfId="929" xr:uid="{DE5B5DFB-0D64-48CA-B671-D0D5EE611573}"/>
    <cellStyle name="SAPBEXundefined 2 2 2" xfId="1201" xr:uid="{5E19F691-A1FB-44BF-8A44-48E8958F7C51}"/>
    <cellStyle name="SAPBEXundefined 2 2 2 2" xfId="1995" xr:uid="{98B2ECFC-9973-4617-97B3-CEEB58788B88}"/>
    <cellStyle name="SAPBEXundefined 2 2 2 2 2" xfId="3305" xr:uid="{16070BCD-FAC2-461B-9F2A-BDC63E658D9D}"/>
    <cellStyle name="SAPBEXundefined 2 2 2 2 3" xfId="4598" xr:uid="{93AE589E-49A6-4A8D-982D-9FD876AFC3D1}"/>
    <cellStyle name="SAPBEXundefined 2 2 2 3" xfId="2787" xr:uid="{A646F53E-219C-4713-A63B-15B14D11CC08}"/>
    <cellStyle name="SAPBEXundefined 2 2 2 4" xfId="4082" xr:uid="{150BBE64-3A35-4E9C-89FC-BE2ADE386DCA}"/>
    <cellStyle name="SAPBEXundefined 2 2 3" xfId="1472" xr:uid="{E027E6DD-576B-4149-84C4-71AF75756253}"/>
    <cellStyle name="SAPBEXundefined 2 2 3 2" xfId="3047" xr:uid="{8F7384D6-8641-4CAC-97B1-5A4D9EDEA58F}"/>
    <cellStyle name="SAPBEXundefined 2 2 3 3" xfId="4340" xr:uid="{AA002D89-503A-4009-B945-4D041295051E}"/>
    <cellStyle name="SAPBEXundefined 2 2 4" xfId="1737" xr:uid="{FBAB6B4A-399F-4B1B-AEF9-58B01A245ECE}"/>
    <cellStyle name="SAPBEXundefined 2 2 4 2" xfId="2529" xr:uid="{C03CC462-E87C-49E6-ADC6-A8EA1B78DF6F}"/>
    <cellStyle name="SAPBEXundefined 2 2 4 3" xfId="3824" xr:uid="{33E20ADD-36FC-4C9A-9BCA-32F0CAD3CEDD}"/>
    <cellStyle name="SAPBEXundefined 2 2 5" xfId="2257" xr:uid="{A5188BDC-0085-4020-9458-8492160A2A4A}"/>
    <cellStyle name="SAPBEXundefined 2 2 6" xfId="3566" xr:uid="{DB86CB2C-BE2F-4828-9A7A-71E4BB08BBF4}"/>
    <cellStyle name="SAPBEXundefined 3" xfId="551" xr:uid="{91F93EB1-8294-4951-913E-CF5175A76CAF}"/>
    <cellStyle name="SAPBEXundefined 3 2" xfId="930" xr:uid="{48164578-A453-494F-8F76-8652EDAB6C07}"/>
    <cellStyle name="SAPBEXundefined 3 2 2" xfId="1202" xr:uid="{43F9131F-2613-47AF-AE90-FC10C850DBB5}"/>
    <cellStyle name="SAPBEXundefined 3 2 2 2" xfId="1996" xr:uid="{14BC37EB-C107-4930-A069-793E1B5BEAEC}"/>
    <cellStyle name="SAPBEXundefined 3 2 2 2 2" xfId="3306" xr:uid="{E7A38E4E-B3FD-4E96-A78C-50B94DEF9A54}"/>
    <cellStyle name="SAPBEXundefined 3 2 2 2 3" xfId="4599" xr:uid="{65BDF6B9-6049-4885-86F6-EAC3D2C9859E}"/>
    <cellStyle name="SAPBEXundefined 3 2 2 3" xfId="2788" xr:uid="{D12F2304-FAEA-4EEF-A5D7-37E1279CB0EC}"/>
    <cellStyle name="SAPBEXundefined 3 2 2 4" xfId="4083" xr:uid="{91CE4471-707C-461B-A214-89D709C708F2}"/>
    <cellStyle name="SAPBEXundefined 3 2 3" xfId="1473" xr:uid="{64E9BFEE-E18E-4986-A6D0-9347A63F30C5}"/>
    <cellStyle name="SAPBEXundefined 3 2 3 2" xfId="3048" xr:uid="{07E19AD3-0213-46DC-AAD9-2185AADF5089}"/>
    <cellStyle name="SAPBEXundefined 3 2 3 3" xfId="4341" xr:uid="{8CB7615F-E941-42CF-9A8D-FF068FB4842D}"/>
    <cellStyle name="SAPBEXundefined 3 2 4" xfId="1738" xr:uid="{5FC05B82-6554-4FC1-8167-40FBC9A2EF12}"/>
    <cellStyle name="SAPBEXundefined 3 2 4 2" xfId="2530" xr:uid="{C5F2003D-7D6F-4ACD-942A-4A43BFA47200}"/>
    <cellStyle name="SAPBEXundefined 3 2 4 3" xfId="3825" xr:uid="{7352A1CF-BEFC-416E-9A9C-2707ADA760A3}"/>
    <cellStyle name="SAPBEXundefined 3 2 5" xfId="2258" xr:uid="{076A4E82-9C67-4471-9A3D-45ACD0FCB62E}"/>
    <cellStyle name="SAPBEXundefined 3 2 6" xfId="3567" xr:uid="{CF933961-0CA6-44C4-97A0-5BE9079EB946}"/>
    <cellStyle name="SAPBEXundefined 4" xfId="552" xr:uid="{34BEF250-97F0-47ED-90AE-BCCBF5D6A3C8}"/>
    <cellStyle name="SAPBEXundefined 4 2" xfId="931" xr:uid="{4DB8FB15-5585-4F57-AA52-C45E6EA01CE3}"/>
    <cellStyle name="SAPBEXundefined 4 2 2" xfId="1203" xr:uid="{F9D04A73-D53B-447E-83CC-164A3B6FF15C}"/>
    <cellStyle name="SAPBEXundefined 4 2 2 2" xfId="1997" xr:uid="{EB1772C0-E187-4A77-A755-6CC023B4435A}"/>
    <cellStyle name="SAPBEXundefined 4 2 2 2 2" xfId="3307" xr:uid="{DCD08BE6-A365-4F9D-95F3-3EB6EE063054}"/>
    <cellStyle name="SAPBEXundefined 4 2 2 2 3" xfId="4600" xr:uid="{E64C7036-2387-4571-BDF9-8AA2BB431F1B}"/>
    <cellStyle name="SAPBEXundefined 4 2 2 3" xfId="2789" xr:uid="{A5A38AB0-422B-41CA-9AF2-AA1B6D6B9ABF}"/>
    <cellStyle name="SAPBEXundefined 4 2 2 4" xfId="4084" xr:uid="{878D73F6-CED9-42BB-8CA2-3E407BCFCC7D}"/>
    <cellStyle name="SAPBEXundefined 4 2 3" xfId="1474" xr:uid="{73A5AEF0-7ECD-4487-9A65-0101AFDF4186}"/>
    <cellStyle name="SAPBEXundefined 4 2 3 2" xfId="3049" xr:uid="{4A67B413-BC09-4F0E-9CDB-926F4A2E7F5B}"/>
    <cellStyle name="SAPBEXundefined 4 2 3 3" xfId="4342" xr:uid="{A792DA54-7CB4-4668-820B-454959A37CC8}"/>
    <cellStyle name="SAPBEXundefined 4 2 4" xfId="1739" xr:uid="{79A1EDD9-7E25-4B19-A56E-2536F43EACF7}"/>
    <cellStyle name="SAPBEXundefined 4 2 4 2" xfId="2531" xr:uid="{7E4FFD3D-CBF3-41FD-99E8-32B2CC849438}"/>
    <cellStyle name="SAPBEXundefined 4 2 4 3" xfId="3826" xr:uid="{D14F171D-D8E0-4844-A954-2EA238F7C6AA}"/>
    <cellStyle name="SAPBEXundefined 4 2 5" xfId="2259" xr:uid="{C25322D9-A734-4F09-8B38-3877A47A8BCD}"/>
    <cellStyle name="SAPBEXundefined 4 2 6" xfId="3568" xr:uid="{F32A537C-A0CB-4015-8F6A-E0A79AA31AF3}"/>
    <cellStyle name="SAPBEXundefined 5" xfId="553" xr:uid="{014C0456-AE74-45C2-A697-6BBC53D1C7B6}"/>
    <cellStyle name="SAPBEXundefined 5 2" xfId="932" xr:uid="{6ACEE627-FBF8-4E3E-9D29-0AB9DF556D36}"/>
    <cellStyle name="SAPBEXundefined 5 2 2" xfId="1204" xr:uid="{04FF37C2-2C8E-4CFA-8967-6A4B2B6CCA95}"/>
    <cellStyle name="SAPBEXundefined 5 2 2 2" xfId="1998" xr:uid="{C37A689D-FDEC-4AE1-A4B7-EA4A7B36E2D1}"/>
    <cellStyle name="SAPBEXundefined 5 2 2 2 2" xfId="3308" xr:uid="{8CCB7557-1844-41C8-8100-413A830EB657}"/>
    <cellStyle name="SAPBEXundefined 5 2 2 2 3" xfId="4601" xr:uid="{4FD6B996-1AAE-46F5-AE2E-BA2481AFCCFD}"/>
    <cellStyle name="SAPBEXundefined 5 2 2 3" xfId="2790" xr:uid="{0CB60B2F-06AF-4944-8689-57EFB2DA570F}"/>
    <cellStyle name="SAPBEXundefined 5 2 2 4" xfId="4085" xr:uid="{A07055ED-B5C1-4863-9D75-A35952D342F5}"/>
    <cellStyle name="SAPBEXundefined 5 2 3" xfId="1475" xr:uid="{CB3C55D8-25A2-4DD8-A4BA-90CDCBB7FFA7}"/>
    <cellStyle name="SAPBEXundefined 5 2 3 2" xfId="3050" xr:uid="{E85B1436-5C87-47FB-ACD5-4F4A9A5FC006}"/>
    <cellStyle name="SAPBEXundefined 5 2 3 3" xfId="4343" xr:uid="{5DEFCAD9-9149-4EA6-9549-ABE6555D9394}"/>
    <cellStyle name="SAPBEXundefined 5 2 4" xfId="1740" xr:uid="{3A6CD9DA-2964-45C7-806D-6A2997DD2864}"/>
    <cellStyle name="SAPBEXundefined 5 2 4 2" xfId="2532" xr:uid="{F1AFCF2D-489C-417A-BC13-3F729F2CD9E6}"/>
    <cellStyle name="SAPBEXundefined 5 2 4 3" xfId="3827" xr:uid="{86F4DFAA-C7B9-4687-AA36-E0A84DB77961}"/>
    <cellStyle name="SAPBEXundefined 5 2 5" xfId="2260" xr:uid="{E5D93664-830B-46F0-B106-2B49879AF536}"/>
    <cellStyle name="SAPBEXundefined 5 2 6" xfId="3569" xr:uid="{FB6A6BD2-279D-47EA-A721-6EB112D0645E}"/>
    <cellStyle name="SAPBEXundefined 6" xfId="554" xr:uid="{D9372245-BDE6-4B58-AE7E-BA997CB8EE30}"/>
    <cellStyle name="SAPBEXundefined 6 2" xfId="933" xr:uid="{1CBB5468-6F36-4F76-BC0C-3A7084949632}"/>
    <cellStyle name="SAPBEXundefined 6 2 2" xfId="1205" xr:uid="{B2081265-CA59-4FA1-B85D-1FF1149F76C2}"/>
    <cellStyle name="SAPBEXundefined 6 2 2 2" xfId="1999" xr:uid="{9C9D2839-ECA3-4E46-9024-B5100B423010}"/>
    <cellStyle name="SAPBEXundefined 6 2 2 2 2" xfId="3309" xr:uid="{674B2E42-E4F3-4E98-A3AD-B9CEE6BE6EDF}"/>
    <cellStyle name="SAPBEXundefined 6 2 2 2 3" xfId="4602" xr:uid="{AF88FFDB-B27F-4E0C-8A7A-CE00C490E945}"/>
    <cellStyle name="SAPBEXundefined 6 2 2 3" xfId="2791" xr:uid="{E63E6459-7565-4757-8AF7-306B7DF354FA}"/>
    <cellStyle name="SAPBEXundefined 6 2 2 4" xfId="4086" xr:uid="{4D5F710C-F1B5-4A44-9B28-24862E269C85}"/>
    <cellStyle name="SAPBEXundefined 6 2 3" xfId="1476" xr:uid="{D2BFA313-C92F-42F1-B2C9-0D484A2C6E79}"/>
    <cellStyle name="SAPBEXundefined 6 2 3 2" xfId="3051" xr:uid="{3A90660C-7F85-4FB4-BF15-D53ED3C1A5CD}"/>
    <cellStyle name="SAPBEXundefined 6 2 3 3" xfId="4344" xr:uid="{642D9BF9-ECDE-4615-BDFA-8DD8FE87C289}"/>
    <cellStyle name="SAPBEXundefined 6 2 4" xfId="1741" xr:uid="{49E1BDEA-4A71-4F71-9EC0-98D3DCEFB1BF}"/>
    <cellStyle name="SAPBEXundefined 6 2 4 2" xfId="2533" xr:uid="{14E78B23-B9DE-450A-B0D4-FCFB59E10871}"/>
    <cellStyle name="SAPBEXundefined 6 2 4 3" xfId="3828" xr:uid="{74A88A81-1757-4FF6-A295-90F900FAF3D3}"/>
    <cellStyle name="SAPBEXundefined 6 2 5" xfId="2261" xr:uid="{B23C7659-7B61-40DE-9AC1-D5B22BE2A227}"/>
    <cellStyle name="SAPBEXundefined 6 2 6" xfId="3570" xr:uid="{5BF5A08A-FF8A-4E45-910B-AB760043CE25}"/>
    <cellStyle name="SAPBEXundefined 7" xfId="928" xr:uid="{719B2C66-3CA5-4B53-9A35-34F419956463}"/>
    <cellStyle name="SAPBEXundefined 7 2" xfId="1200" xr:uid="{D5564C8D-95F9-4715-AB19-3BF2E0585208}"/>
    <cellStyle name="SAPBEXundefined 7 2 2" xfId="1994" xr:uid="{97381D1B-E5C2-4D2C-8410-FF2EF7D5854C}"/>
    <cellStyle name="SAPBEXundefined 7 2 2 2" xfId="3304" xr:uid="{A83012F2-E7CB-475E-9921-D0B4079F3E97}"/>
    <cellStyle name="SAPBEXundefined 7 2 2 3" xfId="4597" xr:uid="{33454498-28B3-40A1-B600-2A06A4F7BD31}"/>
    <cellStyle name="SAPBEXundefined 7 2 3" xfId="2786" xr:uid="{AAAE07C4-C756-4AAD-9A73-8E363B2825EA}"/>
    <cellStyle name="SAPBEXundefined 7 2 4" xfId="4081" xr:uid="{9A3A0FDE-8E00-46F7-92D5-7391B39D8A79}"/>
    <cellStyle name="SAPBEXundefined 7 3" xfId="1471" xr:uid="{23FA04B8-122F-43CF-9FD5-5D49D26BDD2F}"/>
    <cellStyle name="SAPBEXundefined 7 3 2" xfId="3046" xr:uid="{7120CBE9-DA7F-497B-9406-78EFC6276222}"/>
    <cellStyle name="SAPBEXundefined 7 3 3" xfId="4339" xr:uid="{70B6E69D-AFC3-43B8-8016-7F73D73B03F6}"/>
    <cellStyle name="SAPBEXundefined 7 4" xfId="1736" xr:uid="{0D7A5374-DC84-4488-9EA8-66B215805004}"/>
    <cellStyle name="SAPBEXundefined 7 4 2" xfId="2528" xr:uid="{2B1A861B-5E72-4B37-9DBC-6671C44236AC}"/>
    <cellStyle name="SAPBEXundefined 7 4 3" xfId="3823" xr:uid="{092FC568-6483-4346-B0BD-B5EB98969E76}"/>
    <cellStyle name="SAPBEXundefined 7 5" xfId="2256" xr:uid="{731CF667-C990-4B0E-BAFC-1EE92AAE1874}"/>
    <cellStyle name="SAPBEXundefined 7 6" xfId="3565" xr:uid="{3C10ACF9-672C-49CF-88E5-377C36CBA8CA}"/>
    <cellStyle name="Sheet Title" xfId="555" xr:uid="{8AAAA51D-9AE8-441F-9168-977E21344FEE}"/>
    <cellStyle name="styleColumnTitles" xfId="556" xr:uid="{FBEC4A27-B7C8-4C4C-AF11-78F7A3CBDB3F}"/>
    <cellStyle name="styleColumnTitles 2" xfId="934" xr:uid="{C425D0AC-E115-462F-B09B-5B4EBBD466E3}"/>
    <cellStyle name="styleColumnTitles 2 2" xfId="1206" xr:uid="{8E37843F-44B8-4870-9ECD-7A3339D4ACCF}"/>
    <cellStyle name="styleColumnTitles 2 2 2" xfId="2000" xr:uid="{8F2554F3-6B07-4C89-9731-C8028B26FF41}"/>
    <cellStyle name="styleColumnTitles 2 2 2 2" xfId="3310" xr:uid="{86191075-46EE-42D8-BF2D-97E3511AE54E}"/>
    <cellStyle name="styleColumnTitles 2 2 2 3" xfId="4603" xr:uid="{C6CAB005-846A-4C8C-9E75-63A9A51E622C}"/>
    <cellStyle name="styleColumnTitles 2 2 3" xfId="2792" xr:uid="{B38B6667-3DE4-42E2-98D0-21166CDF7F74}"/>
    <cellStyle name="styleColumnTitles 2 2 4" xfId="4087" xr:uid="{65FC382C-FEEC-4493-A50B-7CCCBF67EC0D}"/>
    <cellStyle name="styleColumnTitles 2 3" xfId="1477" xr:uid="{18B779F5-3B1B-4E26-99A0-48A9342F1D8B}"/>
    <cellStyle name="styleColumnTitles 2 3 2" xfId="3052" xr:uid="{2FC1F2F2-02BD-4B31-9CC6-32F06DA80F9C}"/>
    <cellStyle name="styleColumnTitles 2 3 3" xfId="4345" xr:uid="{3AADF1AB-52EE-49B9-ADB3-7A0DF27F5BAE}"/>
    <cellStyle name="styleColumnTitles 2 4" xfId="1742" xr:uid="{4CEA6017-C4E7-4EE1-93C2-2E78C9DBB85D}"/>
    <cellStyle name="styleColumnTitles 2 4 2" xfId="2534" xr:uid="{02D47F15-E22A-4581-A661-7C0E2BF6687D}"/>
    <cellStyle name="styleColumnTitles 2 4 3" xfId="3829" xr:uid="{36210DA1-3898-4CBA-904C-12447BCEECEA}"/>
    <cellStyle name="styleColumnTitles 2 5" xfId="2262" xr:uid="{7AB08C5B-1153-4065-85D9-6ED5B84B257D}"/>
    <cellStyle name="styleColumnTitles 2 6" xfId="3571" xr:uid="{412ED111-4F0E-4F62-A04F-6ED1F3580A1A}"/>
    <cellStyle name="styleDateRange" xfId="557" xr:uid="{278DF704-9A2D-484A-845E-B8C6CFF0514D}"/>
    <cellStyle name="styleDateRange 2" xfId="935" xr:uid="{D26E9670-4DE5-45F6-BA3A-9DC705DA98E1}"/>
    <cellStyle name="styleDateRange 2 2" xfId="1207" xr:uid="{772F1B96-B294-46B8-B92A-9882DCA6E87F}"/>
    <cellStyle name="styleDateRange 2 2 2" xfId="2001" xr:uid="{2E982B34-E993-4923-9DED-EE4751F20D60}"/>
    <cellStyle name="styleDateRange 2 2 2 2" xfId="3311" xr:uid="{E5B9C8CB-C0BB-4497-82AA-0E1CEA06B34A}"/>
    <cellStyle name="styleDateRange 2 2 2 3" xfId="4604" xr:uid="{46BA9246-8857-4FD7-8307-EFB901963970}"/>
    <cellStyle name="styleDateRange 2 2 3" xfId="2793" xr:uid="{B62B17DF-A1D6-429D-B76F-2A0F845B03DB}"/>
    <cellStyle name="styleDateRange 2 2 4" xfId="4088" xr:uid="{E5E5E995-962C-4A24-ABBC-80C969D85C7F}"/>
    <cellStyle name="styleDateRange 2 3" xfId="1478" xr:uid="{BB658C6C-664A-4161-ADF1-ACCC7F8E5AE7}"/>
    <cellStyle name="styleDateRange 2 3 2" xfId="3053" xr:uid="{000AF36D-8A75-4AC7-89D6-1BF51C3431A1}"/>
    <cellStyle name="styleDateRange 2 3 3" xfId="4346" xr:uid="{9545F997-0CF1-44BF-9D47-258FBFEF27DC}"/>
    <cellStyle name="styleDateRange 2 4" xfId="1743" xr:uid="{52187CDB-4CED-4E27-BE2E-D3E9073D2CFF}"/>
    <cellStyle name="styleDateRange 2 4 2" xfId="2535" xr:uid="{CB133E96-F433-4001-8404-58F487F20A45}"/>
    <cellStyle name="styleDateRange 2 4 3" xfId="3830" xr:uid="{85DFC380-F545-44D7-A975-49437588E38F}"/>
    <cellStyle name="styleDateRange 2 5" xfId="2263" xr:uid="{1E836754-5346-4D24-AD36-371FEEA1B033}"/>
    <cellStyle name="styleDateRange 2 6" xfId="3572" xr:uid="{8354B64F-BA19-47C8-8CB3-DB53FC53355A}"/>
    <cellStyle name="styleHidden" xfId="558" xr:uid="{11DEECB4-E3B8-4199-B5F7-5F1FC15ED2EB}"/>
    <cellStyle name="styleNormal" xfId="559" xr:uid="{D51212BF-30A1-4A04-9354-5F65B883FF72}"/>
    <cellStyle name="styleSeriesAttributes" xfId="560" xr:uid="{BDD31098-72D7-4BC0-9926-9BC44D410E2F}"/>
    <cellStyle name="styleSeriesAttributes 2" xfId="936" xr:uid="{B2BE2686-CCB6-43A5-A854-FE9920F7452A}"/>
    <cellStyle name="styleSeriesAttributes 2 2" xfId="1208" xr:uid="{41350782-8CE5-40EB-BDFD-AC384C41A150}"/>
    <cellStyle name="styleSeriesAttributes 2 2 2" xfId="2002" xr:uid="{1A35FAFE-0148-4D77-B3B3-CE71008F1EB1}"/>
    <cellStyle name="styleSeriesAttributes 2 2 2 2" xfId="3312" xr:uid="{139445F3-8378-4EA3-B050-76D07986054A}"/>
    <cellStyle name="styleSeriesAttributes 2 2 2 3" xfId="4605" xr:uid="{7677EF1F-ECCC-4309-B1F9-4BD78689BF78}"/>
    <cellStyle name="styleSeriesAttributes 2 2 3" xfId="2794" xr:uid="{8371A76B-05AF-452E-819B-8F16B6E2DB6D}"/>
    <cellStyle name="styleSeriesAttributes 2 2 4" xfId="4089" xr:uid="{6C8D7CB6-EC1E-4D8B-A135-16D45A9F396E}"/>
    <cellStyle name="styleSeriesAttributes 2 3" xfId="1479" xr:uid="{6BB624EB-64F4-4C46-869C-926C0A12008D}"/>
    <cellStyle name="styleSeriesAttributes 2 3 2" xfId="3054" xr:uid="{9F61EE0D-0036-49C6-9310-6AFF1231B2A1}"/>
    <cellStyle name="styleSeriesAttributes 2 3 3" xfId="4347" xr:uid="{B5EE5B43-BCE9-40B1-89E9-E9C297042F40}"/>
    <cellStyle name="styleSeriesAttributes 2 4" xfId="1744" xr:uid="{76C1B54F-C987-4BB1-B872-C0E4B58B62A5}"/>
    <cellStyle name="styleSeriesAttributes 2 4 2" xfId="2536" xr:uid="{9F4831D2-7EFA-4354-BEDE-514C6A0B335A}"/>
    <cellStyle name="styleSeriesAttributes 2 4 3" xfId="3831" xr:uid="{C7821232-C4C7-457E-966B-25AE7CD65CD0}"/>
    <cellStyle name="styleSeriesAttributes 2 5" xfId="2264" xr:uid="{7124F188-D552-44E5-AF01-B084021337D5}"/>
    <cellStyle name="styleSeriesAttributes 2 6" xfId="3573" xr:uid="{0578BA2D-DEEE-4606-BFC5-F35FDA4A5D4F}"/>
    <cellStyle name="styleSeriesData" xfId="561" xr:uid="{8C324CA4-EAA1-4475-9F72-1EFE3E05EB09}"/>
    <cellStyle name="styleSeriesData 2" xfId="937" xr:uid="{872B0AB0-0CF7-40AC-8B1E-34B191DF20E7}"/>
    <cellStyle name="styleSeriesData 2 2" xfId="1209" xr:uid="{37FB9102-3EC7-4111-A28F-E5FBBA52FBA0}"/>
    <cellStyle name="styleSeriesData 2 2 2" xfId="2003" xr:uid="{90D3C6F8-F9B7-4B6A-B007-D699521244C4}"/>
    <cellStyle name="styleSeriesData 2 2 2 2" xfId="3313" xr:uid="{6CFA2A92-DDCD-42A4-9C57-1B1BBE88784D}"/>
    <cellStyle name="styleSeriesData 2 2 2 3" xfId="4606" xr:uid="{94895CA2-F214-4D6B-A973-D2839051830B}"/>
    <cellStyle name="styleSeriesData 2 2 3" xfId="2795" xr:uid="{71E01142-45BB-4CE9-A9F3-2E4DD1CABE1C}"/>
    <cellStyle name="styleSeriesData 2 2 4" xfId="4090" xr:uid="{FBEC624C-D1CC-4C22-A763-D1A78DA5C7E2}"/>
    <cellStyle name="styleSeriesData 2 3" xfId="1480" xr:uid="{7D552F77-F864-49F9-899B-22941D85D6A2}"/>
    <cellStyle name="styleSeriesData 2 3 2" xfId="3055" xr:uid="{1AC1B030-5955-4434-AB22-C5A232F9C920}"/>
    <cellStyle name="styleSeriesData 2 3 3" xfId="4348" xr:uid="{DBE4E06A-22A5-444F-AA88-7E3CC84AD2BD}"/>
    <cellStyle name="styleSeriesData 2 4" xfId="1745" xr:uid="{5F1720AD-43FE-4585-997F-83AFBFBFF6DF}"/>
    <cellStyle name="styleSeriesData 2 4 2" xfId="2537" xr:uid="{97270DC4-E94A-42FD-B7A1-4585817576E4}"/>
    <cellStyle name="styleSeriesData 2 4 3" xfId="3832" xr:uid="{5B1C3280-6E3B-44B3-9C2B-06C19B8336D3}"/>
    <cellStyle name="styleSeriesData 2 5" xfId="2265" xr:uid="{7DC1BE9A-4B4B-4481-A9FF-2F2B7A249349}"/>
    <cellStyle name="styleSeriesData 2 6" xfId="3574" xr:uid="{8AEE6CA0-421B-4E17-829A-D738A9EE8A51}"/>
    <cellStyle name="styleSeriesDataForecast" xfId="562" xr:uid="{E72A409F-8643-41FE-9D28-E61E6400071A}"/>
    <cellStyle name="styleSeriesDataForecast 2" xfId="938" xr:uid="{16964A03-8BAC-416A-A898-531451414CDC}"/>
    <cellStyle name="styleSeriesDataForecast 2 2" xfId="1210" xr:uid="{99CB2717-EEE8-4F2D-86D1-95A1748C26FA}"/>
    <cellStyle name="styleSeriesDataForecast 2 2 2" xfId="2004" xr:uid="{D19EE023-4C46-4BF9-949A-5AA60DD6EEA3}"/>
    <cellStyle name="styleSeriesDataForecast 2 2 2 2" xfId="3314" xr:uid="{C9B5533E-BF4D-4199-8502-AD4BAFA4FFFE}"/>
    <cellStyle name="styleSeriesDataForecast 2 2 2 3" xfId="4607" xr:uid="{226EDA69-C4A3-4BFC-83D0-6F0173180C1A}"/>
    <cellStyle name="styleSeriesDataForecast 2 2 3" xfId="2796" xr:uid="{BB74FC42-721D-4A53-B314-4B5646DCB716}"/>
    <cellStyle name="styleSeriesDataForecast 2 2 4" xfId="4091" xr:uid="{17DEE30D-7DD0-4724-B609-5CDC35EA2D90}"/>
    <cellStyle name="styleSeriesDataForecast 2 3" xfId="1481" xr:uid="{CC2E5DBC-4E81-4AFA-B87E-E5BA444AD92E}"/>
    <cellStyle name="styleSeriesDataForecast 2 3 2" xfId="3056" xr:uid="{5C27A3A3-BCEA-4670-A3A3-913DCEE12F26}"/>
    <cellStyle name="styleSeriesDataForecast 2 3 3" xfId="4349" xr:uid="{C3728B08-B048-4B81-804D-E9B4E784A9EF}"/>
    <cellStyle name="styleSeriesDataForecast 2 4" xfId="1746" xr:uid="{5CD2EAD8-3676-4EBA-B347-796754FEC1D3}"/>
    <cellStyle name="styleSeriesDataForecast 2 4 2" xfId="2538" xr:uid="{CB155344-BCDB-43FA-BF8E-2C2DF400E30F}"/>
    <cellStyle name="styleSeriesDataForecast 2 4 3" xfId="3833" xr:uid="{EFDC4B47-692E-4452-93B8-CE8A86F00803}"/>
    <cellStyle name="styleSeriesDataForecast 2 5" xfId="2266" xr:uid="{DD700244-DD61-4230-9992-0AD5C480C0FB}"/>
    <cellStyle name="styleSeriesDataForecast 2 6" xfId="3575" xr:uid="{2973EA21-5DBE-489A-B033-2A8F741B47EA}"/>
    <cellStyle name="styleSeriesDataForecastNA" xfId="563" xr:uid="{8E6EFE2C-685A-4134-AB8F-48A8F3CB3D1A}"/>
    <cellStyle name="styleSeriesDataForecastNA 2" xfId="939" xr:uid="{253CB25E-8B9D-4D30-81D1-27966559B254}"/>
    <cellStyle name="styleSeriesDataForecastNA 2 2" xfId="1211" xr:uid="{DC30D5B6-6DEF-4A2B-946C-7A40C348475F}"/>
    <cellStyle name="styleSeriesDataForecastNA 2 2 2" xfId="2005" xr:uid="{24EE91BE-4688-4276-A3FF-130FAA5CD20A}"/>
    <cellStyle name="styleSeriesDataForecastNA 2 2 2 2" xfId="3315" xr:uid="{407694F6-F1BA-489F-A489-92B2D09FC41B}"/>
    <cellStyle name="styleSeriesDataForecastNA 2 2 2 3" xfId="4608" xr:uid="{A3A8FF83-F8CA-4019-B7A0-C9E2952BBE40}"/>
    <cellStyle name="styleSeriesDataForecastNA 2 2 3" xfId="2797" xr:uid="{0BA7CE6B-6C27-412B-B1C8-C5BAEE8FD763}"/>
    <cellStyle name="styleSeriesDataForecastNA 2 2 4" xfId="4092" xr:uid="{3919834C-C2BC-4120-88B8-49C50A399119}"/>
    <cellStyle name="styleSeriesDataForecastNA 2 3" xfId="1482" xr:uid="{25374E51-A179-4B16-80E8-FADB4068A541}"/>
    <cellStyle name="styleSeriesDataForecastNA 2 3 2" xfId="3057" xr:uid="{CAA9F2D4-9783-4442-ADFC-93B48DD51AD9}"/>
    <cellStyle name="styleSeriesDataForecastNA 2 3 3" xfId="4350" xr:uid="{A81F6DA6-63A5-4660-A887-C5CBD89E681D}"/>
    <cellStyle name="styleSeriesDataForecastNA 2 4" xfId="1747" xr:uid="{5D0E8FF5-4D6A-4C81-A6AF-BB7A2D81C0D2}"/>
    <cellStyle name="styleSeriesDataForecastNA 2 4 2" xfId="2539" xr:uid="{8FCD7243-52F2-4C19-B522-A37FE81576BA}"/>
    <cellStyle name="styleSeriesDataForecastNA 2 4 3" xfId="3834" xr:uid="{35A99698-0403-48B5-BDCF-AF3A627278FB}"/>
    <cellStyle name="styleSeriesDataForecastNA 2 5" xfId="2267" xr:uid="{2B48E02B-BF6D-4175-A99F-6EB9F9FDFD35}"/>
    <cellStyle name="styleSeriesDataForecastNA 2 6" xfId="3576" xr:uid="{0E54910D-3445-4A01-99CF-87769E4DB86D}"/>
    <cellStyle name="styleSeriesDataNA" xfId="564" xr:uid="{32FEB292-D67A-4288-9E1C-DC626E85A303}"/>
    <cellStyle name="styleSeriesDataNA 2" xfId="940" xr:uid="{C4E6D218-2E43-4E54-A170-C2A3201B6D30}"/>
    <cellStyle name="styleSeriesDataNA 2 2" xfId="1212" xr:uid="{C0E57801-89BD-47DB-A05A-C30C274D47AD}"/>
    <cellStyle name="styleSeriesDataNA 2 2 2" xfId="2006" xr:uid="{99698905-0762-4D7D-B08A-7FB507F81F06}"/>
    <cellStyle name="styleSeriesDataNA 2 2 2 2" xfId="3316" xr:uid="{43E21410-EE9D-479E-BC00-4C5A4A6F464A}"/>
    <cellStyle name="styleSeriesDataNA 2 2 2 3" xfId="4609" xr:uid="{2E11A762-341C-422E-9493-90B61A6BA24F}"/>
    <cellStyle name="styleSeriesDataNA 2 2 3" xfId="2798" xr:uid="{4A3B881C-388F-4960-8CE1-DE04912214F2}"/>
    <cellStyle name="styleSeriesDataNA 2 2 4" xfId="4093" xr:uid="{ED663200-640E-465E-A03D-431DCED03882}"/>
    <cellStyle name="styleSeriesDataNA 2 3" xfId="1483" xr:uid="{9F5BE93C-7387-4965-8CE6-A5A4F2AEFC4A}"/>
    <cellStyle name="styleSeriesDataNA 2 3 2" xfId="3058" xr:uid="{3542F11E-B392-40CD-8982-F2B729488748}"/>
    <cellStyle name="styleSeriesDataNA 2 3 3" xfId="4351" xr:uid="{03BEAD5C-6C1D-4DBF-948C-4E13216C95E3}"/>
    <cellStyle name="styleSeriesDataNA 2 4" xfId="1748" xr:uid="{E7E800CB-B003-43BD-88C6-C6BCF7BA37CE}"/>
    <cellStyle name="styleSeriesDataNA 2 4 2" xfId="2540" xr:uid="{504FEF42-EDA2-4937-970F-C2054D7B33F1}"/>
    <cellStyle name="styleSeriesDataNA 2 4 3" xfId="3835" xr:uid="{090F188E-3B29-4515-B2EF-5525A45385E4}"/>
    <cellStyle name="styleSeriesDataNA 2 5" xfId="2268" xr:uid="{4401D3A1-1CC8-42C3-95AF-3E479AEABEB0}"/>
    <cellStyle name="styleSeriesDataNA 2 6" xfId="3577" xr:uid="{1DBE4ED2-98ED-4B65-81CB-70F7C2557EE0}"/>
    <cellStyle name="Text Indent A" xfId="565" xr:uid="{AF0636F8-F6E1-4498-8015-E56908667758}"/>
    <cellStyle name="Text Indent B" xfId="566" xr:uid="{3CC6F782-E2E5-4BF3-87B2-82F71C2436ED}"/>
    <cellStyle name="Text Indent C" xfId="567" xr:uid="{491C9C11-98D6-4AD3-BC8B-D2D8393CD3E5}"/>
    <cellStyle name="Times New Roman0181000015536870911" xfId="568" xr:uid="{37B10145-D4F3-42B1-953F-99F3F2D1414C}"/>
    <cellStyle name="Times New Roman0181000015536870911 2" xfId="941" xr:uid="{3FFBBE3C-2C2A-42EA-B054-19239407A522}"/>
    <cellStyle name="Times New Roman0181000015536870911 2 2" xfId="1213" xr:uid="{9465089B-694F-4382-BE51-1728EC6DAD85}"/>
    <cellStyle name="Times New Roman0181000015536870911 2 2 2" xfId="2007" xr:uid="{0473CB8C-E1D5-4F8E-A561-A3E7020FB3AF}"/>
    <cellStyle name="Times New Roman0181000015536870911 2 2 2 2" xfId="3317" xr:uid="{C10C0609-AF1D-4557-B903-B84392C61C4C}"/>
    <cellStyle name="Times New Roman0181000015536870911 2 2 2 3" xfId="4610" xr:uid="{A8A188C8-6287-4784-9CAC-B754AB8250F7}"/>
    <cellStyle name="Times New Roman0181000015536870911 2 2 3" xfId="2799" xr:uid="{5AA4AD64-7090-44E0-8135-AA6809C8074C}"/>
    <cellStyle name="Times New Roman0181000015536870911 2 2 4" xfId="4094" xr:uid="{29F80D0B-ED22-4F63-AAEC-45E120BB108E}"/>
    <cellStyle name="Times New Roman0181000015536870911 2 3" xfId="1484" xr:uid="{40AADDA9-A6AD-4134-9328-472FC4D7E441}"/>
    <cellStyle name="Times New Roman0181000015536870911 2 3 2" xfId="3059" xr:uid="{148249D2-493E-4DD0-8652-01B77D279D04}"/>
    <cellStyle name="Times New Roman0181000015536870911 2 3 3" xfId="4352" xr:uid="{1ED9809D-BF89-4C0A-9D00-A3D0E9AB3174}"/>
    <cellStyle name="Times New Roman0181000015536870911 2 4" xfId="1749" xr:uid="{94B8698F-8266-4BDC-AD3A-C7E5A05BB19F}"/>
    <cellStyle name="Times New Roman0181000015536870911 2 4 2" xfId="2541" xr:uid="{746D55B6-C7D9-4BFB-95B7-85F7BC57638C}"/>
    <cellStyle name="Times New Roman0181000015536870911 2 4 3" xfId="3836" xr:uid="{4FFF1B16-34FF-44B7-9141-79853F9C8DCD}"/>
    <cellStyle name="Times New Roman0181000015536870911 2 5" xfId="2269" xr:uid="{395A0015-A2FE-4F98-A795-09259C0B242D}"/>
    <cellStyle name="Times New Roman0181000015536870911 2 6" xfId="3578" xr:uid="{89D46C9F-C158-43EC-9660-5BD3764A9888}"/>
    <cellStyle name="Title" xfId="569" xr:uid="{5A1BAF70-5F55-4874-9B3C-814E9BA21974}"/>
    <cellStyle name="Total" xfId="570" xr:uid="{43EF4941-A6F7-4C39-B1B7-BAEAAD47CFC9}"/>
    <cellStyle name="Total 2" xfId="942" xr:uid="{1D619D9D-C42C-42A1-B8C6-975C911E13E6}"/>
    <cellStyle name="Total 2 2" xfId="1214" xr:uid="{0BC69035-66C3-4DB3-8BB9-F55546CB2896}"/>
    <cellStyle name="Total 2 2 2" xfId="2008" xr:uid="{EBE6C0B2-B332-4190-9207-7A1C414A1B9F}"/>
    <cellStyle name="Total 2 2 2 2" xfId="3318" xr:uid="{DAA90ECC-3EAA-422B-940E-2E67CAACEF6A}"/>
    <cellStyle name="Total 2 2 2 3" xfId="4611" xr:uid="{D946BDCA-0302-47D8-AEF6-B3E7299922DD}"/>
    <cellStyle name="Total 2 2 3" xfId="2800" xr:uid="{DE6CF086-038B-46CC-946C-B1148ADA8A76}"/>
    <cellStyle name="Total 2 2 4" xfId="4095" xr:uid="{351AC552-FA08-4DFB-8287-8B21807D8048}"/>
    <cellStyle name="Total 2 3" xfId="1485" xr:uid="{21A58534-EC2D-4E7F-BCE3-40DE0FF2A1E2}"/>
    <cellStyle name="Total 2 3 2" xfId="3060" xr:uid="{49A04A4F-ED91-4C24-89CF-A8F448BF9F43}"/>
    <cellStyle name="Total 2 3 3" xfId="4353" xr:uid="{B3C53686-8780-4496-AA89-2B5864391E49}"/>
    <cellStyle name="Total 2 4" xfId="1750" xr:uid="{EF27791C-E556-4D15-B047-294F46DF8782}"/>
    <cellStyle name="Total 2 4 2" xfId="2542" xr:uid="{75FA49EE-DBC6-4596-BE93-541E0A39F985}"/>
    <cellStyle name="Total 2 4 3" xfId="3837" xr:uid="{B625F734-B811-46AF-9FE0-7CBDC0183F44}"/>
    <cellStyle name="Total 2 5" xfId="2270" xr:uid="{03BF8BF1-715D-49E4-931E-7E54C53A375C}"/>
    <cellStyle name="Total 2 6" xfId="3579" xr:uid="{679947F7-CF9F-485E-8E6E-B86EEF4C3B86}"/>
    <cellStyle name="Warning Text" xfId="571" xr:uid="{CAF3FD91-52FE-4F52-B0B7-E12F8D5CB2E3}"/>
    <cellStyle name="Обычный" xfId="0" builtinId="0"/>
    <cellStyle name="Обычный 10" xfId="572" xr:uid="{2B12C7A0-E7F3-417E-862F-E92D966A8814}"/>
    <cellStyle name="Обычный 11" xfId="573" xr:uid="{40B89E79-4158-47F2-BEBB-11D989FD3E66}"/>
    <cellStyle name="Обычный 12" xfId="574" xr:uid="{198F10D0-0F99-48FC-A32F-B50089171CC1}"/>
    <cellStyle name="Обычный 12 2" xfId="575" xr:uid="{E1812694-1469-48B2-8427-43B5A0B974FA}"/>
    <cellStyle name="Обычный 12_Т-НахВТО-газ-28.09.12" xfId="576" xr:uid="{58868A4E-5F65-4A7C-9AFA-F89DC1CE84C3}"/>
    <cellStyle name="Обычный 13" xfId="577" xr:uid="{3494FB67-61F8-4FC8-89CC-CD6C554F68F0}"/>
    <cellStyle name="Обычный 14" xfId="578" xr:uid="{15F86091-CEAE-4380-88F6-BCD124C78DA6}"/>
    <cellStyle name="Обычный 15" xfId="579" xr:uid="{18C9CBC7-50E6-4043-97CE-5A52A379952D}"/>
    <cellStyle name="Обычный 16" xfId="580" xr:uid="{9CE52405-6254-4F01-BD2C-05AC4C3EF948}"/>
    <cellStyle name="Обычный 16 2" xfId="581" xr:uid="{F562510E-9F0B-43B0-BD90-C8377BEC02E0}"/>
    <cellStyle name="Обычный 17" xfId="582" xr:uid="{F0C876C7-6EDD-477A-B67E-322712D00620}"/>
    <cellStyle name="Обычный 18" xfId="583" xr:uid="{7D68008F-71DF-4B0C-B728-B64DFFA2E020}"/>
    <cellStyle name="Обычный 19" xfId="584" xr:uid="{28D7A611-9764-4909-9A24-838079B920A1}"/>
    <cellStyle name="Обычный 2" xfId="2" xr:uid="{2F8F0D48-8BD7-4C2F-81CD-4B6B6743CB62}"/>
    <cellStyle name="Обычный 2 10" xfId="585" xr:uid="{24D722F9-6618-41C9-BD1D-FB5BCA9D43CE}"/>
    <cellStyle name="Обычный 2 11" xfId="586" xr:uid="{90A6A401-10C8-4EE0-B5E1-71B87E77A9F0}"/>
    <cellStyle name="Обычный 2 11 2" xfId="587" xr:uid="{6D99488A-C335-44F5-BFB5-446578D6144B}"/>
    <cellStyle name="Обычный 2 11_Т-НахВТО-газ-28.09.12" xfId="588" xr:uid="{9A4621D6-BD83-43C6-A82B-1F004C7C8216}"/>
    <cellStyle name="Обычный 2 12" xfId="589" xr:uid="{6F21D7AE-B954-4308-BCF9-A8FF39BAADEF}"/>
    <cellStyle name="Обычный 2 12 2" xfId="590" xr:uid="{5E4EF055-10B5-4AC3-8184-099552E10E37}"/>
    <cellStyle name="Обычный 2 12_Т-НахВТО-газ-28.09.12" xfId="591" xr:uid="{75B6E46E-E320-4653-BDF2-C49EF511BDC4}"/>
    <cellStyle name="Обычный 2 13" xfId="592" xr:uid="{4B6CA44F-D925-4760-B1F6-F33C85D7F18C}"/>
    <cellStyle name="Обычный 2 14" xfId="593" xr:uid="{26431CF9-5EE5-4402-94D8-FBE1514678AE}"/>
    <cellStyle name="Обычный 2 15" xfId="1223" xr:uid="{448EEB85-21BA-4F35-A3F5-9CADD9CEC60E}"/>
    <cellStyle name="Обычный 2 16" xfId="1217" xr:uid="{77BDAA2B-2E04-4E10-9FB2-DF413968F43C}"/>
    <cellStyle name="Обычный 2 16 2" xfId="2803" xr:uid="{C59086A7-1E38-4E58-B474-A25A957149B6}"/>
    <cellStyle name="Обычный 2 17" xfId="1487" xr:uid="{46B002F6-4663-4C3F-8928-EA0FDD933B63}"/>
    <cellStyle name="Обычный 2 18" xfId="2010" xr:uid="{F98E00A4-FF9E-4814-A2E1-DC119DD31A63}"/>
    <cellStyle name="Обычный 2 19" xfId="4613" xr:uid="{E8633948-CBA3-4B2A-80AF-B0D823DE5413}"/>
    <cellStyle name="Обычный 2 2" xfId="594" xr:uid="{4CFA083F-73B8-4AE4-A681-79A117090A16}"/>
    <cellStyle name="Обычный 2 3" xfId="595" xr:uid="{167F1D29-E6EC-44B5-8092-1AC0123C3D8B}"/>
    <cellStyle name="Обычный 2 4" xfId="596" xr:uid="{1E1544E6-8CEE-4855-80DF-F443EFB384F3}"/>
    <cellStyle name="Обычный 2 5" xfId="597" xr:uid="{54714A91-789E-4CCE-A7DF-84C79A59A107}"/>
    <cellStyle name="Обычный 2 5 2" xfId="1225" xr:uid="{736F69AB-CF53-4B63-A331-4B229F8C6175}"/>
    <cellStyle name="Обычный 2 5 3" xfId="1216" xr:uid="{2F7D241B-EE4E-43A8-8A4A-2540224D4EDE}"/>
    <cellStyle name="Обычный 2 6" xfId="598" xr:uid="{CDC792E8-0356-4325-893F-BC7EAB33BC1D}"/>
    <cellStyle name="Обычный 2 6 2" xfId="1226" xr:uid="{FCA04374-A9E1-421F-B37D-FB4AC644C92A}"/>
    <cellStyle name="Обычный 2 6 3" xfId="1218" xr:uid="{C23F713D-4961-47EF-A5CD-54FE034EC5B9}"/>
    <cellStyle name="Обычный 2 7" xfId="599" xr:uid="{DDBA04F0-478A-4E03-B0B8-88D41E2D6B01}"/>
    <cellStyle name="Обычный 2 8" xfId="600" xr:uid="{4D3996C0-2492-412D-8742-052BC230023D}"/>
    <cellStyle name="Обычный 2 9" xfId="601" xr:uid="{770851E9-9752-4CA1-83E1-5D68E48B3F00}"/>
    <cellStyle name="Обычный 2_Т-НахВТО-газ-28.09.12" xfId="602" xr:uid="{D99F0261-E5C9-46BE-8E66-620DDAE23041}"/>
    <cellStyle name="Обычный 20" xfId="603" xr:uid="{BF0A44D8-7BEA-40E3-BFDA-B8D83389B7D2}"/>
    <cellStyle name="Обычный 21" xfId="604" xr:uid="{DE84327C-6059-4FC0-B40C-4D2A911D7770}"/>
    <cellStyle name="Обычный 22" xfId="605" xr:uid="{CD5FCF05-48DD-4B06-9F2D-C27E45DAD16A}"/>
    <cellStyle name="Обычный 23" xfId="606" xr:uid="{03BF6FC4-20C3-4F59-9435-E1769A612D31}"/>
    <cellStyle name="Обычный 24" xfId="607" xr:uid="{16A48C84-5FE5-4F39-ABBA-63AAE26EDF35}"/>
    <cellStyle name="Обычный 25" xfId="608" xr:uid="{EF3E2E6D-1FA5-4429-8912-82DCB078AE1E}"/>
    <cellStyle name="Обычный 26" xfId="609" xr:uid="{D9D9278C-C3B8-441C-ABEE-404E8A98AE11}"/>
    <cellStyle name="Обычный 27" xfId="610" xr:uid="{05EB1F54-70E3-4075-B8C1-CC6205AA66A4}"/>
    <cellStyle name="Обычный 28" xfId="611" xr:uid="{F6B25572-011D-49EF-8DF3-3A1DF7E5EC46}"/>
    <cellStyle name="Обычный 29" xfId="612" xr:uid="{0645AADA-CFAF-4BB2-95AB-0979F0B31A02}"/>
    <cellStyle name="Обычный 3" xfId="3" xr:uid="{A109E96E-0819-4BD0-B92D-7C349E1D252D}"/>
    <cellStyle name="Обычный 3 2" xfId="613" xr:uid="{913C4DEE-1680-4A26-9A47-695D11D0C535}"/>
    <cellStyle name="Обычный 3 2 2" xfId="1227" xr:uid="{9481F354-985E-42FA-840F-F7C9E24E7483}"/>
    <cellStyle name="Обычный 3 2 3" xfId="1219" xr:uid="{62E6ADD8-AE50-4B52-862F-EBD2D7E17F21}"/>
    <cellStyle name="Обычный 3 3" xfId="614" xr:uid="{EFE9385E-DAE7-4EBC-820F-7672A4C15456}"/>
    <cellStyle name="Обычный 3 4" xfId="615" xr:uid="{C043833C-C146-42A1-B9DA-B14C90BA9423}"/>
    <cellStyle name="Обычный 3 5" xfId="616" xr:uid="{D219C866-24D4-4339-B57F-24FC43289EF5}"/>
    <cellStyle name="Обычный 3 6" xfId="617" xr:uid="{30EB3994-59AB-4657-B6C1-6A8B5B20E77F}"/>
    <cellStyle name="Обычный 3 6 2" xfId="1228" xr:uid="{A20700E5-6356-4F8E-9090-9D354DEBAE0B}"/>
    <cellStyle name="Обычный 3 6 3" xfId="1493" xr:uid="{5579CD8D-BA45-4421-A635-238EAB4466B8}"/>
    <cellStyle name="Обычный 3 6 4" xfId="2013" xr:uid="{D0BFF648-C9D7-431D-AD9D-DD7A249354F6}"/>
    <cellStyle name="Обычный 3 6 5" xfId="3322" xr:uid="{E1CFD33A-9430-4557-9B00-AF66168FA39E}"/>
    <cellStyle name="Обычный 3_RZD_2009-2030_macromodel_090518" xfId="618" xr:uid="{61174CA2-E19B-447D-9D54-EB38BED12DE8}"/>
    <cellStyle name="Обычный 30" xfId="619" xr:uid="{3C7607D2-2B16-457C-805D-E9CF41D58598}"/>
    <cellStyle name="Обычный 31" xfId="683" xr:uid="{5FE1F7EA-2025-4A30-B1A3-FE5E516FA0CE}"/>
    <cellStyle name="Обычный 32" xfId="1" xr:uid="{CC0F5BDE-7889-4CD2-ADD6-42D065006930}"/>
    <cellStyle name="Обычный 32 2" xfId="1222" xr:uid="{A21C5BBA-B21A-4DBF-B9AD-8C32BB0A2848}"/>
    <cellStyle name="Обычный 32 3" xfId="1491" xr:uid="{98584404-9C40-4CAA-BE24-0B1832403CFE}"/>
    <cellStyle name="Обычный 32 4" xfId="2011" xr:uid="{530177EB-4BA7-4E9A-8731-A33C01595544}"/>
    <cellStyle name="Обычный 32 5" xfId="3320" xr:uid="{8EC83FDE-7BCD-4C7E-B7BC-D4039F4232EB}"/>
    <cellStyle name="Обычный 33" xfId="1490" xr:uid="{05B40233-E322-4F52-8250-E7E7C175E190}"/>
    <cellStyle name="Обычный 34" xfId="685" xr:uid="{943D95C7-7F43-4F97-841A-A22FD658659A}"/>
    <cellStyle name="Обычный 35" xfId="1221" xr:uid="{216A198E-0F2C-447B-954E-065F21DCB0B3}"/>
    <cellStyle name="Обычный 36" xfId="1488" xr:uid="{8400BC61-566F-4EF0-B9B2-CF50FD2364A6}"/>
    <cellStyle name="Обычный 37" xfId="1489" xr:uid="{3A0685D9-39DB-49D7-B76C-56712272FDA7}"/>
    <cellStyle name="Обычный 38" xfId="2802" xr:uid="{38DE17B8-B74E-49E8-A13A-41074CE220F3}"/>
    <cellStyle name="Обычный 4" xfId="620" xr:uid="{C8BD8659-4D37-489A-8137-FB5B5CF94420}"/>
    <cellStyle name="Обычный 4 2" xfId="621" xr:uid="{6E90223D-27F3-4849-95DC-5BAFEF8C2EFB}"/>
    <cellStyle name="Обычный 4 2 2" xfId="622" xr:uid="{8E07075D-8BA8-4848-8BC0-A380E9D0BDA6}"/>
    <cellStyle name="Обычный 4 2_Т-НахВТО-газ-28.09.12" xfId="623" xr:uid="{63A80376-6854-42E1-89E4-2138A7224981}"/>
    <cellStyle name="Обычный 4_ЦФ запрос2008-2009" xfId="624" xr:uid="{E139664A-6AC4-4944-8C01-E5D6925C9558}"/>
    <cellStyle name="Обычный 5" xfId="625" xr:uid="{EAEF1197-C7D2-4FF4-9F57-A676DDE5D299}"/>
    <cellStyle name="Обычный 6" xfId="626" xr:uid="{86CCC9EC-21B7-46EE-860E-181268D3A646}"/>
    <cellStyle name="Обычный 6 2" xfId="4" xr:uid="{B10494AE-0038-4DC0-96EB-718F1A841A02}"/>
    <cellStyle name="Обычный 6 3" xfId="684" xr:uid="{073F15EF-38E7-4AC2-B897-0D27348004CC}"/>
    <cellStyle name="Обычный 7" xfId="627" xr:uid="{51CC6B20-0BFA-4DC6-B81B-A4C0EE0391A9}"/>
    <cellStyle name="Обычный 7 2" xfId="1220" xr:uid="{A3B892F7-6CDC-40E9-B8CC-DD7443F62E4A}"/>
    <cellStyle name="Обычный 8" xfId="628" xr:uid="{2EFE6507-E99B-47B0-9554-CC6AA676714F}"/>
    <cellStyle name="Обычный 9" xfId="629" xr:uid="{7852553F-BAE9-4331-970F-E4C0E127F0FF}"/>
    <cellStyle name="Процентный 10" xfId="630" xr:uid="{E243DEC3-6113-4E1E-B71C-DD32617971F4}"/>
    <cellStyle name="Процентный 11" xfId="631" xr:uid="{0BE95AC5-D675-4E48-B6B4-EBA3FEC586B3}"/>
    <cellStyle name="Процентный 12" xfId="632" xr:uid="{E7313B0C-2ABC-4196-8E14-9284C53EF6C6}"/>
    <cellStyle name="Процентный 13" xfId="633" xr:uid="{2277E071-E995-4FE3-A599-9E2F13EED92B}"/>
    <cellStyle name="Процентный 14" xfId="634" xr:uid="{EBF6BB2A-B4C7-4C84-B014-6C8D0102DF50}"/>
    <cellStyle name="Процентный 2" xfId="635" xr:uid="{8712CD4B-C373-4BF9-9EE2-351CD4C0F3C2}"/>
    <cellStyle name="Процентный 2 2" xfId="636" xr:uid="{7871E1A4-023D-4C62-9928-BD4BDC1476D4}"/>
    <cellStyle name="Процентный 2 2 2" xfId="637" xr:uid="{520948CA-82E8-48D2-A4F4-4D00426EF12A}"/>
    <cellStyle name="Процентный 3" xfId="638" xr:uid="{18B88B03-C7AE-4E4B-A767-2E2125BF7B72}"/>
    <cellStyle name="Процентный 4" xfId="639" xr:uid="{95A2C745-9129-4FAA-8253-54EC447D6CF7}"/>
    <cellStyle name="Процентный 5" xfId="640" xr:uid="{4DDFFF51-8312-4D73-936D-0D4A4401F4C4}"/>
    <cellStyle name="Процентный 6" xfId="641" xr:uid="{2D9F9767-1706-4311-9A6F-60CC54DC082D}"/>
    <cellStyle name="Процентный 7" xfId="642" xr:uid="{E179080B-AF02-4551-8C37-4F70B085EAE0}"/>
    <cellStyle name="Процентный 8" xfId="643" xr:uid="{DBC96FCC-8B9E-4D4A-B1A7-C32B0689439F}"/>
    <cellStyle name="Процентный 9" xfId="644" xr:uid="{3FA2B2E5-D24F-4A1B-8A14-91AFBD943A3A}"/>
    <cellStyle name="Сверхулин" xfId="645" xr:uid="{DB9C7F0E-3C1C-4291-90D7-813AF0638678}"/>
    <cellStyle name="Сверхулин 2" xfId="943" xr:uid="{EB5F7DB9-6E00-47A6-AA9B-764D120175D6}"/>
    <cellStyle name="Сверхулин 2 2" xfId="1215" xr:uid="{5896D763-5326-47D9-8997-0B04098179CA}"/>
    <cellStyle name="Сверхулин 2 2 2" xfId="2009" xr:uid="{CBEB51C5-63CA-437F-959D-E0A25FF4F5EF}"/>
    <cellStyle name="Сверхулин 2 2 2 2" xfId="3319" xr:uid="{864C0A32-190C-49A0-BAC9-264A78E3A4E7}"/>
    <cellStyle name="Сверхулин 2 2 2 3" xfId="4612" xr:uid="{BFC56AFB-8342-47E4-B25B-181D6C7CA20E}"/>
    <cellStyle name="Сверхулин 2 2 3" xfId="2801" xr:uid="{C07A174F-BC0B-4A56-A23F-18EC1CF80A81}"/>
    <cellStyle name="Сверхулин 2 2 4" xfId="4096" xr:uid="{1C964DBF-275F-4458-B51E-EAAB736A6D8C}"/>
    <cellStyle name="Сверхулин 2 3" xfId="1486" xr:uid="{C371EF1D-3FB3-4C72-97BC-C28895FFAD29}"/>
    <cellStyle name="Сверхулин 2 3 2" xfId="3061" xr:uid="{6F0DC9CE-041E-4252-B629-2AC91CB198B9}"/>
    <cellStyle name="Сверхулин 2 3 3" xfId="4354" xr:uid="{9B9AA191-6A83-47C9-BAA1-BE138DF32D6C}"/>
    <cellStyle name="Сверхулин 2 4" xfId="1751" xr:uid="{083EC3FA-699E-41B4-A558-194A9620F719}"/>
    <cellStyle name="Сверхулин 2 4 2" xfId="2543" xr:uid="{8DA0AD97-22AB-414F-B353-DEE3D38E612F}"/>
    <cellStyle name="Сверхулин 2 4 3" xfId="3838" xr:uid="{E4D1141C-C64D-4417-B491-233AB8BC5D70}"/>
    <cellStyle name="Сверхулин 2 5" xfId="2271" xr:uid="{43A4E6A3-AC38-4A14-93C3-BAE4D6F0E3B1}"/>
    <cellStyle name="Сверхулин 2 6" xfId="3580" xr:uid="{476BF2D7-B3F3-46B1-B2D2-D111E5159A7C}"/>
    <cellStyle name="Стиль 1" xfId="646" xr:uid="{86AEEB60-A02E-4D75-B96E-430B93282DAB}"/>
    <cellStyle name="Стиль 1 2" xfId="647" xr:uid="{9D06ED47-79C3-4AF6-AB40-6D40005E7F15}"/>
    <cellStyle name="Стиль 1 3" xfId="648" xr:uid="{9E034D71-96D3-408C-807D-4B4F3C53A7E7}"/>
    <cellStyle name="Стиль 1 4" xfId="649" xr:uid="{69F2F00C-1554-463B-BDE9-A3B9F9937F78}"/>
    <cellStyle name="Стиль 1 5" xfId="650" xr:uid="{177C5730-63E6-4CC6-890E-41D0583C6F0E}"/>
    <cellStyle name="Стиль 1 6" xfId="651" xr:uid="{BDBDB66C-CC9B-4477-B074-C7977CE8031F}"/>
    <cellStyle name="Стиль 1 7" xfId="652" xr:uid="{D7B835EE-985C-4FC2-918D-22B126672366}"/>
    <cellStyle name="Стиль 1_Книга2" xfId="653" xr:uid="{92721B0F-F5BA-44CC-8C2A-D9018D3AC96B}"/>
    <cellStyle name="ТаблицаТекст" xfId="654" xr:uid="{DBA7F3CA-54EC-4372-9496-A7B73B522324}"/>
    <cellStyle name="Тысячи [0]_Chart1 (Sales &amp; Costs)" xfId="655" xr:uid="{D0F6EEBA-F5C3-4738-83B5-6829DF2C8B0C}"/>
    <cellStyle name="Тысячи_Chart1 (Sales &amp; Costs)" xfId="656" xr:uid="{815754E5-6067-48A4-8FB2-5AD539F61A29}"/>
    <cellStyle name="Финансовый [0] 2" xfId="657" xr:uid="{E6F73C8D-51F9-441C-8BDF-9A29C6313DC0}"/>
    <cellStyle name="Финансовый 10" xfId="658" xr:uid="{915BB71E-3554-4744-886C-AA6DAC6D47A8}"/>
    <cellStyle name="Финансовый 11" xfId="659" xr:uid="{D43DC5C4-D719-43E5-A1BD-94C9A698C51B}"/>
    <cellStyle name="Финансовый 12" xfId="660" xr:uid="{C6DA3A8E-D695-4EF8-883C-EF45E5CACD54}"/>
    <cellStyle name="Финансовый 13" xfId="661" xr:uid="{8EFD91FE-3081-4A4D-90A5-D43D19BCAF81}"/>
    <cellStyle name="Финансовый 14" xfId="662" xr:uid="{D50AB085-BE57-4530-A652-B2733AF23363}"/>
    <cellStyle name="Финансовый 15" xfId="663" xr:uid="{5F1FF3C0-18FC-4C56-B51A-0D55686789B7}"/>
    <cellStyle name="Финансовый 16" xfId="664" xr:uid="{5FF2B389-1950-43F6-8D75-9FBBC66DE46C}"/>
    <cellStyle name="Финансовый 17" xfId="665" xr:uid="{971807E7-6619-48B1-8FA2-4245A609EC15}"/>
    <cellStyle name="Финансовый 2" xfId="666" xr:uid="{0B6C59AF-E566-4AAE-8DC5-625BA99B5083}"/>
    <cellStyle name="Финансовый 2 10" xfId="667" xr:uid="{D77525F9-3B4E-41FD-947C-2BCF1FE4C4F7}"/>
    <cellStyle name="Финансовый 2 2" xfId="668" xr:uid="{DD57731A-238E-450C-889D-5EF5EDAB7140}"/>
    <cellStyle name="Финансовый 2 3" xfId="669" xr:uid="{0B8930D0-66B7-4D2D-9A87-303B690C06BB}"/>
    <cellStyle name="Финансовый 2 4" xfId="670" xr:uid="{160E89B7-E08C-43AB-AA3D-A98C78A93E0C}"/>
    <cellStyle name="Финансовый 2 5" xfId="671" xr:uid="{39BF8DAD-91E0-4B6F-B461-58CD86978AB7}"/>
    <cellStyle name="Финансовый 2 6" xfId="672" xr:uid="{6F6DFAA2-1D42-43AA-BFDB-4FE34225E1D2}"/>
    <cellStyle name="Финансовый 2 7" xfId="673" xr:uid="{8797E9CC-24A3-40A1-AA2B-C05BD9D1124D}"/>
    <cellStyle name="Финансовый 2 8" xfId="674" xr:uid="{B589160E-A0F0-401B-B45C-A99CBB0B2C01}"/>
    <cellStyle name="Финансовый 2 9" xfId="675" xr:uid="{C2D4BE4E-DCBE-467E-A79D-693801611605}"/>
    <cellStyle name="Финансовый 3" xfId="676" xr:uid="{E09902C1-3E88-4DE5-A074-F847EBAC2C99}"/>
    <cellStyle name="Финансовый 3 2" xfId="5" xr:uid="{1F24CAF0-7EE8-4893-B553-EDF187AAD5D2}"/>
    <cellStyle name="Финансовый 3 2 2" xfId="1224" xr:uid="{F5A890EE-6D16-4329-B1CE-6B918A4543E2}"/>
    <cellStyle name="Финансовый 3 2 3" xfId="1492" xr:uid="{2DEE7000-8A57-47D9-B992-B6074570EBED}"/>
    <cellStyle name="Финансовый 3 2 4" xfId="2012" xr:uid="{6DD591FD-B8CB-41BC-B689-D6B0052055FE}"/>
    <cellStyle name="Финансовый 3 2 5" xfId="3321" xr:uid="{FEB81174-1EAB-4BF6-AC47-26BB4F1C19C4}"/>
    <cellStyle name="Финансовый 4" xfId="677" xr:uid="{2E4E5006-53FC-476A-9DF0-4AF7FC92497C}"/>
    <cellStyle name="Финансовый 5" xfId="678" xr:uid="{77E12604-2543-4083-872E-FD081DE83B98}"/>
    <cellStyle name="Финансовый 6" xfId="679" xr:uid="{866DFC79-96A2-4102-ADEE-BA4C1590CC50}"/>
    <cellStyle name="Финансовый 7" xfId="680" xr:uid="{B4A316B2-29FB-4AB3-BBD2-F95ECDE3A119}"/>
    <cellStyle name="Финансовый 8" xfId="681" xr:uid="{CEFD9E54-DD53-4934-B2CF-A0CEFA872385}"/>
    <cellStyle name="Финансовый 9" xfId="682" xr:uid="{DEECED1E-105D-4D74-9D1C-855A8C8A3A3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196" t="s">
        <v>0</v>
      </c>
      <c r="B2" s="196"/>
      <c r="C2" s="196"/>
    </row>
    <row r="3" spans="1:3" x14ac:dyDescent="0.25">
      <c r="A3" s="1"/>
      <c r="B3" s="1"/>
      <c r="C3" s="1"/>
    </row>
    <row r="4" spans="1:3" x14ac:dyDescent="0.25">
      <c r="A4" s="197" t="s">
        <v>1</v>
      </c>
      <c r="B4" s="197"/>
      <c r="C4" s="197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99" t="s">
        <v>2</v>
      </c>
      <c r="B6" s="198" t="s">
        <v>3</v>
      </c>
      <c r="C6" s="198"/>
    </row>
    <row r="7" spans="1:3" x14ac:dyDescent="0.25">
      <c r="A7" s="100" t="s">
        <v>4</v>
      </c>
      <c r="B7" s="1"/>
      <c r="C7" s="1"/>
    </row>
    <row r="8" spans="1:3" x14ac:dyDescent="0.25">
      <c r="A8" s="100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1" t="s">
        <v>8</v>
      </c>
      <c r="B10" s="102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A11" sqref="A11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10"/>
      <c r="B1" s="110"/>
      <c r="C1" s="110"/>
      <c r="D1" s="110" t="s">
        <v>182</v>
      </c>
    </row>
    <row r="2" spans="1:4" ht="15.75" customHeight="1" x14ac:dyDescent="0.25">
      <c r="A2" s="110"/>
      <c r="B2" s="110"/>
      <c r="C2" s="110"/>
      <c r="D2" s="110"/>
    </row>
    <row r="3" spans="1:4" ht="15.75" customHeight="1" x14ac:dyDescent="0.25">
      <c r="A3" s="110"/>
      <c r="B3" s="129" t="s">
        <v>183</v>
      </c>
      <c r="C3" s="110"/>
      <c r="D3" s="110"/>
    </row>
    <row r="4" spans="1:4" ht="15.75" customHeight="1" x14ac:dyDescent="0.25">
      <c r="A4" s="110"/>
      <c r="B4" s="110"/>
      <c r="C4" s="110"/>
      <c r="D4" s="110"/>
    </row>
    <row r="5" spans="1:4" ht="47.25" customHeight="1" x14ac:dyDescent="0.25">
      <c r="A5" s="246" t="s">
        <v>184</v>
      </c>
      <c r="B5" s="246"/>
      <c r="C5" s="246"/>
      <c r="D5" s="193" t="str">
        <f>'Прил.5 Расчет СМР и ОБ'!D6:J6</f>
        <v>Постоянная часть ПС, комплекс поворотных камер охранного (технологического) видеонаблюдения ПС 500 кВ</v>
      </c>
    </row>
    <row r="6" spans="1:4" ht="15.75" customHeight="1" x14ac:dyDescent="0.25">
      <c r="A6" s="110" t="s">
        <v>341</v>
      </c>
      <c r="B6" s="110"/>
      <c r="C6" s="110"/>
      <c r="D6" s="110"/>
    </row>
    <row r="7" spans="1:4" ht="15.75" customHeight="1" x14ac:dyDescent="0.25">
      <c r="A7" s="110"/>
      <c r="B7" s="110"/>
      <c r="C7" s="110"/>
      <c r="D7" s="110"/>
    </row>
    <row r="8" spans="1:4" x14ac:dyDescent="0.25">
      <c r="A8" s="207" t="s">
        <v>5</v>
      </c>
      <c r="B8" s="207" t="s">
        <v>6</v>
      </c>
      <c r="C8" s="207" t="s">
        <v>185</v>
      </c>
      <c r="D8" s="207" t="s">
        <v>186</v>
      </c>
    </row>
    <row r="9" spans="1:4" x14ac:dyDescent="0.25">
      <c r="A9" s="207"/>
      <c r="B9" s="207"/>
      <c r="C9" s="207"/>
      <c r="D9" s="207"/>
    </row>
    <row r="10" spans="1:4" ht="15.75" customHeight="1" x14ac:dyDescent="0.25">
      <c r="A10" s="118">
        <v>1</v>
      </c>
      <c r="B10" s="118">
        <v>2</v>
      </c>
      <c r="C10" s="118">
        <v>3</v>
      </c>
      <c r="D10" s="118">
        <v>4</v>
      </c>
    </row>
    <row r="11" spans="1:4" ht="63" customHeight="1" x14ac:dyDescent="0.25">
      <c r="A11" s="194" t="s">
        <v>351</v>
      </c>
      <c r="B11" s="194" t="s">
        <v>352</v>
      </c>
      <c r="C11" s="195" t="s">
        <v>353</v>
      </c>
      <c r="D11" s="165">
        <f>'Прил.4 РМ'!C41/1000</f>
        <v>34896.285559999997</v>
      </c>
    </row>
    <row r="13" spans="1:4" x14ac:dyDescent="0.25">
      <c r="A13" s="4" t="s">
        <v>187</v>
      </c>
      <c r="B13" s="12"/>
      <c r="C13" s="12"/>
      <c r="D13" s="24"/>
    </row>
    <row r="14" spans="1:4" x14ac:dyDescent="0.25">
      <c r="A14" s="155" t="s">
        <v>68</v>
      </c>
      <c r="B14" s="12"/>
      <c r="C14" s="12"/>
      <c r="D14" s="24"/>
    </row>
    <row r="15" spans="1:4" x14ac:dyDescent="0.25">
      <c r="A15" s="4"/>
      <c r="B15" s="12"/>
      <c r="C15" s="12"/>
      <c r="D15" s="24"/>
    </row>
    <row r="16" spans="1:4" x14ac:dyDescent="0.25">
      <c r="A16" s="4" t="s">
        <v>69</v>
      </c>
      <c r="B16" s="12"/>
      <c r="C16" s="12"/>
      <c r="D16" s="24"/>
    </row>
    <row r="17" spans="1:4" x14ac:dyDescent="0.25">
      <c r="A17" s="155" t="s">
        <v>70</v>
      </c>
      <c r="B17" s="12"/>
      <c r="C17" s="12"/>
      <c r="D17" s="24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5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E31"/>
  <sheetViews>
    <sheetView zoomScale="85" zoomScaleNormal="85" workbookViewId="0">
      <selection activeCell="C17" sqref="C17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03" t="s">
        <v>188</v>
      </c>
      <c r="C4" s="203"/>
      <c r="D4" s="203"/>
    </row>
    <row r="5" spans="2:5" ht="18.75" customHeight="1" x14ac:dyDescent="0.25">
      <c r="B5" s="159"/>
    </row>
    <row r="6" spans="2:5" ht="15.75" customHeight="1" x14ac:dyDescent="0.25">
      <c r="B6" s="204" t="s">
        <v>189</v>
      </c>
      <c r="C6" s="204"/>
      <c r="D6" s="204"/>
    </row>
    <row r="7" spans="2:5" x14ac:dyDescent="0.25">
      <c r="B7" s="247"/>
      <c r="C7" s="247"/>
      <c r="D7" s="247"/>
      <c r="E7" s="247"/>
    </row>
    <row r="8" spans="2:5" x14ac:dyDescent="0.25">
      <c r="B8" s="178"/>
      <c r="C8" s="178"/>
      <c r="D8" s="178"/>
      <c r="E8" s="178"/>
    </row>
    <row r="9" spans="2:5" ht="47.25" customHeight="1" x14ac:dyDescent="0.25">
      <c r="B9" s="118" t="s">
        <v>190</v>
      </c>
      <c r="C9" s="118" t="s">
        <v>191</v>
      </c>
      <c r="D9" s="118" t="s">
        <v>192</v>
      </c>
    </row>
    <row r="10" spans="2:5" ht="15.75" customHeight="1" x14ac:dyDescent="0.25">
      <c r="B10" s="118">
        <v>1</v>
      </c>
      <c r="C10" s="118">
        <v>2</v>
      </c>
      <c r="D10" s="118">
        <v>3</v>
      </c>
    </row>
    <row r="11" spans="2:5" ht="45" customHeight="1" x14ac:dyDescent="0.25">
      <c r="B11" s="118" t="s">
        <v>193</v>
      </c>
      <c r="C11" s="118" t="s">
        <v>194</v>
      </c>
      <c r="D11" s="118">
        <v>44.29</v>
      </c>
    </row>
    <row r="12" spans="2:5" ht="29.25" customHeight="1" x14ac:dyDescent="0.25">
      <c r="B12" s="118" t="s">
        <v>195</v>
      </c>
      <c r="C12" s="118" t="s">
        <v>194</v>
      </c>
      <c r="D12" s="118">
        <v>13.47</v>
      </c>
    </row>
    <row r="13" spans="2:5" ht="29.25" customHeight="1" x14ac:dyDescent="0.25">
      <c r="B13" s="118" t="s">
        <v>196</v>
      </c>
      <c r="C13" s="118" t="s">
        <v>194</v>
      </c>
      <c r="D13" s="118">
        <v>8.0399999999999991</v>
      </c>
    </row>
    <row r="14" spans="2:5" ht="30.75" customHeight="1" x14ac:dyDescent="0.25">
      <c r="B14" s="118" t="s">
        <v>197</v>
      </c>
      <c r="C14" s="114" t="s">
        <v>198</v>
      </c>
      <c r="D14" s="118">
        <v>6.26</v>
      </c>
    </row>
    <row r="15" spans="2:5" ht="89.25" customHeight="1" x14ac:dyDescent="0.25">
      <c r="B15" s="118" t="s">
        <v>199</v>
      </c>
      <c r="C15" s="118" t="s">
        <v>200</v>
      </c>
      <c r="D15" s="160">
        <v>3.9E-2</v>
      </c>
    </row>
    <row r="16" spans="2:5" ht="78.75" customHeight="1" x14ac:dyDescent="0.25">
      <c r="B16" s="118" t="s">
        <v>201</v>
      </c>
      <c r="C16" s="118" t="s">
        <v>202</v>
      </c>
      <c r="D16" s="160">
        <v>2.1000000000000001E-2</v>
      </c>
    </row>
    <row r="17" spans="2:4" ht="34.5" customHeight="1" x14ac:dyDescent="0.25">
      <c r="B17" s="118"/>
      <c r="C17" s="118"/>
      <c r="D17" s="118"/>
    </row>
    <row r="18" spans="2:4" ht="31.5" customHeight="1" x14ac:dyDescent="0.25">
      <c r="B18" s="118" t="s">
        <v>203</v>
      </c>
      <c r="C18" s="118" t="s">
        <v>204</v>
      </c>
      <c r="D18" s="160">
        <v>2.1399999999999999E-2</v>
      </c>
    </row>
    <row r="19" spans="2:4" ht="31.5" customHeight="1" x14ac:dyDescent="0.25">
      <c r="B19" s="118" t="s">
        <v>135</v>
      </c>
      <c r="C19" s="118" t="s">
        <v>205</v>
      </c>
      <c r="D19" s="160">
        <v>2E-3</v>
      </c>
    </row>
    <row r="20" spans="2:4" ht="24" customHeight="1" x14ac:dyDescent="0.25">
      <c r="B20" s="118" t="s">
        <v>137</v>
      </c>
      <c r="C20" s="118" t="s">
        <v>206</v>
      </c>
      <c r="D20" s="160">
        <v>0.03</v>
      </c>
    </row>
    <row r="21" spans="2:4" ht="18.75" customHeight="1" x14ac:dyDescent="0.25">
      <c r="B21" s="161"/>
    </row>
    <row r="22" spans="2:4" ht="18.75" customHeight="1" x14ac:dyDescent="0.25">
      <c r="B22" s="161"/>
    </row>
    <row r="23" spans="2:4" ht="18.75" customHeight="1" x14ac:dyDescent="0.25">
      <c r="B23" s="161"/>
    </row>
    <row r="24" spans="2:4" ht="18.75" customHeight="1" x14ac:dyDescent="0.25">
      <c r="B24" s="161"/>
    </row>
    <row r="27" spans="2:4" x14ac:dyDescent="0.25">
      <c r="B27" s="4" t="s">
        <v>207</v>
      </c>
      <c r="C27" s="12"/>
    </row>
    <row r="28" spans="2:4" x14ac:dyDescent="0.25">
      <c r="B28" s="155" t="s">
        <v>68</v>
      </c>
      <c r="C28" s="12"/>
    </row>
    <row r="29" spans="2:4" x14ac:dyDescent="0.25">
      <c r="B29" s="4"/>
      <c r="C29" s="12"/>
    </row>
    <row r="30" spans="2:4" x14ac:dyDescent="0.25">
      <c r="B30" s="4" t="s">
        <v>174</v>
      </c>
      <c r="C30" s="12"/>
    </row>
    <row r="31" spans="2:4" x14ac:dyDescent="0.25">
      <c r="B31" s="155" t="s">
        <v>70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E11" sqref="E11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04" t="s">
        <v>208</v>
      </c>
      <c r="B2" s="204"/>
      <c r="C2" s="204"/>
      <c r="D2" s="204"/>
      <c r="E2" s="204"/>
      <c r="F2" s="204"/>
    </row>
    <row r="4" spans="1:7" ht="18" customHeight="1" x14ac:dyDescent="0.25">
      <c r="A4" s="162" t="s">
        <v>209</v>
      </c>
      <c r="B4" s="110"/>
      <c r="C4" s="110"/>
      <c r="D4" s="110"/>
      <c r="E4" s="110"/>
      <c r="F4" s="110"/>
      <c r="G4" s="110"/>
    </row>
    <row r="5" spans="1:7" ht="15.75" customHeight="1" x14ac:dyDescent="0.25">
      <c r="A5" s="163" t="s">
        <v>13</v>
      </c>
      <c r="B5" s="163" t="s">
        <v>210</v>
      </c>
      <c r="C5" s="163" t="s">
        <v>211</v>
      </c>
      <c r="D5" s="163" t="s">
        <v>212</v>
      </c>
      <c r="E5" s="163" t="s">
        <v>213</v>
      </c>
      <c r="F5" s="163" t="s">
        <v>214</v>
      </c>
      <c r="G5" s="110"/>
    </row>
    <row r="6" spans="1:7" ht="15.75" customHeight="1" x14ac:dyDescent="0.25">
      <c r="A6" s="163">
        <v>1</v>
      </c>
      <c r="B6" s="163">
        <v>2</v>
      </c>
      <c r="C6" s="163">
        <v>3</v>
      </c>
      <c r="D6" s="163">
        <v>4</v>
      </c>
      <c r="E6" s="163">
        <v>5</v>
      </c>
      <c r="F6" s="163">
        <v>6</v>
      </c>
      <c r="G6" s="110"/>
    </row>
    <row r="7" spans="1:7" ht="110.25" customHeight="1" x14ac:dyDescent="0.25">
      <c r="A7" s="164" t="s">
        <v>215</v>
      </c>
      <c r="B7" s="113" t="s">
        <v>216</v>
      </c>
      <c r="C7" s="118" t="s">
        <v>217</v>
      </c>
      <c r="D7" s="118" t="s">
        <v>218</v>
      </c>
      <c r="E7" s="165">
        <v>47872.94</v>
      </c>
      <c r="F7" s="113" t="s">
        <v>219</v>
      </c>
      <c r="G7" s="110"/>
    </row>
    <row r="8" spans="1:7" ht="31.5" customHeight="1" x14ac:dyDescent="0.25">
      <c r="A8" s="164" t="s">
        <v>220</v>
      </c>
      <c r="B8" s="113" t="s">
        <v>221</v>
      </c>
      <c r="C8" s="118" t="s">
        <v>222</v>
      </c>
      <c r="D8" s="118" t="s">
        <v>223</v>
      </c>
      <c r="E8" s="165">
        <f>1973/12</f>
        <v>164.41666666666666</v>
      </c>
      <c r="F8" s="113" t="s">
        <v>224</v>
      </c>
      <c r="G8" s="166"/>
    </row>
    <row r="9" spans="1:7" ht="15.75" customHeight="1" x14ac:dyDescent="0.25">
      <c r="A9" s="164" t="s">
        <v>225</v>
      </c>
      <c r="B9" s="113" t="s">
        <v>226</v>
      </c>
      <c r="C9" s="118" t="s">
        <v>227</v>
      </c>
      <c r="D9" s="118" t="s">
        <v>218</v>
      </c>
      <c r="E9" s="165">
        <v>1</v>
      </c>
      <c r="F9" s="113"/>
      <c r="G9" s="166"/>
    </row>
    <row r="10" spans="1:7" ht="15.75" customHeight="1" x14ac:dyDescent="0.25">
      <c r="A10" s="164" t="s">
        <v>228</v>
      </c>
      <c r="B10" s="113" t="s">
        <v>229</v>
      </c>
      <c r="C10" s="118"/>
      <c r="D10" s="118"/>
      <c r="E10" s="167">
        <v>4.9000000000000004</v>
      </c>
      <c r="F10" s="113" t="s">
        <v>230</v>
      </c>
      <c r="G10" s="166"/>
    </row>
    <row r="11" spans="1:7" ht="78.75" customHeight="1" x14ac:dyDescent="0.25">
      <c r="A11" s="164" t="s">
        <v>231</v>
      </c>
      <c r="B11" s="113" t="s">
        <v>232</v>
      </c>
      <c r="C11" s="118" t="s">
        <v>233</v>
      </c>
      <c r="D11" s="118" t="s">
        <v>218</v>
      </c>
      <c r="E11" s="168">
        <v>1.522</v>
      </c>
      <c r="F11" s="113" t="s">
        <v>234</v>
      </c>
      <c r="G11" s="110"/>
    </row>
    <row r="12" spans="1:7" ht="78.75" customHeight="1" x14ac:dyDescent="0.25">
      <c r="A12" s="164" t="s">
        <v>235</v>
      </c>
      <c r="B12" s="112" t="s">
        <v>236</v>
      </c>
      <c r="C12" s="118" t="s">
        <v>237</v>
      </c>
      <c r="D12" s="118" t="s">
        <v>218</v>
      </c>
      <c r="E12" s="169">
        <v>1.139</v>
      </c>
      <c r="F12" s="170" t="s">
        <v>238</v>
      </c>
      <c r="G12" s="166" t="s">
        <v>239</v>
      </c>
    </row>
    <row r="13" spans="1:7" ht="63" customHeight="1" x14ac:dyDescent="0.25">
      <c r="A13" s="164" t="s">
        <v>240</v>
      </c>
      <c r="B13" s="124" t="s">
        <v>241</v>
      </c>
      <c r="C13" s="118" t="s">
        <v>242</v>
      </c>
      <c r="D13" s="118" t="s">
        <v>243</v>
      </c>
      <c r="E13" s="171">
        <f>((E7*E9/E8)*E11)*E12</f>
        <v>504.75733271476946</v>
      </c>
      <c r="F13" s="113" t="s">
        <v>244</v>
      </c>
      <c r="G13" s="110"/>
    </row>
  </sheetData>
  <mergeCells count="1">
    <mergeCell ref="A2:F2"/>
  </mergeCells>
  <hyperlinks>
    <hyperlink ref="G12" r:id="rId1" xr:uid="{00000000-0004-0000-0B00-000000000000}"/>
  </hyperlinks>
  <pageMargins left="0.7" right="0.7" top="0.75" bottom="0.75" header="0.3" footer="0.3"/>
  <pageSetup paperSize="9" scale="56" fitToHeight="0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7" customFormat="1" ht="29.45" customHeight="1" x14ac:dyDescent="0.2">
      <c r="A1" s="248" t="s">
        <v>245</v>
      </c>
      <c r="B1" s="248"/>
      <c r="C1" s="248"/>
      <c r="D1" s="248"/>
      <c r="E1" s="248"/>
      <c r="F1" s="248"/>
      <c r="G1" s="248"/>
      <c r="H1" s="248"/>
      <c r="I1" s="248"/>
    </row>
    <row r="2" spans="1:13" s="27" customFormat="1" ht="13.5" customHeight="1" x14ac:dyDescent="0.2">
      <c r="A2" s="28"/>
      <c r="B2" s="28"/>
      <c r="C2" s="28"/>
      <c r="D2" s="28"/>
      <c r="E2" s="28"/>
      <c r="F2" s="28"/>
      <c r="G2" s="28"/>
      <c r="H2" s="28"/>
      <c r="I2" s="28"/>
    </row>
    <row r="3" spans="1:13" s="27" customFormat="1" ht="34.5" customHeight="1" x14ac:dyDescent="0.2">
      <c r="A3" s="199" t="e">
        <f>#REF!</f>
        <v>#REF!</v>
      </c>
      <c r="B3" s="199"/>
      <c r="C3" s="199"/>
      <c r="D3" s="199"/>
      <c r="E3" s="199"/>
      <c r="F3" s="199"/>
      <c r="G3" s="199"/>
      <c r="H3" s="199"/>
      <c r="I3" s="199"/>
    </row>
    <row r="4" spans="1:13" s="4" customFormat="1" ht="15.75" customHeight="1" x14ac:dyDescent="0.2">
      <c r="A4" s="249"/>
      <c r="B4" s="249"/>
      <c r="C4" s="249"/>
      <c r="D4" s="249"/>
      <c r="E4" s="249"/>
      <c r="F4" s="249"/>
      <c r="G4" s="249"/>
      <c r="H4" s="249"/>
      <c r="I4" s="249"/>
    </row>
    <row r="5" spans="1:13" s="29" customFormat="1" ht="36.6" customHeight="1" x14ac:dyDescent="0.35">
      <c r="A5" s="250" t="s">
        <v>13</v>
      </c>
      <c r="B5" s="250" t="s">
        <v>246</v>
      </c>
      <c r="C5" s="250" t="s">
        <v>247</v>
      </c>
      <c r="D5" s="250" t="s">
        <v>248</v>
      </c>
      <c r="E5" s="245" t="s">
        <v>249</v>
      </c>
      <c r="F5" s="245"/>
      <c r="G5" s="245"/>
      <c r="H5" s="245"/>
      <c r="I5" s="245"/>
    </row>
    <row r="6" spans="1:13" s="24" customFormat="1" ht="31.5" customHeight="1" x14ac:dyDescent="0.2">
      <c r="A6" s="250"/>
      <c r="B6" s="250"/>
      <c r="C6" s="250"/>
      <c r="D6" s="250"/>
      <c r="E6" s="30" t="s">
        <v>76</v>
      </c>
      <c r="F6" s="30" t="s">
        <v>77</v>
      </c>
      <c r="G6" s="30" t="s">
        <v>43</v>
      </c>
      <c r="H6" s="30" t="s">
        <v>250</v>
      </c>
      <c r="I6" s="30" t="s">
        <v>251</v>
      </c>
    </row>
    <row r="7" spans="1:13" s="24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4" customFormat="1" ht="13.15" customHeight="1" x14ac:dyDescent="0.2">
      <c r="A8" s="31">
        <v>1</v>
      </c>
      <c r="B8" s="32"/>
      <c r="C8" s="8" t="s">
        <v>125</v>
      </c>
      <c r="D8" s="33"/>
      <c r="E8" s="26">
        <f>'4.3 Отдел 2. Тех.характеристики'!H4/1000</f>
        <v>3.98509</v>
      </c>
      <c r="F8" s="26">
        <f>'4.3 Отдел 2. Тех.характеристики'!I4/1000</f>
        <v>3.1536300000000002</v>
      </c>
      <c r="G8" s="26">
        <f>'4.3 Отдел 2. Тех.характеристики'!J4/1000</f>
        <v>94.532139999999998</v>
      </c>
      <c r="H8" s="26"/>
      <c r="I8" s="26">
        <f>E8+F8+G8</f>
        <v>101.67086</v>
      </c>
      <c r="K8" s="34"/>
      <c r="L8" s="34"/>
      <c r="M8" s="34"/>
    </row>
    <row r="9" spans="1:13" s="24" customFormat="1" ht="38.25" customHeight="1" x14ac:dyDescent="0.2">
      <c r="A9" s="31">
        <v>2</v>
      </c>
      <c r="B9" s="8" t="s">
        <v>252</v>
      </c>
      <c r="C9" s="8" t="s">
        <v>253</v>
      </c>
      <c r="D9" s="104">
        <v>3.9E-2</v>
      </c>
      <c r="E9" s="26">
        <f>E8*D9</f>
        <v>0.15541851000000001</v>
      </c>
      <c r="F9" s="26">
        <f>F8*D9</f>
        <v>0.12299157000000001</v>
      </c>
      <c r="G9" s="26"/>
      <c r="H9" s="26"/>
      <c r="I9" s="26">
        <f>E9+F9</f>
        <v>0.27841008</v>
      </c>
    </row>
    <row r="10" spans="1:13" s="24" customFormat="1" ht="13.15" customHeight="1" x14ac:dyDescent="0.2">
      <c r="A10" s="31"/>
      <c r="B10" s="8"/>
      <c r="C10" s="8"/>
      <c r="D10" s="16"/>
      <c r="E10" s="26"/>
      <c r="F10" s="26"/>
      <c r="G10" s="26"/>
      <c r="H10" s="26"/>
      <c r="I10" s="26"/>
    </row>
    <row r="11" spans="1:13" s="24" customFormat="1" ht="51" customHeight="1" x14ac:dyDescent="0.2">
      <c r="A11" s="31">
        <v>3</v>
      </c>
      <c r="B11" s="8" t="s">
        <v>254</v>
      </c>
      <c r="C11" s="8" t="s">
        <v>201</v>
      </c>
      <c r="D11" s="104">
        <v>2.1000000000000001E-2</v>
      </c>
      <c r="E11" s="26">
        <f>(E8+E9)*D11</f>
        <v>8.6950678710000007E-2</v>
      </c>
      <c r="F11" s="26"/>
      <c r="G11" s="26"/>
      <c r="H11" s="26" t="s">
        <v>94</v>
      </c>
      <c r="I11" s="26">
        <f>E11</f>
        <v>8.6950678710000007E-2</v>
      </c>
    </row>
    <row r="12" spans="1:13" s="24" customFormat="1" ht="45" customHeight="1" x14ac:dyDescent="0.2">
      <c r="A12" s="31">
        <v>4</v>
      </c>
      <c r="B12" s="8" t="s">
        <v>255</v>
      </c>
      <c r="C12" s="8" t="s">
        <v>256</v>
      </c>
      <c r="D12" s="16">
        <v>5.6000000000000001E-2</v>
      </c>
      <c r="E12" s="26"/>
      <c r="F12" s="26"/>
      <c r="G12" s="26"/>
      <c r="H12" s="26">
        <f>(G8+F8)*D12</f>
        <v>5.4704031200000003</v>
      </c>
      <c r="I12" s="26">
        <f>H12</f>
        <v>5.4704031200000003</v>
      </c>
      <c r="J12" s="35" t="s">
        <v>257</v>
      </c>
    </row>
    <row r="13" spans="1:13" s="24" customFormat="1" ht="13.15" customHeight="1" x14ac:dyDescent="0.2">
      <c r="A13" s="31"/>
      <c r="B13" s="8"/>
      <c r="C13" s="8"/>
      <c r="D13" s="16"/>
      <c r="E13" s="26"/>
      <c r="F13" s="26"/>
      <c r="G13" s="26"/>
      <c r="H13" s="26"/>
      <c r="I13" s="26"/>
    </row>
    <row r="14" spans="1:13" s="24" customFormat="1" ht="39.6" customHeight="1" x14ac:dyDescent="0.2">
      <c r="A14" s="31">
        <v>5</v>
      </c>
      <c r="B14" s="8" t="s">
        <v>204</v>
      </c>
      <c r="C14" s="8" t="s">
        <v>258</v>
      </c>
      <c r="D14" s="104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6"/>
      <c r="F14" s="26"/>
      <c r="G14" s="26"/>
      <c r="H14" s="26">
        <f>(I8+I9+I11+I12)*D14*1</f>
        <v>2.3006417510043939</v>
      </c>
      <c r="I14" s="26">
        <f>H14</f>
        <v>2.3006417510043939</v>
      </c>
      <c r="J14" s="36">
        <f>(I8+I9+I11+I12)/1000</f>
        <v>0.10750662387871</v>
      </c>
    </row>
    <row r="15" spans="1:13" s="24" customFormat="1" ht="13.15" customHeight="1" x14ac:dyDescent="0.2">
      <c r="A15" s="31"/>
      <c r="B15" s="8"/>
      <c r="C15" s="8"/>
      <c r="D15" s="16"/>
      <c r="E15" s="26"/>
      <c r="F15" s="26"/>
      <c r="G15" s="26"/>
      <c r="H15" s="26"/>
      <c r="I15" s="26"/>
    </row>
    <row r="16" spans="1:13" s="24" customFormat="1" ht="39.6" customHeight="1" x14ac:dyDescent="0.2">
      <c r="A16" s="31">
        <v>6</v>
      </c>
      <c r="B16" s="8" t="s">
        <v>259</v>
      </c>
      <c r="C16" s="8" t="s">
        <v>260</v>
      </c>
      <c r="D16" s="16">
        <v>0</v>
      </c>
      <c r="E16" s="26"/>
      <c r="F16" s="26"/>
      <c r="G16" s="26"/>
      <c r="H16" s="26">
        <f>(E8+F8)*D16</f>
        <v>0</v>
      </c>
      <c r="I16" s="26">
        <f>H16</f>
        <v>0</v>
      </c>
      <c r="J16" s="35" t="s">
        <v>261</v>
      </c>
    </row>
    <row r="17" spans="1:10" s="24" customFormat="1" ht="81.75" customHeight="1" x14ac:dyDescent="0.2">
      <c r="A17" s="31">
        <v>7</v>
      </c>
      <c r="B17" s="8" t="s">
        <v>259</v>
      </c>
      <c r="C17" s="8" t="s">
        <v>262</v>
      </c>
      <c r="D17" s="16">
        <v>0</v>
      </c>
      <c r="E17" s="26"/>
      <c r="F17" s="26"/>
      <c r="G17" s="26"/>
      <c r="H17" s="26">
        <f>(E9+F9)*D17</f>
        <v>0</v>
      </c>
      <c r="I17" s="26">
        <f>H17</f>
        <v>0</v>
      </c>
      <c r="J17" s="35"/>
    </row>
    <row r="18" spans="1:10" s="24" customFormat="1" ht="13.15" customHeight="1" x14ac:dyDescent="0.2">
      <c r="A18" s="31"/>
      <c r="B18" s="8"/>
      <c r="C18" s="8"/>
      <c r="D18" s="16"/>
      <c r="E18" s="26"/>
      <c r="F18" s="26"/>
      <c r="G18" s="26"/>
      <c r="H18" s="26"/>
      <c r="I18" s="26"/>
    </row>
    <row r="19" spans="1:10" s="38" customFormat="1" ht="13.15" customHeight="1" x14ac:dyDescent="0.2">
      <c r="A19" s="31">
        <v>8</v>
      </c>
      <c r="B19" s="8"/>
      <c r="C19" s="8" t="s">
        <v>263</v>
      </c>
      <c r="D19" s="37"/>
      <c r="E19" s="26">
        <f>SUM(E8:E18)</f>
        <v>4.2274591887100001</v>
      </c>
      <c r="F19" s="26"/>
      <c r="G19" s="26">
        <f>SUM(G8:G18)</f>
        <v>94.532139999999998</v>
      </c>
      <c r="H19" s="26">
        <f>SUM(H8:H18)</f>
        <v>7.7710448710043938</v>
      </c>
      <c r="I19" s="26">
        <f>SUM(I8:I18)</f>
        <v>109.80726562971439</v>
      </c>
    </row>
    <row r="20" spans="1:10" s="24" customFormat="1" ht="51" customHeight="1" x14ac:dyDescent="0.2">
      <c r="A20" s="31">
        <v>9</v>
      </c>
      <c r="B20" s="8" t="s">
        <v>264</v>
      </c>
      <c r="C20" s="8" t="s">
        <v>137</v>
      </c>
      <c r="D20" s="39">
        <v>0.03</v>
      </c>
      <c r="E20" s="26">
        <f>E19*3%</f>
        <v>0.12682377566129999</v>
      </c>
      <c r="F20" s="26"/>
      <c r="G20" s="26">
        <f>G19*3%</f>
        <v>2.8359641999999998</v>
      </c>
      <c r="H20" s="26">
        <f>H19*3%</f>
        <v>0.23313134613013181</v>
      </c>
      <c r="I20" s="26">
        <f>I19*3%</f>
        <v>3.2942179688914317</v>
      </c>
    </row>
    <row r="21" spans="1:10" s="27" customFormat="1" ht="13.15" customHeight="1" x14ac:dyDescent="0.2">
      <c r="A21" s="31">
        <v>10</v>
      </c>
      <c r="B21" s="8"/>
      <c r="C21" s="8" t="s">
        <v>265</v>
      </c>
      <c r="D21" s="40"/>
      <c r="E21" s="26"/>
      <c r="F21" s="26"/>
      <c r="G21" s="26"/>
      <c r="H21" s="26"/>
      <c r="I21" s="26">
        <f>I19+I20</f>
        <v>113.10148359860582</v>
      </c>
    </row>
    <row r="22" spans="1:10" s="27" customFormat="1" ht="13.15" customHeight="1" x14ac:dyDescent="0.2">
      <c r="A22" s="41"/>
      <c r="B22" s="42"/>
      <c r="C22" s="42"/>
      <c r="D22" s="43"/>
      <c r="E22" s="44"/>
      <c r="F22" s="44"/>
      <c r="G22" s="44"/>
      <c r="H22" s="44"/>
      <c r="I22" s="44"/>
    </row>
    <row r="23" spans="1:10" x14ac:dyDescent="0.25">
      <c r="A23" s="4" t="s">
        <v>266</v>
      </c>
      <c r="B23" s="45"/>
      <c r="C23" s="4"/>
      <c r="D23" s="24"/>
      <c r="E23" s="24"/>
      <c r="F23" s="24"/>
      <c r="G23" s="24"/>
      <c r="H23" s="24"/>
      <c r="I23" s="24"/>
    </row>
    <row r="24" spans="1:10" x14ac:dyDescent="0.25">
      <c r="A24" s="25" t="s">
        <v>267</v>
      </c>
      <c r="B24" s="45"/>
      <c r="C24" s="4"/>
      <c r="D24" s="24"/>
      <c r="E24" s="24"/>
      <c r="F24" s="24"/>
      <c r="G24" s="24"/>
      <c r="H24" s="24"/>
      <c r="I24" s="24"/>
    </row>
    <row r="25" spans="1:10" x14ac:dyDescent="0.25">
      <c r="A25" s="4"/>
      <c r="B25" s="45"/>
      <c r="C25" s="4"/>
      <c r="D25" s="24"/>
      <c r="E25" s="24"/>
      <c r="F25" s="24"/>
      <c r="G25" s="24"/>
      <c r="H25" s="24"/>
      <c r="I25" s="24"/>
    </row>
    <row r="26" spans="1:10" x14ac:dyDescent="0.25">
      <c r="A26" s="4" t="s">
        <v>268</v>
      </c>
      <c r="B26" s="45"/>
      <c r="C26" s="4"/>
      <c r="D26" s="24"/>
      <c r="E26" s="24"/>
      <c r="F26" s="24"/>
      <c r="G26" s="24"/>
      <c r="H26" s="24"/>
      <c r="I26" s="24"/>
    </row>
    <row r="27" spans="1:10" x14ac:dyDescent="0.25">
      <c r="A27" s="25" t="s">
        <v>269</v>
      </c>
      <c r="B27" s="45"/>
      <c r="C27" s="4"/>
      <c r="D27" s="24"/>
      <c r="E27" s="24"/>
      <c r="F27" s="24"/>
      <c r="G27" s="24"/>
      <c r="H27" s="24"/>
      <c r="I27" s="24"/>
    </row>
    <row r="28" spans="1:10" x14ac:dyDescent="0.25">
      <c r="B28" s="46"/>
    </row>
    <row r="29" spans="1:10" x14ac:dyDescent="0.25">
      <c r="B29" s="46"/>
    </row>
    <row r="30" spans="1:10" x14ac:dyDescent="0.25">
      <c r="B30" s="46"/>
    </row>
    <row r="31" spans="1:10" x14ac:dyDescent="0.25">
      <c r="B31" s="46"/>
    </row>
    <row r="32" spans="1:10" x14ac:dyDescent="0.25">
      <c r="B32" s="46"/>
    </row>
    <row r="33" spans="2:2" x14ac:dyDescent="0.25">
      <c r="B33" s="46"/>
    </row>
    <row r="34" spans="2:2" x14ac:dyDescent="0.25">
      <c r="B34" s="46"/>
    </row>
    <row r="35" spans="2:2" x14ac:dyDescent="0.25">
      <c r="B35" s="46"/>
    </row>
    <row r="36" spans="2:2" x14ac:dyDescent="0.25">
      <c r="B36" s="46"/>
    </row>
    <row r="37" spans="2:2" x14ac:dyDescent="0.25">
      <c r="B37" s="46"/>
    </row>
    <row r="38" spans="2:2" x14ac:dyDescent="0.25">
      <c r="B38" s="46"/>
    </row>
    <row r="39" spans="2:2" x14ac:dyDescent="0.25">
      <c r="B39" s="46"/>
    </row>
    <row r="40" spans="2:2" x14ac:dyDescent="0.25">
      <c r="B40" s="46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55" t="s">
        <v>270</v>
      </c>
      <c r="O2" s="255"/>
    </row>
    <row r="3" spans="1:16" x14ac:dyDescent="0.25">
      <c r="A3" s="256" t="s">
        <v>271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</row>
    <row r="5" spans="1:16" ht="37.5" customHeight="1" x14ac:dyDescent="0.25">
      <c r="A5" s="257" t="s">
        <v>272</v>
      </c>
      <c r="B5" s="260" t="s">
        <v>273</v>
      </c>
      <c r="C5" s="263" t="s">
        <v>274</v>
      </c>
      <c r="D5" s="266" t="s">
        <v>275</v>
      </c>
      <c r="E5" s="267"/>
      <c r="F5" s="267"/>
      <c r="G5" s="267"/>
      <c r="H5" s="267"/>
      <c r="I5" s="266" t="s">
        <v>276</v>
      </c>
      <c r="J5" s="267"/>
      <c r="K5" s="267"/>
      <c r="L5" s="267"/>
      <c r="M5" s="267"/>
      <c r="N5" s="267"/>
      <c r="O5" s="47" t="s">
        <v>277</v>
      </c>
    </row>
    <row r="6" spans="1:16" s="50" customFormat="1" ht="150" customHeight="1" x14ac:dyDescent="0.25">
      <c r="A6" s="258"/>
      <c r="B6" s="261"/>
      <c r="C6" s="264"/>
      <c r="D6" s="263" t="s">
        <v>278</v>
      </c>
      <c r="E6" s="268" t="s">
        <v>279</v>
      </c>
      <c r="F6" s="269"/>
      <c r="G6" s="270"/>
      <c r="H6" s="48" t="s">
        <v>280</v>
      </c>
      <c r="I6" s="271" t="s">
        <v>281</v>
      </c>
      <c r="J6" s="271" t="s">
        <v>278</v>
      </c>
      <c r="K6" s="272" t="s">
        <v>279</v>
      </c>
      <c r="L6" s="272"/>
      <c r="M6" s="272"/>
      <c r="N6" s="48" t="s">
        <v>280</v>
      </c>
      <c r="O6" s="49" t="s">
        <v>282</v>
      </c>
    </row>
    <row r="7" spans="1:16" s="50" customFormat="1" ht="30.75" customHeight="1" x14ac:dyDescent="0.25">
      <c r="A7" s="259"/>
      <c r="B7" s="262"/>
      <c r="C7" s="265"/>
      <c r="D7" s="265"/>
      <c r="E7" s="47" t="s">
        <v>76</v>
      </c>
      <c r="F7" s="47" t="s">
        <v>77</v>
      </c>
      <c r="G7" s="47" t="s">
        <v>43</v>
      </c>
      <c r="H7" s="51" t="s">
        <v>283</v>
      </c>
      <c r="I7" s="271"/>
      <c r="J7" s="271"/>
      <c r="K7" s="47" t="s">
        <v>76</v>
      </c>
      <c r="L7" s="47" t="s">
        <v>77</v>
      </c>
      <c r="M7" s="47" t="s">
        <v>43</v>
      </c>
      <c r="N7" s="51" t="s">
        <v>283</v>
      </c>
      <c r="O7" s="47" t="s">
        <v>284</v>
      </c>
    </row>
    <row r="8" spans="1:16" s="50" customFormat="1" x14ac:dyDescent="0.25">
      <c r="A8" s="52">
        <v>1</v>
      </c>
      <c r="B8" s="52">
        <v>2</v>
      </c>
      <c r="C8" s="52">
        <v>3</v>
      </c>
      <c r="D8" s="52">
        <v>4</v>
      </c>
      <c r="E8" s="52">
        <v>5</v>
      </c>
      <c r="F8" s="52">
        <v>6</v>
      </c>
      <c r="G8" s="52">
        <v>7</v>
      </c>
      <c r="H8" s="52">
        <v>8</v>
      </c>
      <c r="I8" s="52">
        <v>9</v>
      </c>
      <c r="J8" s="52">
        <v>10</v>
      </c>
      <c r="K8" s="52">
        <v>11</v>
      </c>
      <c r="L8" s="52">
        <v>12</v>
      </c>
      <c r="M8" s="52">
        <v>13</v>
      </c>
      <c r="N8" s="52">
        <v>14</v>
      </c>
      <c r="O8" s="52">
        <v>15</v>
      </c>
    </row>
    <row r="9" spans="1:16" s="50" customFormat="1" ht="102.75" customHeight="1" x14ac:dyDescent="0.25">
      <c r="A9" s="52">
        <v>1</v>
      </c>
      <c r="B9" s="257" t="s">
        <v>285</v>
      </c>
      <c r="C9" s="53" t="s">
        <v>286</v>
      </c>
      <c r="D9" s="54">
        <f t="shared" ref="D9:D15" si="0">SUM(E9:G9)</f>
        <v>583.41863000000001</v>
      </c>
      <c r="E9" s="54">
        <f>340656.93/1000</f>
        <v>340.65692999999999</v>
      </c>
      <c r="F9" s="54">
        <f>242761.7/1000</f>
        <v>242.76170000000002</v>
      </c>
      <c r="G9" s="54">
        <v>0</v>
      </c>
      <c r="H9" s="54">
        <f>(713.49*0.8)/1000</f>
        <v>0.57079200000000008</v>
      </c>
      <c r="I9" s="54">
        <v>11656.266250000001</v>
      </c>
      <c r="J9" s="54">
        <f t="shared" ref="J9:J15" si="1">K9+L9+M9</f>
        <v>3553.0194566999999</v>
      </c>
      <c r="K9" s="54">
        <f>E9*H22</f>
        <v>2074.6007036999999</v>
      </c>
      <c r="L9" s="54">
        <f>F9*H22</f>
        <v>1478.4187530000002</v>
      </c>
      <c r="M9" s="54">
        <f>G9*H24</f>
        <v>0</v>
      </c>
      <c r="N9" s="54">
        <f>H9*H25</f>
        <v>6.48990504</v>
      </c>
      <c r="O9" s="55">
        <f t="shared" ref="O9:O15" si="2">N9/(L9+M9)</f>
        <v>4.3897610381569609E-3</v>
      </c>
    </row>
    <row r="10" spans="1:16" s="50" customFormat="1" ht="54.75" customHeight="1" x14ac:dyDescent="0.25">
      <c r="A10" s="51">
        <v>2</v>
      </c>
      <c r="B10" s="259"/>
      <c r="C10" s="56" t="s">
        <v>287</v>
      </c>
      <c r="D10" s="54">
        <f t="shared" si="0"/>
        <v>2228.558</v>
      </c>
      <c r="E10" s="54">
        <f>430700/1000</f>
        <v>430.7</v>
      </c>
      <c r="F10" s="54">
        <f>1797858/1000</f>
        <v>1797.8579999999999</v>
      </c>
      <c r="G10" s="54">
        <v>0</v>
      </c>
      <c r="H10" s="54">
        <f>1685/1000</f>
        <v>1.6850000000000001</v>
      </c>
      <c r="I10" s="54">
        <f>15834377.63/1000</f>
        <v>15834.377630000001</v>
      </c>
      <c r="J10" s="54">
        <f t="shared" si="1"/>
        <v>14351.91352</v>
      </c>
      <c r="K10" s="54">
        <f>E10*I22</f>
        <v>2773.7080000000001</v>
      </c>
      <c r="L10" s="54">
        <f>F10*I22</f>
        <v>11578.20552</v>
      </c>
      <c r="M10" s="54">
        <f>G10*I24</f>
        <v>0</v>
      </c>
      <c r="N10" s="54">
        <f>H10*I25</f>
        <v>14.1877</v>
      </c>
      <c r="O10" s="55">
        <f t="shared" si="2"/>
        <v>1.225379872165199E-3</v>
      </c>
      <c r="P10" s="57"/>
    </row>
    <row r="11" spans="1:16" s="50" customFormat="1" ht="24.6" customHeight="1" x14ac:dyDescent="0.25">
      <c r="A11" s="52">
        <v>3</v>
      </c>
      <c r="B11" s="257" t="s">
        <v>288</v>
      </c>
      <c r="C11" s="56" t="s">
        <v>289</v>
      </c>
      <c r="D11" s="54">
        <f t="shared" si="0"/>
        <v>22378.080000000002</v>
      </c>
      <c r="E11" s="54">
        <v>15858.44</v>
      </c>
      <c r="F11" s="54">
        <v>6519.64</v>
      </c>
      <c r="G11" s="54">
        <v>0</v>
      </c>
      <c r="H11" s="54">
        <v>9.7100000000000009</v>
      </c>
      <c r="I11" s="54">
        <v>170961.79</v>
      </c>
      <c r="J11" s="54">
        <f t="shared" si="1"/>
        <v>129121.52160000001</v>
      </c>
      <c r="K11" s="54">
        <f>E11*J22</f>
        <v>91503.198799999998</v>
      </c>
      <c r="L11" s="54">
        <f>F11*J22</f>
        <v>37618.322800000002</v>
      </c>
      <c r="M11" s="54">
        <f>G11*J24</f>
        <v>0</v>
      </c>
      <c r="N11" s="54">
        <f>H11*J25</f>
        <v>154.48610000000002</v>
      </c>
      <c r="O11" s="55">
        <f t="shared" si="2"/>
        <v>4.1066716562919176E-3</v>
      </c>
    </row>
    <row r="12" spans="1:16" s="50" customFormat="1" ht="31.9" customHeight="1" x14ac:dyDescent="0.25">
      <c r="A12" s="51">
        <v>4</v>
      </c>
      <c r="B12" s="259"/>
      <c r="C12" s="56" t="s">
        <v>290</v>
      </c>
      <c r="D12" s="54">
        <f t="shared" si="0"/>
        <v>93405.18</v>
      </c>
      <c r="E12" s="54">
        <v>53163.12</v>
      </c>
      <c r="F12" s="54">
        <v>40153.81</v>
      </c>
      <c r="G12" s="54">
        <v>88.25</v>
      </c>
      <c r="H12" s="54">
        <v>33.76</v>
      </c>
      <c r="I12" s="54">
        <v>725870.83</v>
      </c>
      <c r="J12" s="54">
        <f t="shared" si="1"/>
        <v>538845.47</v>
      </c>
      <c r="K12" s="54">
        <v>306751.18</v>
      </c>
      <c r="L12" s="54">
        <v>231687.44</v>
      </c>
      <c r="M12" s="54">
        <v>406.85</v>
      </c>
      <c r="N12" s="54">
        <v>537.07000000000005</v>
      </c>
      <c r="O12" s="55">
        <f t="shared" si="2"/>
        <v>2.3140164284093331E-3</v>
      </c>
    </row>
    <row r="13" spans="1:16" s="50" customFormat="1" ht="60" customHeight="1" x14ac:dyDescent="0.25">
      <c r="A13" s="52">
        <v>5</v>
      </c>
      <c r="B13" s="257" t="s">
        <v>291</v>
      </c>
      <c r="C13" s="53" t="s">
        <v>292</v>
      </c>
      <c r="D13" s="54">
        <f t="shared" si="0"/>
        <v>52119.83</v>
      </c>
      <c r="E13" s="54">
        <v>15198.48</v>
      </c>
      <c r="F13" s="54">
        <v>31977.3</v>
      </c>
      <c r="G13" s="54">
        <v>4944.05</v>
      </c>
      <c r="H13" s="54">
        <v>16.13</v>
      </c>
      <c r="I13" s="54">
        <v>2024759.04</v>
      </c>
      <c r="J13" s="54">
        <f t="shared" si="1"/>
        <v>267889.86340000003</v>
      </c>
      <c r="K13" s="54">
        <f>E13*L22</f>
        <v>79488.050400000007</v>
      </c>
      <c r="L13" s="54">
        <f>F13*L22</f>
        <v>167241.27900000001</v>
      </c>
      <c r="M13" s="54">
        <f>G13*L24</f>
        <v>21160.534000000003</v>
      </c>
      <c r="N13" s="54">
        <f>H13*L25</f>
        <v>231.46549999999999</v>
      </c>
      <c r="O13" s="55">
        <f t="shared" si="2"/>
        <v>1.228573633736741E-3</v>
      </c>
    </row>
    <row r="14" spans="1:16" s="50" customFormat="1" ht="39.6" customHeight="1" x14ac:dyDescent="0.25">
      <c r="A14" s="51">
        <v>6</v>
      </c>
      <c r="B14" s="259"/>
      <c r="C14" s="56" t="s">
        <v>293</v>
      </c>
      <c r="D14" s="54">
        <f t="shared" si="0"/>
        <v>89613.6</v>
      </c>
      <c r="E14" s="54">
        <v>44598.73</v>
      </c>
      <c r="F14" s="54">
        <v>40017</v>
      </c>
      <c r="G14" s="54">
        <v>4997.87</v>
      </c>
      <c r="H14" s="54">
        <f>7.69+81.8</f>
        <v>89.49</v>
      </c>
      <c r="I14" s="54">
        <v>738823.57</v>
      </c>
      <c r="J14" s="54">
        <f t="shared" si="1"/>
        <v>511472.85759999999</v>
      </c>
      <c r="K14" s="54">
        <f>E14*M22</f>
        <v>257334.6721</v>
      </c>
      <c r="L14" s="54">
        <f>F14*M22</f>
        <v>230898.09</v>
      </c>
      <c r="M14" s="54">
        <f>G14*M24</f>
        <v>23240.095500000003</v>
      </c>
      <c r="N14" s="54">
        <f>H14*M25</f>
        <v>1423.7858999999999</v>
      </c>
      <c r="O14" s="55">
        <f t="shared" si="2"/>
        <v>5.6024083795152453E-3</v>
      </c>
    </row>
    <row r="15" spans="1:16" s="50" customFormat="1" ht="46.15" customHeight="1" x14ac:dyDescent="0.25">
      <c r="A15" s="52">
        <v>7</v>
      </c>
      <c r="B15" s="58" t="s">
        <v>294</v>
      </c>
      <c r="C15" s="56" t="s">
        <v>295</v>
      </c>
      <c r="D15" s="54">
        <f t="shared" si="0"/>
        <v>981651.63000000012</v>
      </c>
      <c r="E15" s="54">
        <v>448398.51</v>
      </c>
      <c r="F15" s="54">
        <v>486091.33</v>
      </c>
      <c r="G15" s="54">
        <v>47161.79</v>
      </c>
      <c r="H15" s="54">
        <v>143.03</v>
      </c>
      <c r="I15" s="54">
        <v>16001185.93</v>
      </c>
      <c r="J15" s="54">
        <f t="shared" si="1"/>
        <v>6269109.2307000002</v>
      </c>
      <c r="K15" s="54">
        <f>123094.59*N22+325303.92*N23</f>
        <v>2908258.6863000002</v>
      </c>
      <c r="L15" s="54">
        <f>110226.08*N22+375865.25*N23</f>
        <v>3158998.0832000002</v>
      </c>
      <c r="M15" s="54">
        <f>G15*N24</f>
        <v>201852.46120000002</v>
      </c>
      <c r="N15" s="54">
        <f>H15*N25</f>
        <v>1185.7186999999999</v>
      </c>
      <c r="O15" s="55">
        <f t="shared" si="2"/>
        <v>3.5280316227560241E-4</v>
      </c>
    </row>
    <row r="16" spans="1:16" s="50" customFormat="1" ht="24" customHeight="1" x14ac:dyDescent="0.25">
      <c r="A16" s="59"/>
      <c r="B16" s="59"/>
      <c r="C16" s="60" t="s">
        <v>296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2">
        <f>(O9+O10+O11+O12+O13+O14+O15)/7</f>
        <v>2.7456591672215713E-3</v>
      </c>
    </row>
    <row r="17" spans="1:15" s="50" customFormat="1" ht="18.75" customHeight="1" x14ac:dyDescent="0.25">
      <c r="A17" s="63"/>
      <c r="B17" s="63"/>
      <c r="C17" s="64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6"/>
    </row>
    <row r="18" spans="1:15" ht="21" customHeight="1" x14ac:dyDescent="0.25">
      <c r="C18" s="67" t="s">
        <v>297</v>
      </c>
    </row>
    <row r="19" spans="1:15" ht="30.75" customHeight="1" x14ac:dyDescent="0.25">
      <c r="L19" s="68"/>
    </row>
    <row r="20" spans="1:15" ht="15" customHeight="1" outlineLevel="1" x14ac:dyDescent="0.25">
      <c r="G20" s="254" t="s">
        <v>298</v>
      </c>
      <c r="H20" s="254"/>
      <c r="I20" s="254"/>
      <c r="J20" s="254"/>
      <c r="K20" s="254"/>
      <c r="L20" s="254"/>
      <c r="M20" s="254"/>
      <c r="N20" s="254"/>
    </row>
    <row r="21" spans="1:15" ht="15.75" customHeight="1" outlineLevel="1" x14ac:dyDescent="0.25">
      <c r="G21" s="69"/>
      <c r="H21" s="69" t="s">
        <v>299</v>
      </c>
      <c r="I21" s="69" t="s">
        <v>300</v>
      </c>
      <c r="J21" s="69" t="s">
        <v>301</v>
      </c>
      <c r="K21" s="70" t="s">
        <v>302</v>
      </c>
      <c r="L21" s="69" t="s">
        <v>303</v>
      </c>
      <c r="M21" s="69" t="s">
        <v>304</v>
      </c>
      <c r="N21" s="69" t="s">
        <v>305</v>
      </c>
      <c r="O21" s="63"/>
    </row>
    <row r="22" spans="1:15" ht="15.75" customHeight="1" outlineLevel="1" x14ac:dyDescent="0.25">
      <c r="G22" s="252" t="s">
        <v>306</v>
      </c>
      <c r="H22" s="251">
        <v>6.09</v>
      </c>
      <c r="I22" s="253">
        <v>6.44</v>
      </c>
      <c r="J22" s="251">
        <v>5.77</v>
      </c>
      <c r="K22" s="253">
        <v>5.77</v>
      </c>
      <c r="L22" s="251">
        <v>5.23</v>
      </c>
      <c r="M22" s="251">
        <v>5.77</v>
      </c>
      <c r="N22" s="71">
        <v>6.29</v>
      </c>
      <c r="O22" t="s">
        <v>307</v>
      </c>
    </row>
    <row r="23" spans="1:15" ht="15.75" customHeight="1" outlineLevel="1" x14ac:dyDescent="0.25">
      <c r="G23" s="252"/>
      <c r="H23" s="251"/>
      <c r="I23" s="253"/>
      <c r="J23" s="251"/>
      <c r="K23" s="253"/>
      <c r="L23" s="251"/>
      <c r="M23" s="251"/>
      <c r="N23" s="71">
        <v>6.56</v>
      </c>
      <c r="O23" t="s">
        <v>308</v>
      </c>
    </row>
    <row r="24" spans="1:15" ht="15.75" customHeight="1" outlineLevel="1" x14ac:dyDescent="0.25">
      <c r="G24" s="72" t="s">
        <v>309</v>
      </c>
      <c r="H24" s="71">
        <v>4.46</v>
      </c>
      <c r="I24" s="70">
        <v>4.28</v>
      </c>
      <c r="J24" s="71">
        <v>4.6500000000000004</v>
      </c>
      <c r="K24" s="70">
        <v>4.6100000000000003</v>
      </c>
      <c r="L24" s="71">
        <v>4.28</v>
      </c>
      <c r="M24" s="71">
        <v>4.6500000000000004</v>
      </c>
      <c r="N24" s="71">
        <v>4.28</v>
      </c>
      <c r="O24" s="63"/>
    </row>
    <row r="25" spans="1:15" ht="15.75" customHeight="1" outlineLevel="1" x14ac:dyDescent="0.25">
      <c r="G25" s="72" t="s">
        <v>283</v>
      </c>
      <c r="H25" s="71">
        <v>11.37</v>
      </c>
      <c r="I25" s="71">
        <v>8.42</v>
      </c>
      <c r="J25" s="71">
        <v>15.91</v>
      </c>
      <c r="K25" s="70">
        <v>15.91</v>
      </c>
      <c r="L25" s="71">
        <v>14.35</v>
      </c>
      <c r="M25" s="71">
        <v>15.91</v>
      </c>
      <c r="N25" s="71">
        <v>8.2899999999999991</v>
      </c>
      <c r="O25" s="63"/>
    </row>
    <row r="26" spans="1:15" ht="31.5" customHeight="1" outlineLevel="1" x14ac:dyDescent="0.25">
      <c r="G26" s="72" t="s">
        <v>310</v>
      </c>
      <c r="H26" s="71">
        <v>3.83</v>
      </c>
      <c r="I26" s="70">
        <v>3.95</v>
      </c>
      <c r="J26" s="71">
        <v>4.1500000000000004</v>
      </c>
      <c r="K26" s="70">
        <v>3.83</v>
      </c>
      <c r="L26" s="70">
        <v>3.95</v>
      </c>
      <c r="M26" s="71">
        <v>4.09</v>
      </c>
      <c r="N26" s="71">
        <v>3.95</v>
      </c>
      <c r="O26" s="63"/>
    </row>
    <row r="27" spans="1:15" ht="31.5" customHeight="1" outlineLevel="1" x14ac:dyDescent="0.25">
      <c r="G27" s="72" t="s">
        <v>311</v>
      </c>
      <c r="H27" s="71">
        <v>3.91</v>
      </c>
      <c r="I27" s="70">
        <v>3.99</v>
      </c>
      <c r="J27" s="71">
        <v>4.2300000000000004</v>
      </c>
      <c r="K27" s="70">
        <v>3.91</v>
      </c>
      <c r="L27" s="70">
        <v>3.99</v>
      </c>
      <c r="M27" s="71">
        <v>4.17</v>
      </c>
      <c r="N27" s="71">
        <v>3.99</v>
      </c>
      <c r="O27" s="63"/>
    </row>
    <row r="28" spans="1:15" ht="15.75" customHeight="1" outlineLevel="1" x14ac:dyDescent="0.25">
      <c r="G28" s="72" t="s">
        <v>250</v>
      </c>
      <c r="H28" s="71">
        <v>8.7899999999999991</v>
      </c>
      <c r="I28" s="71">
        <v>8.7899999999999991</v>
      </c>
      <c r="J28" s="71">
        <v>9.19</v>
      </c>
      <c r="K28" s="70">
        <v>9.1</v>
      </c>
      <c r="L28" s="71">
        <v>8.42</v>
      </c>
      <c r="M28" s="71">
        <v>9.19</v>
      </c>
      <c r="N28" s="71">
        <v>8.42</v>
      </c>
      <c r="O28" s="63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 activeCell="C1" sqref="C1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3" customWidth="1"/>
  </cols>
  <sheetData>
    <row r="2" spans="1:18" ht="18.75" customHeight="1" x14ac:dyDescent="0.25">
      <c r="A2" s="273" t="s">
        <v>312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</row>
    <row r="4" spans="1:18" ht="36.75" customHeight="1" x14ac:dyDescent="0.25">
      <c r="A4" s="257" t="s">
        <v>272</v>
      </c>
      <c r="B4" s="260" t="s">
        <v>273</v>
      </c>
      <c r="C4" s="263" t="s">
        <v>313</v>
      </c>
      <c r="D4" s="263" t="s">
        <v>314</v>
      </c>
      <c r="E4" s="266" t="s">
        <v>315</v>
      </c>
      <c r="F4" s="267"/>
      <c r="G4" s="267"/>
      <c r="H4" s="267"/>
      <c r="I4" s="267"/>
      <c r="J4" s="267"/>
      <c r="K4" s="267"/>
      <c r="L4" s="267"/>
      <c r="M4" s="267"/>
      <c r="N4" s="274" t="s">
        <v>316</v>
      </c>
      <c r="O4" s="275"/>
      <c r="P4" s="275"/>
      <c r="Q4" s="275"/>
      <c r="R4" s="276"/>
    </row>
    <row r="5" spans="1:18" ht="60" customHeight="1" x14ac:dyDescent="0.25">
      <c r="A5" s="258"/>
      <c r="B5" s="261"/>
      <c r="C5" s="264"/>
      <c r="D5" s="264"/>
      <c r="E5" s="271" t="s">
        <v>317</v>
      </c>
      <c r="F5" s="271" t="s">
        <v>318</v>
      </c>
      <c r="G5" s="268" t="s">
        <v>279</v>
      </c>
      <c r="H5" s="269"/>
      <c r="I5" s="269"/>
      <c r="J5" s="270"/>
      <c r="K5" s="271" t="s">
        <v>319</v>
      </c>
      <c r="L5" s="271"/>
      <c r="M5" s="271"/>
      <c r="N5" s="74" t="s">
        <v>320</v>
      </c>
      <c r="O5" s="74" t="s">
        <v>321</v>
      </c>
      <c r="P5" s="74" t="s">
        <v>322</v>
      </c>
      <c r="Q5" s="75" t="s">
        <v>323</v>
      </c>
      <c r="R5" s="74" t="s">
        <v>324</v>
      </c>
    </row>
    <row r="6" spans="1:18" ht="49.5" customHeight="1" x14ac:dyDescent="0.25">
      <c r="A6" s="259"/>
      <c r="B6" s="262"/>
      <c r="C6" s="265"/>
      <c r="D6" s="265"/>
      <c r="E6" s="271"/>
      <c r="F6" s="271"/>
      <c r="G6" s="47" t="s">
        <v>76</v>
      </c>
      <c r="H6" s="47" t="s">
        <v>77</v>
      </c>
      <c r="I6" s="47" t="s">
        <v>43</v>
      </c>
      <c r="J6" s="47" t="s">
        <v>250</v>
      </c>
      <c r="K6" s="47" t="s">
        <v>320</v>
      </c>
      <c r="L6" s="47" t="s">
        <v>321</v>
      </c>
      <c r="M6" s="47" t="s">
        <v>322</v>
      </c>
      <c r="N6" s="47" t="s">
        <v>325</v>
      </c>
      <c r="O6" s="47" t="s">
        <v>326</v>
      </c>
      <c r="P6" s="47" t="s">
        <v>327</v>
      </c>
      <c r="Q6" s="48" t="s">
        <v>328</v>
      </c>
      <c r="R6" s="47" t="s">
        <v>329</v>
      </c>
    </row>
    <row r="7" spans="1:18" ht="16.5" customHeight="1" x14ac:dyDescent="0.25">
      <c r="A7" s="52"/>
      <c r="B7" s="76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48"/>
      <c r="R7" s="51"/>
    </row>
    <row r="8" spans="1:18" x14ac:dyDescent="0.25">
      <c r="A8" s="52">
        <v>1</v>
      </c>
      <c r="B8" s="52"/>
      <c r="C8" s="52">
        <v>2</v>
      </c>
      <c r="D8" s="52">
        <v>3</v>
      </c>
      <c r="E8" s="52">
        <v>4</v>
      </c>
      <c r="F8" s="52">
        <v>5</v>
      </c>
      <c r="G8" s="52">
        <v>6</v>
      </c>
      <c r="H8" s="52">
        <v>7</v>
      </c>
      <c r="I8" s="52">
        <v>8</v>
      </c>
      <c r="J8" s="52">
        <v>9</v>
      </c>
      <c r="K8" s="52">
        <v>10</v>
      </c>
      <c r="L8" s="52">
        <v>11</v>
      </c>
      <c r="M8" s="52">
        <v>12</v>
      </c>
      <c r="N8" s="52">
        <v>13</v>
      </c>
      <c r="O8" s="52">
        <v>14</v>
      </c>
      <c r="P8" s="52">
        <v>15</v>
      </c>
      <c r="Q8" s="52">
        <v>16</v>
      </c>
      <c r="R8" s="52">
        <v>17</v>
      </c>
    </row>
    <row r="9" spans="1:18" ht="102.6" customHeight="1" x14ac:dyDescent="0.25">
      <c r="A9" s="257">
        <v>1</v>
      </c>
      <c r="B9" s="257" t="s">
        <v>330</v>
      </c>
      <c r="C9" s="277" t="s">
        <v>286</v>
      </c>
      <c r="D9" s="53" t="s">
        <v>331</v>
      </c>
      <c r="E9" s="54">
        <v>11656.266250000001</v>
      </c>
      <c r="F9" s="54">
        <f t="shared" ref="F9:F14" si="0">G9+H9+I9</f>
        <v>9442.6878704999999</v>
      </c>
      <c r="G9" s="54">
        <f>G10*E28</f>
        <v>2331.6699567000001</v>
      </c>
      <c r="H9" s="54">
        <f>H10*E28</f>
        <v>1695.3600215999998</v>
      </c>
      <c r="I9" s="54">
        <f>I10*E30</f>
        <v>5415.6578921999999</v>
      </c>
      <c r="J9" s="54"/>
      <c r="K9" s="54">
        <f>K10*1.19*E33</f>
        <v>136.37044035299999</v>
      </c>
      <c r="L9" s="54">
        <v>0</v>
      </c>
      <c r="M9" s="54">
        <f>M10*1.266*E34</f>
        <v>66.539350027799998</v>
      </c>
      <c r="N9" s="55">
        <f t="shared" ref="N9:N22" si="1">K9/(G9+H9)</f>
        <v>3.3863775806945544E-2</v>
      </c>
      <c r="O9" s="55">
        <f t="shared" ref="O9:O22" si="2">L9/(G9+H9)</f>
        <v>0</v>
      </c>
      <c r="P9" s="55">
        <f t="shared" ref="P9:P22" si="3">M9/(G9+H9)</f>
        <v>1.6523182192919608E-2</v>
      </c>
      <c r="Q9" s="77">
        <v>0</v>
      </c>
      <c r="R9" s="78">
        <f>N9+O9+P9+Q9</f>
        <v>5.0386957999865152E-2</v>
      </c>
    </row>
    <row r="10" spans="1:18" ht="72.599999999999994" hidden="1" customHeight="1" x14ac:dyDescent="0.25">
      <c r="A10" s="259"/>
      <c r="B10" s="258"/>
      <c r="C10" s="278"/>
      <c r="D10" s="53" t="s">
        <v>332</v>
      </c>
      <c r="E10" s="54">
        <v>2179.8248199999998</v>
      </c>
      <c r="F10" s="54">
        <f t="shared" si="0"/>
        <v>1875.52594</v>
      </c>
      <c r="G10" s="54">
        <f>382868.63/1000</f>
        <v>382.86863</v>
      </c>
      <c r="H10" s="54">
        <f>278384.24/1000</f>
        <v>278.38423999999998</v>
      </c>
      <c r="I10" s="54">
        <f>1214273.07/1000</f>
        <v>1214.27307</v>
      </c>
      <c r="J10" s="54"/>
      <c r="K10" s="54">
        <f>29920.89/1000</f>
        <v>29.92089</v>
      </c>
      <c r="L10" s="54">
        <v>0</v>
      </c>
      <c r="M10" s="54">
        <f>13442.13/1000</f>
        <v>13.442129999999999</v>
      </c>
      <c r="N10" s="55">
        <f t="shared" si="1"/>
        <v>4.5248786595058557E-2</v>
      </c>
      <c r="O10" s="55">
        <f t="shared" si="2"/>
        <v>0</v>
      </c>
      <c r="P10" s="55">
        <f t="shared" si="3"/>
        <v>2.0328274718868136E-2</v>
      </c>
      <c r="Q10" s="77">
        <v>0</v>
      </c>
      <c r="R10" s="78"/>
    </row>
    <row r="11" spans="1:18" ht="192.75" customHeight="1" x14ac:dyDescent="0.25">
      <c r="A11" s="257">
        <v>2</v>
      </c>
      <c r="B11" s="258"/>
      <c r="C11" s="277" t="s">
        <v>333</v>
      </c>
      <c r="D11" s="53" t="s">
        <v>331</v>
      </c>
      <c r="E11" s="54">
        <v>688044.21</v>
      </c>
      <c r="F11" s="54">
        <f t="shared" si="0"/>
        <v>521424.06839999999</v>
      </c>
      <c r="G11" s="54">
        <f>G12*F28</f>
        <v>99804.705000000002</v>
      </c>
      <c r="H11" s="54">
        <f>H12*F28</f>
        <v>246917.90759999998</v>
      </c>
      <c r="I11" s="54">
        <f>I12*F30</f>
        <v>174701.45580000003</v>
      </c>
      <c r="J11" s="54"/>
      <c r="K11" s="54">
        <f>K12*1.19*F33</f>
        <v>8486.4829769999997</v>
      </c>
      <c r="L11" s="54">
        <f>L12*1.19*F33</f>
        <v>11572.501647000001</v>
      </c>
      <c r="M11" s="54">
        <f>M12*1.266*F34</f>
        <v>3883.6190735999999</v>
      </c>
      <c r="N11" s="55">
        <f t="shared" si="1"/>
        <v>2.4476289311970878E-2</v>
      </c>
      <c r="O11" s="55">
        <f t="shared" si="2"/>
        <v>3.3376829853179302E-2</v>
      </c>
      <c r="P11" s="55">
        <f t="shared" si="3"/>
        <v>1.1200939692042456E-2</v>
      </c>
      <c r="Q11" s="77">
        <v>0</v>
      </c>
      <c r="R11" s="78">
        <f>N11+O11+P11+Q11</f>
        <v>6.9054058857192638E-2</v>
      </c>
    </row>
    <row r="12" spans="1:18" ht="100.9" hidden="1" customHeight="1" x14ac:dyDescent="0.25">
      <c r="A12" s="259"/>
      <c r="B12" s="259"/>
      <c r="C12" s="278"/>
      <c r="D12" s="53" t="s">
        <v>332</v>
      </c>
      <c r="E12" s="54">
        <v>116471.93</v>
      </c>
      <c r="F12" s="54">
        <f t="shared" si="0"/>
        <v>91466.75</v>
      </c>
      <c r="G12" s="54">
        <v>15053.5</v>
      </c>
      <c r="H12" s="54">
        <v>37242.519999999997</v>
      </c>
      <c r="I12" s="54">
        <v>39170.730000000003</v>
      </c>
      <c r="J12" s="54"/>
      <c r="K12" s="54">
        <v>1862.01</v>
      </c>
      <c r="L12" s="54">
        <v>2539.11</v>
      </c>
      <c r="M12" s="54">
        <v>784.56</v>
      </c>
      <c r="N12" s="55">
        <f t="shared" si="1"/>
        <v>3.5605195194586513E-2</v>
      </c>
      <c r="O12" s="55">
        <f t="shared" si="2"/>
        <v>4.8552643203058285E-2</v>
      </c>
      <c r="P12" s="55">
        <f t="shared" si="3"/>
        <v>1.5002288893112708E-2</v>
      </c>
      <c r="Q12" s="77">
        <v>0</v>
      </c>
      <c r="R12" s="78"/>
    </row>
    <row r="13" spans="1:18" ht="49.15" customHeight="1" x14ac:dyDescent="0.25">
      <c r="A13" s="257">
        <v>3</v>
      </c>
      <c r="B13" s="257" t="s">
        <v>288</v>
      </c>
      <c r="C13" s="279" t="s">
        <v>289</v>
      </c>
      <c r="D13" s="53" t="s">
        <v>334</v>
      </c>
      <c r="E13" s="54">
        <v>170961.79</v>
      </c>
      <c r="F13" s="54">
        <f t="shared" si="0"/>
        <v>129121.52160000001</v>
      </c>
      <c r="G13" s="54">
        <f>G14*G28</f>
        <v>91503.198799999998</v>
      </c>
      <c r="H13" s="54">
        <f>H14*G28</f>
        <v>37618.322800000002</v>
      </c>
      <c r="I13" s="54">
        <f>I14*G30</f>
        <v>0</v>
      </c>
      <c r="J13" s="54"/>
      <c r="K13" s="54">
        <f>K14*1.19*G33</f>
        <v>1996.481088</v>
      </c>
      <c r="L13" s="54">
        <f>L14*1.19*G33</f>
        <v>2500.7293079999995</v>
      </c>
      <c r="M13" s="54">
        <f>M14*1.266*G34</f>
        <v>200.53819800000002</v>
      </c>
      <c r="N13" s="55">
        <f t="shared" si="1"/>
        <v>1.5462031915832069E-2</v>
      </c>
      <c r="O13" s="55">
        <f t="shared" si="2"/>
        <v>1.936725401786157E-2</v>
      </c>
      <c r="P13" s="55">
        <f t="shared" si="3"/>
        <v>1.5530966140659234E-3</v>
      </c>
      <c r="Q13" s="77">
        <v>4.5614105389631997E-3</v>
      </c>
      <c r="R13" s="78">
        <f>N13+O13+P13+Q13</f>
        <v>4.0943793086722767E-2</v>
      </c>
    </row>
    <row r="14" spans="1:18" ht="57" hidden="1" customHeight="1" x14ac:dyDescent="0.25">
      <c r="A14" s="259"/>
      <c r="B14" s="258"/>
      <c r="C14" s="280"/>
      <c r="D14" s="53" t="s">
        <v>332</v>
      </c>
      <c r="E14" s="54">
        <v>29033.31</v>
      </c>
      <c r="F14" s="54">
        <f t="shared" si="0"/>
        <v>22378.080000000002</v>
      </c>
      <c r="G14" s="54">
        <v>15858.44</v>
      </c>
      <c r="H14" s="54">
        <v>6519.64</v>
      </c>
      <c r="I14" s="54">
        <v>0</v>
      </c>
      <c r="J14" s="54"/>
      <c r="K14" s="54">
        <v>420.48</v>
      </c>
      <c r="L14" s="54">
        <v>526.67999999999995</v>
      </c>
      <c r="M14" s="54">
        <v>39.700000000000003</v>
      </c>
      <c r="N14" s="55">
        <f t="shared" si="1"/>
        <v>1.8789815748267949E-2</v>
      </c>
      <c r="O14" s="55">
        <f t="shared" si="2"/>
        <v>2.3535531198386989E-2</v>
      </c>
      <c r="P14" s="55">
        <f t="shared" si="3"/>
        <v>1.7740574705247278E-3</v>
      </c>
      <c r="Q14" s="77">
        <v>4.9753003421204997E-3</v>
      </c>
      <c r="R14" s="78"/>
    </row>
    <row r="15" spans="1:18" ht="67.900000000000006" customHeight="1" x14ac:dyDescent="0.25">
      <c r="A15" s="257">
        <v>4</v>
      </c>
      <c r="B15" s="258"/>
      <c r="C15" s="281" t="s">
        <v>290</v>
      </c>
      <c r="D15" s="56" t="s">
        <v>334</v>
      </c>
      <c r="E15" s="54">
        <v>725870.83</v>
      </c>
      <c r="F15" s="54">
        <v>551588.679</v>
      </c>
      <c r="G15" s="54">
        <v>319494.33</v>
      </c>
      <c r="H15" s="54">
        <v>231687.44</v>
      </c>
      <c r="I15" s="54">
        <v>406.85</v>
      </c>
      <c r="J15" s="54"/>
      <c r="K15" s="54">
        <v>12415.71</v>
      </c>
      <c r="L15" s="54">
        <v>14808.286339</v>
      </c>
      <c r="M15" s="54">
        <v>3822.96</v>
      </c>
      <c r="N15" s="55">
        <f t="shared" si="1"/>
        <v>2.2525618000754994E-2</v>
      </c>
      <c r="O15" s="55">
        <f t="shared" si="2"/>
        <v>2.6866429814977371E-2</v>
      </c>
      <c r="P15" s="55">
        <f t="shared" si="3"/>
        <v>6.9359333128887765E-3</v>
      </c>
      <c r="Q15" s="77">
        <v>3.5515340532281999E-3</v>
      </c>
      <c r="R15" s="78">
        <f>N15+O15+P15+Q15</f>
        <v>5.9879515181849342E-2</v>
      </c>
    </row>
    <row r="16" spans="1:18" ht="67.900000000000006" hidden="1" customHeight="1" x14ac:dyDescent="0.25">
      <c r="A16" s="259"/>
      <c r="B16" s="259"/>
      <c r="C16" s="282"/>
      <c r="D16" s="56" t="s">
        <v>332</v>
      </c>
      <c r="E16" s="54">
        <v>125177.97</v>
      </c>
      <c r="F16" s="54">
        <v>95613.7</v>
      </c>
      <c r="G16" s="54">
        <v>55371.64</v>
      </c>
      <c r="H16" s="54">
        <v>40153.81</v>
      </c>
      <c r="I16" s="54">
        <v>88.25</v>
      </c>
      <c r="J16" s="54"/>
      <c r="K16" s="54">
        <v>2724.12</v>
      </c>
      <c r="L16" s="54">
        <v>3249.07</v>
      </c>
      <c r="M16" s="54">
        <v>772.31</v>
      </c>
      <c r="N16" s="55">
        <f t="shared" si="1"/>
        <v>2.8517217139516222E-2</v>
      </c>
      <c r="O16" s="55">
        <f t="shared" si="2"/>
        <v>3.4012611298873757E-2</v>
      </c>
      <c r="P16" s="55">
        <f t="shared" si="3"/>
        <v>8.084861154802201E-3</v>
      </c>
      <c r="Q16" s="77">
        <v>3.8737899135989E-3</v>
      </c>
      <c r="R16" s="78"/>
    </row>
    <row r="17" spans="1:18" ht="67.900000000000006" customHeight="1" x14ac:dyDescent="0.25">
      <c r="A17" s="257">
        <v>5</v>
      </c>
      <c r="B17" s="272" t="s">
        <v>291</v>
      </c>
      <c r="C17" s="277" t="s">
        <v>335</v>
      </c>
      <c r="D17" s="53" t="s">
        <v>336</v>
      </c>
      <c r="E17" s="54">
        <v>561932.85</v>
      </c>
      <c r="F17" s="54">
        <f>G17+H17+I17</f>
        <v>399667.21620000002</v>
      </c>
      <c r="G17" s="54">
        <f>G18*I28</f>
        <v>163785.29599999997</v>
      </c>
      <c r="H17" s="54">
        <f>H18*I28</f>
        <v>147763.611</v>
      </c>
      <c r="I17" s="54">
        <f>I18*I30</f>
        <v>88118.309200000003</v>
      </c>
      <c r="J17" s="54"/>
      <c r="K17" s="54">
        <f>K18*1.19*I33</f>
        <v>19215.596995</v>
      </c>
      <c r="L17" s="54">
        <f>L18*1.19*I33</f>
        <v>0</v>
      </c>
      <c r="M17" s="54">
        <f>M18*1.266*I34</f>
        <v>1734.8322096000002</v>
      </c>
      <c r="N17" s="55">
        <f t="shared" si="1"/>
        <v>6.1677626090981597E-2</v>
      </c>
      <c r="O17" s="55">
        <f t="shared" si="2"/>
        <v>0</v>
      </c>
      <c r="P17" s="55">
        <f t="shared" si="3"/>
        <v>5.5684105147574799E-3</v>
      </c>
      <c r="Q17" s="77">
        <v>5.5643872525604002E-3</v>
      </c>
      <c r="R17" s="78">
        <f>N17+O17+P17+Q17</f>
        <v>7.2810423858299472E-2</v>
      </c>
    </row>
    <row r="18" spans="1:18" ht="67.900000000000006" hidden="1" customHeight="1" x14ac:dyDescent="0.25">
      <c r="A18" s="259"/>
      <c r="B18" s="272"/>
      <c r="C18" s="278"/>
      <c r="D18" s="53" t="s">
        <v>332</v>
      </c>
      <c r="E18" s="54">
        <v>94393.09</v>
      </c>
      <c r="F18" s="54">
        <f>G18+H18+I18</f>
        <v>69651.209999999992</v>
      </c>
      <c r="G18" s="54">
        <v>25792.959999999999</v>
      </c>
      <c r="H18" s="54">
        <v>23269.86</v>
      </c>
      <c r="I18" s="54">
        <v>20588.39</v>
      </c>
      <c r="J18" s="54"/>
      <c r="K18" s="54">
        <v>4087.99</v>
      </c>
      <c r="L18" s="54">
        <v>0</v>
      </c>
      <c r="M18" s="54">
        <v>343.44</v>
      </c>
      <c r="N18" s="55">
        <f t="shared" si="1"/>
        <v>8.3321545724440615E-2</v>
      </c>
      <c r="O18" s="55">
        <f t="shared" si="2"/>
        <v>0</v>
      </c>
      <c r="P18" s="55">
        <f t="shared" si="3"/>
        <v>7.0000052993284935E-3</v>
      </c>
      <c r="Q18" s="77">
        <v>9.4728844648146997E-3</v>
      </c>
      <c r="R18" s="78"/>
    </row>
    <row r="19" spans="1:18" ht="67.900000000000006" customHeight="1" x14ac:dyDescent="0.25">
      <c r="A19" s="257">
        <v>6</v>
      </c>
      <c r="B19" s="272"/>
      <c r="C19" s="277" t="s">
        <v>293</v>
      </c>
      <c r="D19" s="56" t="s">
        <v>334</v>
      </c>
      <c r="E19" s="54">
        <v>738823.57</v>
      </c>
      <c r="F19" s="54">
        <v>511472.86</v>
      </c>
      <c r="G19" s="54">
        <v>257334.67</v>
      </c>
      <c r="H19" s="54">
        <v>230898.09</v>
      </c>
      <c r="I19" s="54">
        <v>23240.1</v>
      </c>
      <c r="J19" s="54"/>
      <c r="K19" s="54">
        <v>19584.188309000001</v>
      </c>
      <c r="L19" s="54">
        <v>0</v>
      </c>
      <c r="M19" s="54">
        <v>2539.5687809999999</v>
      </c>
      <c r="N19" s="55">
        <f t="shared" si="1"/>
        <v>4.0112401119908464E-2</v>
      </c>
      <c r="O19" s="55">
        <f t="shared" si="2"/>
        <v>0</v>
      </c>
      <c r="P19" s="55">
        <f t="shared" si="3"/>
        <v>5.2015534168579755E-3</v>
      </c>
      <c r="Q19" s="77">
        <v>5.1286902198045999E-3</v>
      </c>
      <c r="R19" s="78">
        <f>N19+O19+P19+Q19</f>
        <v>5.0442644756571037E-2</v>
      </c>
    </row>
    <row r="20" spans="1:18" ht="67.900000000000006" hidden="1" customHeight="1" x14ac:dyDescent="0.25">
      <c r="A20" s="259"/>
      <c r="B20" s="272"/>
      <c r="C20" s="278"/>
      <c r="D20" s="56" t="s">
        <v>332</v>
      </c>
      <c r="E20" s="54">
        <v>128717.35</v>
      </c>
      <c r="F20" s="54">
        <v>89613.6</v>
      </c>
      <c r="G20" s="54">
        <v>44598.73</v>
      </c>
      <c r="H20" s="54">
        <v>40017</v>
      </c>
      <c r="I20" s="54">
        <v>4997.87</v>
      </c>
      <c r="J20" s="54"/>
      <c r="K20" s="54">
        <v>4023.79</v>
      </c>
      <c r="L20" s="54">
        <v>0</v>
      </c>
      <c r="M20" s="54">
        <v>481.05</v>
      </c>
      <c r="N20" s="55">
        <f t="shared" si="1"/>
        <v>4.7553687712674694E-2</v>
      </c>
      <c r="O20" s="55">
        <f t="shared" si="2"/>
        <v>0</v>
      </c>
      <c r="P20" s="55">
        <f t="shared" si="3"/>
        <v>5.685113158038109E-3</v>
      </c>
      <c r="Q20" s="77">
        <v>5.5940533914911996E-3</v>
      </c>
      <c r="R20" s="78"/>
    </row>
    <row r="21" spans="1:18" ht="67.900000000000006" customHeight="1" x14ac:dyDescent="0.25">
      <c r="A21" s="257">
        <v>7</v>
      </c>
      <c r="B21" s="257" t="s">
        <v>294</v>
      </c>
      <c r="C21" s="277" t="s">
        <v>295</v>
      </c>
      <c r="D21" s="56" t="s">
        <v>337</v>
      </c>
      <c r="E21" s="54">
        <v>16001185.93</v>
      </c>
      <c r="F21" s="54">
        <f>G21+H21+I21+J21</f>
        <v>6269109.2307000002</v>
      </c>
      <c r="G21" s="54">
        <f>123094.59*K28+325303.92*K29</f>
        <v>2908258.6863000002</v>
      </c>
      <c r="H21" s="54">
        <f>110226.08*K28+375865.25*K29</f>
        <v>3158998.0832000002</v>
      </c>
      <c r="I21" s="54">
        <f>I22*K30</f>
        <v>201852.46120000002</v>
      </c>
      <c r="J21" s="54">
        <f>J22*K35</f>
        <v>0</v>
      </c>
      <c r="K21" s="54">
        <f>K22*K33*1.19</f>
        <v>48825.362634999998</v>
      </c>
      <c r="L21" s="54">
        <f>L22*1.19*K33</f>
        <v>73238.020449999996</v>
      </c>
      <c r="M21" s="54">
        <f>M22*K34*1.266</f>
        <v>11514.883123800002</v>
      </c>
      <c r="N21" s="55">
        <f t="shared" si="1"/>
        <v>8.0473539343916163E-3</v>
      </c>
      <c r="O21" s="55">
        <f t="shared" si="2"/>
        <v>1.2071027027925754E-2</v>
      </c>
      <c r="P21" s="55">
        <f t="shared" si="3"/>
        <v>1.8978730522309735E-3</v>
      </c>
      <c r="Q21" s="77">
        <v>5.9210415358545E-4</v>
      </c>
      <c r="R21" s="78">
        <f>N21+O21+P21+Q21</f>
        <v>2.2608358168133794E-2</v>
      </c>
    </row>
    <row r="22" spans="1:18" ht="67.900000000000006" hidden="1" customHeight="1" x14ac:dyDescent="0.25">
      <c r="A22" s="259"/>
      <c r="B22" s="259"/>
      <c r="C22" s="278"/>
      <c r="D22" s="79" t="s">
        <v>332</v>
      </c>
      <c r="E22" s="80">
        <v>2195184.4700000002</v>
      </c>
      <c r="F22" s="80">
        <f>G22+H22+I22+J22</f>
        <v>981651.63000000012</v>
      </c>
      <c r="G22" s="80">
        <f>123094.59+325303.92</f>
        <v>448398.51</v>
      </c>
      <c r="H22" s="80">
        <f>110226.08+375865.25</f>
        <v>486091.33</v>
      </c>
      <c r="I22" s="80">
        <v>47161.79</v>
      </c>
      <c r="J22" s="80">
        <v>0</v>
      </c>
      <c r="K22" s="80">
        <v>10387.27</v>
      </c>
      <c r="L22" s="80">
        <v>15580.9</v>
      </c>
      <c r="M22" s="80">
        <v>2279.5700000000002</v>
      </c>
      <c r="N22" s="81">
        <f t="shared" si="1"/>
        <v>1.1115444551007637E-2</v>
      </c>
      <c r="O22" s="81">
        <f t="shared" si="2"/>
        <v>1.6673161475998496E-2</v>
      </c>
      <c r="P22" s="81">
        <f t="shared" si="3"/>
        <v>2.4393737656901652E-3</v>
      </c>
      <c r="Q22" s="82">
        <v>7.7662380726578996E-4</v>
      </c>
      <c r="R22" s="83"/>
    </row>
    <row r="23" spans="1:18" ht="67.900000000000006" customHeight="1" x14ac:dyDescent="0.25">
      <c r="A23" s="59"/>
      <c r="B23" s="59"/>
      <c r="C23" s="84" t="s">
        <v>338</v>
      </c>
      <c r="D23" s="60"/>
      <c r="E23" s="85"/>
      <c r="F23" s="85"/>
      <c r="G23" s="85"/>
      <c r="H23" s="85"/>
      <c r="I23" s="85"/>
      <c r="J23" s="85"/>
      <c r="K23" s="85"/>
      <c r="L23" s="85"/>
      <c r="M23" s="85"/>
      <c r="N23" s="62">
        <f>(N9+N11+N13+N15+N17+N19+N21)/7</f>
        <v>2.9452156597255023E-2</v>
      </c>
      <c r="O23" s="62">
        <f>(O9+O11+O13+O15+O17+O19+O21)/7</f>
        <v>1.3097362959134858E-2</v>
      </c>
      <c r="P23" s="62">
        <f>(P9+P11+P13+P15+P17+P19+P21)/7</f>
        <v>6.9829983993947428E-3</v>
      </c>
      <c r="Q23" s="62">
        <f>(Q9+Q11+Q13+Q15+Q17+Q19+Q21)/7</f>
        <v>2.7711608883059786E-3</v>
      </c>
      <c r="R23" s="62">
        <f>N23+O23+P23+Q23</f>
        <v>5.2303678844090602E-2</v>
      </c>
    </row>
    <row r="24" spans="1:18" ht="67.900000000000006" customHeight="1" x14ac:dyDescent="0.25">
      <c r="A24" s="63"/>
      <c r="B24" s="63"/>
      <c r="C24" s="68"/>
      <c r="D24" s="64"/>
      <c r="E24" s="65"/>
      <c r="F24" s="65"/>
      <c r="G24" s="65"/>
      <c r="H24" s="65"/>
      <c r="I24" s="65"/>
      <c r="J24" s="65"/>
      <c r="K24" s="65"/>
      <c r="L24" s="65"/>
      <c r="M24" s="65"/>
      <c r="N24" s="66"/>
      <c r="O24" s="66"/>
      <c r="P24" s="66"/>
      <c r="Q24" s="65"/>
    </row>
    <row r="26" spans="1:18" ht="14.45" customHeight="1" outlineLevel="1" x14ac:dyDescent="0.25">
      <c r="D26" s="283" t="s">
        <v>339</v>
      </c>
      <c r="E26" s="283"/>
      <c r="F26" s="283"/>
      <c r="G26" s="283"/>
      <c r="H26" s="283"/>
      <c r="I26" s="283"/>
      <c r="J26" s="283"/>
      <c r="K26" s="283"/>
      <c r="L26" s="68"/>
      <c r="R26" s="86"/>
    </row>
    <row r="27" spans="1:18" outlineLevel="1" x14ac:dyDescent="0.25">
      <c r="D27" s="87"/>
      <c r="E27" s="87" t="s">
        <v>299</v>
      </c>
      <c r="F27" s="87" t="s">
        <v>300</v>
      </c>
      <c r="G27" s="87" t="s">
        <v>301</v>
      </c>
      <c r="H27" s="88" t="s">
        <v>302</v>
      </c>
      <c r="I27" s="88" t="s">
        <v>303</v>
      </c>
      <c r="J27" s="88" t="s">
        <v>304</v>
      </c>
      <c r="K27" s="59" t="s">
        <v>305</v>
      </c>
    </row>
    <row r="28" spans="1:18" outlineLevel="1" x14ac:dyDescent="0.25">
      <c r="D28" s="284" t="s">
        <v>306</v>
      </c>
      <c r="E28" s="286">
        <v>6.09</v>
      </c>
      <c r="F28" s="288">
        <v>6.63</v>
      </c>
      <c r="G28" s="286">
        <v>5.77</v>
      </c>
      <c r="H28" s="290">
        <v>5.77</v>
      </c>
      <c r="I28" s="290">
        <v>6.35</v>
      </c>
      <c r="J28" s="286">
        <v>5.77</v>
      </c>
      <c r="K28" s="89">
        <v>6.29</v>
      </c>
      <c r="L28" t="s">
        <v>307</v>
      </c>
    </row>
    <row r="29" spans="1:18" outlineLevel="1" x14ac:dyDescent="0.25">
      <c r="D29" s="285"/>
      <c r="E29" s="287"/>
      <c r="F29" s="289"/>
      <c r="G29" s="287"/>
      <c r="H29" s="291"/>
      <c r="I29" s="291"/>
      <c r="J29" s="287"/>
      <c r="K29" s="89">
        <v>6.56</v>
      </c>
      <c r="L29" t="s">
        <v>308</v>
      </c>
    </row>
    <row r="30" spans="1:18" outlineLevel="1" x14ac:dyDescent="0.25">
      <c r="D30" s="90" t="s">
        <v>309</v>
      </c>
      <c r="E30" s="89">
        <v>4.46</v>
      </c>
      <c r="F30" s="87">
        <v>4.46</v>
      </c>
      <c r="G30" s="89">
        <v>4.6500000000000004</v>
      </c>
      <c r="H30" s="88">
        <v>4.6100000000000003</v>
      </c>
      <c r="I30" s="88">
        <v>4.28</v>
      </c>
      <c r="J30" s="89">
        <v>4.6500000000000004</v>
      </c>
      <c r="K30" s="89">
        <v>4.28</v>
      </c>
    </row>
    <row r="31" spans="1:18" outlineLevel="1" x14ac:dyDescent="0.25">
      <c r="D31" s="284" t="s">
        <v>283</v>
      </c>
      <c r="E31" s="286">
        <v>11.37</v>
      </c>
      <c r="F31" s="288">
        <v>13.56</v>
      </c>
      <c r="G31" s="286">
        <v>15.91</v>
      </c>
      <c r="H31" s="290">
        <v>15.91</v>
      </c>
      <c r="I31" s="290">
        <v>14.03</v>
      </c>
      <c r="J31" s="286">
        <v>15.91</v>
      </c>
      <c r="K31" s="89">
        <v>8.2899999999999991</v>
      </c>
      <c r="L31" t="s">
        <v>307</v>
      </c>
    </row>
    <row r="32" spans="1:18" outlineLevel="1" x14ac:dyDescent="0.25">
      <c r="D32" s="285"/>
      <c r="E32" s="287"/>
      <c r="F32" s="289"/>
      <c r="G32" s="287"/>
      <c r="H32" s="291"/>
      <c r="I32" s="291"/>
      <c r="J32" s="287"/>
      <c r="K32" s="89">
        <v>11.84</v>
      </c>
      <c r="L32" t="s">
        <v>308</v>
      </c>
    </row>
    <row r="33" spans="4:12" ht="15" customHeight="1" outlineLevel="1" x14ac:dyDescent="0.25">
      <c r="D33" s="91" t="s">
        <v>310</v>
      </c>
      <c r="E33" s="92">
        <v>3.83</v>
      </c>
      <c r="F33" s="93">
        <v>3.83</v>
      </c>
      <c r="G33" s="92">
        <v>3.99</v>
      </c>
      <c r="H33" s="94">
        <v>3.83</v>
      </c>
      <c r="I33" s="94">
        <v>3.95</v>
      </c>
      <c r="J33" s="92">
        <v>4.09</v>
      </c>
      <c r="K33" s="89">
        <v>3.95</v>
      </c>
      <c r="L33" t="s">
        <v>340</v>
      </c>
    </row>
    <row r="34" spans="4:12" outlineLevel="1" x14ac:dyDescent="0.25">
      <c r="D34" s="91" t="s">
        <v>311</v>
      </c>
      <c r="E34" s="92">
        <v>3.91</v>
      </c>
      <c r="F34" s="93">
        <v>3.91</v>
      </c>
      <c r="G34" s="92">
        <v>3.99</v>
      </c>
      <c r="H34" s="94">
        <v>3.91</v>
      </c>
      <c r="I34" s="94">
        <v>3.99</v>
      </c>
      <c r="J34" s="92">
        <v>4.17</v>
      </c>
      <c r="K34" s="89">
        <v>3.99</v>
      </c>
      <c r="L34" t="s">
        <v>340</v>
      </c>
    </row>
    <row r="35" spans="4:12" outlineLevel="1" x14ac:dyDescent="0.25">
      <c r="D35" s="90" t="s">
        <v>250</v>
      </c>
      <c r="E35" s="89">
        <v>8.7899999999999991</v>
      </c>
      <c r="F35" s="87">
        <v>8.7899999999999991</v>
      </c>
      <c r="G35" s="89">
        <v>9.19</v>
      </c>
      <c r="H35" s="88">
        <v>9.1</v>
      </c>
      <c r="I35" s="88">
        <v>8.42</v>
      </c>
      <c r="J35" s="89">
        <v>9.19</v>
      </c>
      <c r="K35" s="89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196" t="s">
        <v>10</v>
      </c>
      <c r="B2" s="196"/>
      <c r="C2" s="196"/>
      <c r="D2" s="196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199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199"/>
    </row>
    <row r="5" spans="1:4" x14ac:dyDescent="0.25">
      <c r="A5" s="5"/>
      <c r="B5" s="1"/>
      <c r="C5" s="1"/>
    </row>
    <row r="6" spans="1:4" x14ac:dyDescent="0.25">
      <c r="A6" s="196" t="s">
        <v>12</v>
      </c>
      <c r="B6" s="196"/>
      <c r="C6" s="196"/>
      <c r="D6" s="196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00" t="s">
        <v>5</v>
      </c>
      <c r="B15" s="201" t="s">
        <v>15</v>
      </c>
      <c r="C15" s="201"/>
      <c r="D15" s="201"/>
    </row>
    <row r="16" spans="1:4" x14ac:dyDescent="0.25">
      <c r="A16" s="200"/>
      <c r="B16" s="200" t="s">
        <v>17</v>
      </c>
      <c r="C16" s="201" t="s">
        <v>28</v>
      </c>
      <c r="D16" s="201"/>
    </row>
    <row r="17" spans="1:4" ht="39" customHeight="1" x14ac:dyDescent="0.25">
      <c r="A17" s="200"/>
      <c r="B17" s="200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02" t="s">
        <v>29</v>
      </c>
      <c r="B2" s="202"/>
      <c r="C2" s="202"/>
      <c r="D2" s="202"/>
    </row>
    <row r="3" spans="1:10" x14ac:dyDescent="0.25">
      <c r="H3" s="98" t="s">
        <v>30</v>
      </c>
      <c r="I3" s="98" t="s">
        <v>31</v>
      </c>
      <c r="J3" s="98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5">
        <v>3985.09</v>
      </c>
      <c r="I4" s="95">
        <v>3153.63</v>
      </c>
      <c r="J4" s="95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2.1285154861481449E-2</v>
      </c>
      <c r="F5" s="14">
        <v>2164.08</v>
      </c>
      <c r="G5" s="17">
        <f>F5/$G$4</f>
        <v>2.1285154861481449E-2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1.7910835021952211E-2</v>
      </c>
      <c r="F6" s="14">
        <v>1821.01</v>
      </c>
      <c r="G6" s="17">
        <f>F6/$G$4</f>
        <v>1.7910835021952211E-2</v>
      </c>
      <c r="H6" s="15"/>
      <c r="I6" s="15"/>
    </row>
    <row r="7" spans="1:10" ht="25.5" customHeight="1" x14ac:dyDescent="0.25">
      <c r="A7" s="96">
        <v>3</v>
      </c>
      <c r="B7" s="103" t="s">
        <v>41</v>
      </c>
      <c r="C7" s="103" t="s">
        <v>42</v>
      </c>
      <c r="D7" s="16">
        <f>G7</f>
        <v>3.1018032108708436E-2</v>
      </c>
      <c r="F7" s="18">
        <v>3153.63</v>
      </c>
      <c r="G7" s="17">
        <f>F7/$G$4</f>
        <v>3.1018032108708436E-2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0.92978597800785789</v>
      </c>
      <c r="F8" s="18">
        <v>94532.14</v>
      </c>
      <c r="G8" s="17">
        <f>F8/$G$4</f>
        <v>0.92978597800785789</v>
      </c>
      <c r="H8" s="15"/>
      <c r="I8" s="19"/>
    </row>
    <row r="9" spans="1:10" ht="14.45" customHeight="1" x14ac:dyDescent="0.25">
      <c r="F9" s="97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32"/>
  <sheetViews>
    <sheetView tabSelected="1" view="pageBreakPreview" topLeftCell="A10" zoomScale="70" zoomScaleNormal="55" workbookViewId="0">
      <selection activeCell="D17" sqref="D17"/>
    </sheetView>
  </sheetViews>
  <sheetFormatPr defaultColWidth="9.140625" defaultRowHeight="15.75" x14ac:dyDescent="0.25"/>
  <cols>
    <col min="1" max="2" width="9.140625" style="110"/>
    <col min="3" max="3" width="47.28515625" style="110" customWidth="1"/>
    <col min="4" max="4" width="44.140625" style="110" customWidth="1"/>
    <col min="5" max="5" width="17.5703125" style="110" customWidth="1"/>
    <col min="6" max="6" width="18.7109375" style="110" customWidth="1"/>
    <col min="7" max="7" width="9.140625" style="110"/>
  </cols>
  <sheetData>
    <row r="3" spans="2:4" x14ac:dyDescent="0.25">
      <c r="B3" s="203" t="s">
        <v>45</v>
      </c>
      <c r="C3" s="203"/>
      <c r="D3" s="203"/>
    </row>
    <row r="4" spans="2:4" x14ac:dyDescent="0.25">
      <c r="B4" s="204" t="s">
        <v>46</v>
      </c>
      <c r="C4" s="204"/>
      <c r="D4" s="204"/>
    </row>
    <row r="5" spans="2:4" x14ac:dyDescent="0.25">
      <c r="B5" s="111"/>
      <c r="C5" s="111"/>
      <c r="D5" s="111"/>
    </row>
    <row r="6" spans="2:4" x14ac:dyDescent="0.25">
      <c r="B6" s="111"/>
      <c r="C6" s="111"/>
      <c r="D6" s="111"/>
    </row>
    <row r="7" spans="2:4" ht="61.5" customHeight="1" x14ac:dyDescent="0.25">
      <c r="B7" s="205" t="s">
        <v>343</v>
      </c>
      <c r="C7" s="206"/>
      <c r="D7" s="206"/>
    </row>
    <row r="8" spans="2:4" ht="31.5" customHeight="1" x14ac:dyDescent="0.25">
      <c r="B8" s="306" t="s">
        <v>360</v>
      </c>
      <c r="C8" s="306"/>
      <c r="D8" s="306"/>
    </row>
    <row r="9" spans="2:4" x14ac:dyDescent="0.25">
      <c r="B9" s="206" t="s">
        <v>341</v>
      </c>
      <c r="C9" s="206"/>
      <c r="D9" s="206"/>
    </row>
    <row r="10" spans="2:4" x14ac:dyDescent="0.25">
      <c r="B10" s="172"/>
    </row>
    <row r="11" spans="2:4" x14ac:dyDescent="0.25">
      <c r="B11" s="118" t="s">
        <v>33</v>
      </c>
      <c r="C11" s="118" t="s">
        <v>47</v>
      </c>
      <c r="D11" s="112" t="s">
        <v>48</v>
      </c>
    </row>
    <row r="12" spans="2:4" ht="157.5" customHeight="1" x14ac:dyDescent="0.25">
      <c r="B12" s="118">
        <v>1</v>
      </c>
      <c r="C12" s="112" t="s">
        <v>49</v>
      </c>
      <c r="D12" s="194" t="s">
        <v>347</v>
      </c>
    </row>
    <row r="13" spans="2:4" ht="31.5" customHeight="1" x14ac:dyDescent="0.25">
      <c r="B13" s="118">
        <v>2</v>
      </c>
      <c r="C13" s="112" t="s">
        <v>50</v>
      </c>
      <c r="D13" s="194" t="s">
        <v>348</v>
      </c>
    </row>
    <row r="14" spans="2:4" x14ac:dyDescent="0.25">
      <c r="B14" s="118">
        <v>3</v>
      </c>
      <c r="C14" s="112" t="s">
        <v>51</v>
      </c>
      <c r="D14" s="194" t="s">
        <v>349</v>
      </c>
    </row>
    <row r="15" spans="2:4" x14ac:dyDescent="0.25">
      <c r="B15" s="118">
        <v>4</v>
      </c>
      <c r="C15" s="112" t="s">
        <v>52</v>
      </c>
      <c r="D15" s="194">
        <v>1</v>
      </c>
    </row>
    <row r="16" spans="2:4" ht="94.5" customHeight="1" x14ac:dyDescent="0.25">
      <c r="B16" s="118">
        <v>5</v>
      </c>
      <c r="C16" s="114" t="s">
        <v>53</v>
      </c>
      <c r="D16" s="112" t="s">
        <v>350</v>
      </c>
    </row>
    <row r="17" spans="2:6" ht="78.75" customHeight="1" x14ac:dyDescent="0.25">
      <c r="B17" s="118">
        <v>6</v>
      </c>
      <c r="C17" s="114" t="s">
        <v>54</v>
      </c>
      <c r="D17" s="307">
        <v>23857.612070400002</v>
      </c>
    </row>
    <row r="18" spans="2:6" x14ac:dyDescent="0.25">
      <c r="B18" s="115" t="s">
        <v>55</v>
      </c>
      <c r="C18" s="112" t="s">
        <v>56</v>
      </c>
      <c r="D18" s="307">
        <v>9.0691551999999991</v>
      </c>
    </row>
    <row r="19" spans="2:6" ht="15.75" customHeight="1" x14ac:dyDescent="0.25">
      <c r="B19" s="115" t="s">
        <v>57</v>
      </c>
      <c r="C19" s="112" t="s">
        <v>58</v>
      </c>
      <c r="D19" s="307">
        <v>23848.542915200003</v>
      </c>
    </row>
    <row r="20" spans="2:6" ht="16.5" customHeight="1" x14ac:dyDescent="0.25">
      <c r="B20" s="115" t="s">
        <v>59</v>
      </c>
      <c r="C20" s="112" t="s">
        <v>60</v>
      </c>
      <c r="D20" s="307"/>
      <c r="F20" s="116"/>
    </row>
    <row r="21" spans="2:6" ht="35.25" customHeight="1" x14ac:dyDescent="0.25">
      <c r="B21" s="115" t="s">
        <v>61</v>
      </c>
      <c r="C21" s="117" t="s">
        <v>62</v>
      </c>
      <c r="D21" s="307"/>
    </row>
    <row r="22" spans="2:6" x14ac:dyDescent="0.25">
      <c r="B22" s="118">
        <v>7</v>
      </c>
      <c r="C22" s="117" t="s">
        <v>63</v>
      </c>
      <c r="D22" s="194" t="s">
        <v>361</v>
      </c>
    </row>
    <row r="23" spans="2:6" ht="123" customHeight="1" x14ac:dyDescent="0.25">
      <c r="B23" s="118">
        <v>8</v>
      </c>
      <c r="C23" s="119" t="s">
        <v>64</v>
      </c>
      <c r="D23" s="307">
        <v>23857.612070400002</v>
      </c>
    </row>
    <row r="24" spans="2:6" ht="60.75" customHeight="1" x14ac:dyDescent="0.25">
      <c r="B24" s="118">
        <v>9</v>
      </c>
      <c r="C24" s="114" t="s">
        <v>65</v>
      </c>
      <c r="D24" s="307">
        <v>23857.612070400002</v>
      </c>
    </row>
    <row r="25" spans="2:6" ht="69" customHeight="1" x14ac:dyDescent="0.25">
      <c r="B25" s="118">
        <v>10</v>
      </c>
      <c r="C25" s="112" t="s">
        <v>66</v>
      </c>
      <c r="D25" s="112"/>
    </row>
    <row r="26" spans="2:6" x14ac:dyDescent="0.25">
      <c r="B26" s="120"/>
      <c r="C26" s="121"/>
      <c r="D26" s="121"/>
    </row>
    <row r="27" spans="2:6" ht="37.5" customHeight="1" x14ac:dyDescent="0.25">
      <c r="B27" s="122"/>
    </row>
    <row r="28" spans="2:6" x14ac:dyDescent="0.25">
      <c r="B28" s="110" t="s">
        <v>67</v>
      </c>
    </row>
    <row r="29" spans="2:6" x14ac:dyDescent="0.25">
      <c r="B29" s="122" t="s">
        <v>68</v>
      </c>
    </row>
    <row r="31" spans="2:6" x14ac:dyDescent="0.25">
      <c r="B31" s="110" t="s">
        <v>69</v>
      </c>
    </row>
    <row r="32" spans="2:6" x14ac:dyDescent="0.25">
      <c r="B32" s="122" t="s">
        <v>70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L23"/>
  <sheetViews>
    <sheetView view="pageBreakPreview" zoomScale="70" zoomScaleNormal="70" workbookViewId="0">
      <selection activeCell="F13" sqref="F13:G13"/>
    </sheetView>
  </sheetViews>
  <sheetFormatPr defaultColWidth="9.140625" defaultRowHeight="15.75" x14ac:dyDescent="0.25"/>
  <cols>
    <col min="1" max="1" width="5.5703125" style="110" customWidth="1"/>
    <col min="2" max="2" width="9.140625" style="110"/>
    <col min="3" max="3" width="35.28515625" style="110" customWidth="1"/>
    <col min="4" max="4" width="13.85546875" style="110" customWidth="1"/>
    <col min="5" max="5" width="24.85546875" style="110" customWidth="1"/>
    <col min="6" max="6" width="15.5703125" style="110" customWidth="1"/>
    <col min="7" max="7" width="14.85546875" style="110" customWidth="1"/>
    <col min="8" max="8" width="16.7109375" style="110" customWidth="1"/>
    <col min="9" max="10" width="13" style="110" customWidth="1"/>
    <col min="11" max="11" width="18" style="110" customWidth="1"/>
    <col min="12" max="12" width="9.140625" style="110"/>
  </cols>
  <sheetData>
    <row r="3" spans="1:12" x14ac:dyDescent="0.25">
      <c r="B3" s="203" t="s">
        <v>71</v>
      </c>
      <c r="C3" s="203"/>
      <c r="D3" s="203"/>
      <c r="E3" s="203"/>
      <c r="F3" s="203"/>
      <c r="G3" s="203"/>
      <c r="H3" s="203"/>
      <c r="I3" s="203"/>
      <c r="J3" s="203"/>
      <c r="K3" s="122"/>
    </row>
    <row r="4" spans="1:12" x14ac:dyDescent="0.25">
      <c r="B4" s="204" t="s">
        <v>72</v>
      </c>
      <c r="C4" s="204"/>
      <c r="D4" s="204"/>
      <c r="E4" s="204"/>
      <c r="F4" s="204"/>
      <c r="G4" s="204"/>
      <c r="H4" s="204"/>
      <c r="I4" s="204"/>
      <c r="J4" s="204"/>
      <c r="K4" s="204"/>
    </row>
    <row r="5" spans="1:12" x14ac:dyDescent="0.25">
      <c r="B5" s="111"/>
      <c r="C5" s="111"/>
      <c r="D5" s="111"/>
      <c r="E5" s="111"/>
      <c r="F5" s="111"/>
      <c r="G5" s="111"/>
      <c r="H5" s="111"/>
      <c r="I5" s="111"/>
      <c r="J5" s="111"/>
      <c r="K5" s="111"/>
    </row>
    <row r="6" spans="1:12" ht="33" customHeight="1" x14ac:dyDescent="0.25">
      <c r="B6" s="208" t="s">
        <v>344</v>
      </c>
      <c r="C6" s="208"/>
      <c r="D6" s="208"/>
      <c r="E6" s="208"/>
      <c r="F6" s="208"/>
      <c r="G6" s="208"/>
      <c r="H6" s="208"/>
      <c r="I6" s="208"/>
      <c r="J6" s="208"/>
      <c r="K6" s="122"/>
      <c r="L6" s="123"/>
    </row>
    <row r="7" spans="1:12" x14ac:dyDescent="0.25">
      <c r="B7" s="206" t="s">
        <v>341</v>
      </c>
      <c r="C7" s="206"/>
      <c r="D7" s="206"/>
      <c r="E7" s="206"/>
      <c r="F7" s="206"/>
      <c r="G7" s="206"/>
      <c r="H7" s="206"/>
      <c r="I7" s="206"/>
      <c r="J7" s="206"/>
      <c r="K7" s="206"/>
      <c r="L7" s="123"/>
    </row>
    <row r="8" spans="1:12" x14ac:dyDescent="0.25">
      <c r="B8" s="172"/>
    </row>
    <row r="9" spans="1:12" ht="15.75" customHeight="1" x14ac:dyDescent="0.25">
      <c r="A9" s="292"/>
      <c r="B9" s="293" t="s">
        <v>33</v>
      </c>
      <c r="C9" s="293" t="s">
        <v>73</v>
      </c>
      <c r="D9" s="293" t="s">
        <v>356</v>
      </c>
      <c r="E9" s="293"/>
      <c r="F9" s="293"/>
      <c r="G9" s="293"/>
      <c r="H9" s="293"/>
      <c r="I9" s="293"/>
      <c r="J9" s="293"/>
      <c r="K9" s="292"/>
      <c r="L9" s="292"/>
    </row>
    <row r="10" spans="1:12" ht="15.75" customHeight="1" x14ac:dyDescent="0.25">
      <c r="A10" s="292"/>
      <c r="B10" s="293"/>
      <c r="C10" s="293"/>
      <c r="D10" s="293" t="s">
        <v>74</v>
      </c>
      <c r="E10" s="293" t="s">
        <v>75</v>
      </c>
      <c r="F10" s="293" t="s">
        <v>357</v>
      </c>
      <c r="G10" s="293"/>
      <c r="H10" s="293"/>
      <c r="I10" s="293"/>
      <c r="J10" s="293"/>
      <c r="K10" s="292"/>
      <c r="L10" s="292"/>
    </row>
    <row r="11" spans="1:12" ht="83.25" customHeight="1" x14ac:dyDescent="0.25">
      <c r="A11" s="292"/>
      <c r="B11" s="293"/>
      <c r="C11" s="293"/>
      <c r="D11" s="293"/>
      <c r="E11" s="293"/>
      <c r="F11" s="194" t="s">
        <v>76</v>
      </c>
      <c r="G11" s="194" t="s">
        <v>77</v>
      </c>
      <c r="H11" s="194" t="s">
        <v>43</v>
      </c>
      <c r="I11" s="194" t="s">
        <v>78</v>
      </c>
      <c r="J11" s="194" t="s">
        <v>79</v>
      </c>
      <c r="K11" s="292"/>
      <c r="L11" s="292"/>
    </row>
    <row r="12" spans="1:12" ht="49.5" customHeight="1" x14ac:dyDescent="0.25">
      <c r="A12" s="292"/>
      <c r="B12" s="294">
        <v>1</v>
      </c>
      <c r="C12" s="295" t="s">
        <v>359</v>
      </c>
      <c r="D12" s="296"/>
      <c r="E12" s="297"/>
      <c r="F12" s="298">
        <v>9.0691551999999991</v>
      </c>
      <c r="G12" s="299"/>
      <c r="H12" s="300">
        <v>23848.542915200003</v>
      </c>
      <c r="I12" s="300"/>
      <c r="J12" s="301">
        <v>23857.612070400002</v>
      </c>
      <c r="K12" s="292"/>
      <c r="L12" s="292"/>
    </row>
    <row r="13" spans="1:12" ht="15.75" customHeight="1" x14ac:dyDescent="0.25">
      <c r="A13" s="292"/>
      <c r="B13" s="302" t="s">
        <v>80</v>
      </c>
      <c r="C13" s="302"/>
      <c r="D13" s="302"/>
      <c r="E13" s="302"/>
      <c r="F13" s="303">
        <v>9.0691551999999991</v>
      </c>
      <c r="G13" s="304"/>
      <c r="H13" s="305">
        <v>23848.542915200003</v>
      </c>
      <c r="I13" s="305"/>
      <c r="J13" s="305">
        <v>23857.612070400002</v>
      </c>
      <c r="K13" s="292"/>
      <c r="L13" s="292"/>
    </row>
    <row r="14" spans="1:12" ht="28.5" customHeight="1" x14ac:dyDescent="0.25">
      <c r="A14" s="292"/>
      <c r="B14" s="302" t="s">
        <v>358</v>
      </c>
      <c r="C14" s="302"/>
      <c r="D14" s="302"/>
      <c r="E14" s="302"/>
      <c r="F14" s="303">
        <v>9.0691551999999991</v>
      </c>
      <c r="G14" s="304"/>
      <c r="H14" s="305">
        <v>23848.542915200003</v>
      </c>
      <c r="I14" s="305"/>
      <c r="J14" s="305">
        <v>23857.612070400002</v>
      </c>
      <c r="K14" s="292"/>
      <c r="L14" s="292"/>
    </row>
    <row r="15" spans="1:12" x14ac:dyDescent="0.25">
      <c r="B15" s="172"/>
    </row>
    <row r="19" spans="2:2" x14ac:dyDescent="0.25">
      <c r="B19" s="110" t="s">
        <v>67</v>
      </c>
    </row>
    <row r="20" spans="2:2" x14ac:dyDescent="0.25">
      <c r="B20" s="122" t="s">
        <v>68</v>
      </c>
    </row>
    <row r="22" spans="2:2" x14ac:dyDescent="0.25">
      <c r="B22" s="110" t="s">
        <v>69</v>
      </c>
    </row>
    <row r="23" spans="2:2" x14ac:dyDescent="0.25">
      <c r="B23" s="122" t="s">
        <v>70</v>
      </c>
    </row>
  </sheetData>
  <mergeCells count="15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3:G13"/>
    <mergeCell ref="F14:G14"/>
  </mergeCells>
  <pageMargins left="0.7" right="0.7" top="0.75" bottom="0.75" header="0.3" footer="0.3"/>
  <pageSetup paperSize="9" scale="5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23"/>
  <sheetViews>
    <sheetView view="pageBreakPreview" zoomScale="85" workbookViewId="0">
      <selection activeCell="G22" sqref="G22"/>
    </sheetView>
  </sheetViews>
  <sheetFormatPr defaultColWidth="9.140625" defaultRowHeight="15.75" x14ac:dyDescent="0.25"/>
  <cols>
    <col min="1" max="1" width="9.140625" style="110"/>
    <col min="2" max="2" width="12.5703125" style="110" customWidth="1"/>
    <col min="3" max="3" width="22.42578125" style="110" customWidth="1"/>
    <col min="4" max="4" width="49.7109375" style="110" customWidth="1"/>
    <col min="5" max="5" width="10.140625" style="125" customWidth="1"/>
    <col min="6" max="6" width="20.7109375" style="110" customWidth="1"/>
    <col min="7" max="7" width="16.140625" style="110" customWidth="1"/>
    <col min="8" max="8" width="16.7109375" style="110" customWidth="1"/>
    <col min="9" max="9" width="9.140625" style="110"/>
    <col min="10" max="10" width="10.28515625" style="110" customWidth="1"/>
    <col min="11" max="11" width="9.140625" style="110"/>
  </cols>
  <sheetData>
    <row r="2" spans="1:12" x14ac:dyDescent="0.25">
      <c r="A2" s="203" t="s">
        <v>81</v>
      </c>
      <c r="B2" s="203"/>
      <c r="C2" s="203"/>
      <c r="D2" s="203"/>
      <c r="E2" s="203"/>
      <c r="F2" s="203"/>
      <c r="G2" s="203"/>
      <c r="H2" s="203"/>
    </row>
    <row r="3" spans="1:12" x14ac:dyDescent="0.25">
      <c r="A3" s="204" t="s">
        <v>82</v>
      </c>
      <c r="B3" s="204"/>
      <c r="C3" s="204"/>
      <c r="D3" s="204"/>
      <c r="E3" s="204"/>
      <c r="F3" s="204"/>
      <c r="G3" s="204"/>
      <c r="H3" s="204"/>
    </row>
    <row r="4" spans="1:12" x14ac:dyDescent="0.25">
      <c r="A4" s="172"/>
    </row>
    <row r="5" spans="1:12" x14ac:dyDescent="0.25">
      <c r="A5" s="212" t="s">
        <v>345</v>
      </c>
      <c r="B5" s="212"/>
      <c r="C5" s="212"/>
      <c r="D5" s="212"/>
      <c r="E5" s="212"/>
      <c r="F5" s="212"/>
      <c r="G5" s="212"/>
      <c r="H5" s="212"/>
    </row>
    <row r="6" spans="1:12" x14ac:dyDescent="0.25">
      <c r="A6" s="126"/>
      <c r="B6" s="126"/>
      <c r="C6" s="126"/>
      <c r="D6" s="126"/>
      <c r="E6" s="111"/>
      <c r="F6" s="126"/>
      <c r="G6" s="126"/>
      <c r="H6" s="126"/>
    </row>
    <row r="7" spans="1:12" ht="38.25" customHeight="1" x14ac:dyDescent="0.25">
      <c r="A7" s="207" t="s">
        <v>83</v>
      </c>
      <c r="B7" s="207" t="s">
        <v>84</v>
      </c>
      <c r="C7" s="207" t="s">
        <v>85</v>
      </c>
      <c r="D7" s="207" t="s">
        <v>86</v>
      </c>
      <c r="E7" s="207" t="s">
        <v>87</v>
      </c>
      <c r="F7" s="207" t="s">
        <v>88</v>
      </c>
      <c r="G7" s="207" t="s">
        <v>89</v>
      </c>
      <c r="H7" s="207"/>
    </row>
    <row r="8" spans="1:12" ht="40.5" customHeight="1" x14ac:dyDescent="0.25">
      <c r="A8" s="207"/>
      <c r="B8" s="207"/>
      <c r="C8" s="207"/>
      <c r="D8" s="207"/>
      <c r="E8" s="207"/>
      <c r="F8" s="207"/>
      <c r="G8" s="118" t="s">
        <v>90</v>
      </c>
      <c r="H8" s="118" t="s">
        <v>91</v>
      </c>
    </row>
    <row r="9" spans="1:12" x14ac:dyDescent="0.25">
      <c r="A9" s="127">
        <v>1</v>
      </c>
      <c r="B9" s="127"/>
      <c r="C9" s="127">
        <v>2</v>
      </c>
      <c r="D9" s="127" t="s">
        <v>92</v>
      </c>
      <c r="E9" s="127">
        <v>4</v>
      </c>
      <c r="F9" s="127">
        <v>5</v>
      </c>
      <c r="G9" s="127">
        <v>6</v>
      </c>
      <c r="H9" s="127">
        <v>7</v>
      </c>
    </row>
    <row r="10" spans="1:12" s="129" customFormat="1" x14ac:dyDescent="0.25">
      <c r="A10" s="209" t="s">
        <v>93</v>
      </c>
      <c r="B10" s="210"/>
      <c r="C10" s="211"/>
      <c r="D10" s="211"/>
      <c r="E10" s="210"/>
      <c r="F10" s="128">
        <f>SUM(F11:F11)</f>
        <v>105.73847622756766</v>
      </c>
      <c r="G10" s="128"/>
      <c r="H10" s="128">
        <f>SUM(H11:H11)</f>
        <v>1156.78</v>
      </c>
      <c r="I10" s="110"/>
      <c r="J10" s="110"/>
      <c r="K10" s="110"/>
      <c r="L10" s="110"/>
    </row>
    <row r="11" spans="1:12" x14ac:dyDescent="0.25">
      <c r="A11" s="130">
        <v>1</v>
      </c>
      <c r="B11" s="131" t="s">
        <v>94</v>
      </c>
      <c r="C11" s="132" t="s">
        <v>95</v>
      </c>
      <c r="D11" s="133" t="s">
        <v>96</v>
      </c>
      <c r="E11" s="134" t="s">
        <v>97</v>
      </c>
      <c r="F11" s="141">
        <v>105.73847622756766</v>
      </c>
      <c r="G11" s="135">
        <v>10.94</v>
      </c>
      <c r="H11" s="135">
        <f>ROUND(F11*G11,2)</f>
        <v>1156.78</v>
      </c>
    </row>
    <row r="12" spans="1:12" x14ac:dyDescent="0.25">
      <c r="A12" s="209" t="s">
        <v>98</v>
      </c>
      <c r="B12" s="210"/>
      <c r="C12" s="211"/>
      <c r="D12" s="211"/>
      <c r="E12" s="210"/>
      <c r="F12" s="173"/>
      <c r="G12" s="128"/>
      <c r="H12" s="128"/>
    </row>
    <row r="13" spans="1:12" s="129" customFormat="1" x14ac:dyDescent="0.25">
      <c r="A13" s="209" t="s">
        <v>99</v>
      </c>
      <c r="B13" s="210"/>
      <c r="C13" s="211"/>
      <c r="D13" s="211"/>
      <c r="E13" s="210"/>
      <c r="F13" s="173"/>
      <c r="G13" s="128"/>
      <c r="H13" s="128">
        <v>0</v>
      </c>
      <c r="I13" s="110"/>
      <c r="J13" s="110"/>
      <c r="K13" s="110"/>
      <c r="L13" s="110"/>
    </row>
    <row r="14" spans="1:12" x14ac:dyDescent="0.25">
      <c r="A14" s="209" t="s">
        <v>43</v>
      </c>
      <c r="B14" s="210"/>
      <c r="C14" s="211"/>
      <c r="D14" s="211"/>
      <c r="E14" s="210"/>
      <c r="F14" s="173"/>
      <c r="G14" s="128"/>
      <c r="H14" s="128">
        <f>SUM(H15:H15)</f>
        <v>5207105.4400000004</v>
      </c>
    </row>
    <row r="15" spans="1:12" s="129" customFormat="1" ht="47.25" customHeight="1" x14ac:dyDescent="0.25">
      <c r="A15" s="130">
        <v>2</v>
      </c>
      <c r="B15" s="130" t="s">
        <v>94</v>
      </c>
      <c r="C15" s="133" t="s">
        <v>354</v>
      </c>
      <c r="D15" s="133" t="s">
        <v>100</v>
      </c>
      <c r="E15" s="134" t="s">
        <v>101</v>
      </c>
      <c r="F15" s="130">
        <v>34</v>
      </c>
      <c r="G15" s="135">
        <v>153150.16</v>
      </c>
      <c r="H15" s="135">
        <f>ROUND(F15*G15,2)</f>
        <v>5207105.4400000004</v>
      </c>
      <c r="I15" s="110"/>
      <c r="J15" s="110"/>
      <c r="K15" s="110"/>
      <c r="L15" s="110"/>
    </row>
    <row r="16" spans="1:12" x14ac:dyDescent="0.25">
      <c r="A16" s="209" t="s">
        <v>102</v>
      </c>
      <c r="B16" s="210"/>
      <c r="C16" s="211"/>
      <c r="D16" s="211"/>
      <c r="E16" s="210"/>
      <c r="F16" s="173"/>
      <c r="G16" s="128"/>
      <c r="H16" s="128">
        <v>0</v>
      </c>
    </row>
    <row r="19" spans="2:2" x14ac:dyDescent="0.25">
      <c r="B19" s="110" t="s">
        <v>67</v>
      </c>
    </row>
    <row r="20" spans="2:2" x14ac:dyDescent="0.25">
      <c r="B20" s="122" t="s">
        <v>68</v>
      </c>
    </row>
    <row r="22" spans="2:2" x14ac:dyDescent="0.25">
      <c r="B22" s="110" t="s">
        <v>69</v>
      </c>
    </row>
    <row r="23" spans="2:2" x14ac:dyDescent="0.25">
      <c r="B23" s="122" t="s">
        <v>70</v>
      </c>
    </row>
  </sheetData>
  <mergeCells count="15">
    <mergeCell ref="A12:E12"/>
    <mergeCell ref="A16:E16"/>
    <mergeCell ref="A10:E10"/>
    <mergeCell ref="A13:E13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14:E14"/>
  </mergeCells>
  <pageMargins left="0.7" right="0.7" top="0.75" bottom="0.75" header="0.3" footer="0.3"/>
  <pageSetup paperSize="9" scale="5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E50"/>
  <sheetViews>
    <sheetView view="pageBreakPreview" topLeftCell="A27" workbookViewId="0">
      <selection activeCell="F33" sqref="F33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5" t="s">
        <v>103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196" t="s">
        <v>104</v>
      </c>
      <c r="C5" s="196"/>
      <c r="D5" s="196"/>
      <c r="E5" s="196"/>
    </row>
    <row r="6" spans="2:5" x14ac:dyDescent="0.25">
      <c r="B6" s="136"/>
      <c r="C6" s="4"/>
      <c r="D6" s="4"/>
      <c r="E6" s="4"/>
    </row>
    <row r="7" spans="2:5" ht="25.5" customHeight="1" x14ac:dyDescent="0.25">
      <c r="B7" s="213" t="s">
        <v>343</v>
      </c>
      <c r="C7" s="213"/>
      <c r="D7" s="213"/>
      <c r="E7" s="213"/>
    </row>
    <row r="8" spans="2:5" x14ac:dyDescent="0.25">
      <c r="B8" s="214" t="s">
        <v>341</v>
      </c>
      <c r="C8" s="214"/>
      <c r="D8" s="214"/>
      <c r="E8" s="214"/>
    </row>
    <row r="9" spans="2:5" x14ac:dyDescent="0.25">
      <c r="B9" s="136"/>
      <c r="C9" s="4"/>
      <c r="D9" s="4"/>
      <c r="E9" s="4"/>
    </row>
    <row r="10" spans="2:5" ht="51" customHeight="1" x14ac:dyDescent="0.25">
      <c r="B10" s="2" t="s">
        <v>105</v>
      </c>
      <c r="C10" s="2" t="s">
        <v>106</v>
      </c>
      <c r="D10" s="2" t="s">
        <v>107</v>
      </c>
      <c r="E10" s="2" t="s">
        <v>108</v>
      </c>
    </row>
    <row r="11" spans="2:5" x14ac:dyDescent="0.25">
      <c r="B11" s="105" t="s">
        <v>109</v>
      </c>
      <c r="C11" s="106">
        <f>'Прил.5 Расчет СМР и ОБ'!J15</f>
        <v>53372.27</v>
      </c>
      <c r="D11" s="107">
        <f t="shared" ref="D11:D18" si="0">C11/$C$24</f>
        <v>0.42372883778036508</v>
      </c>
      <c r="E11" s="107">
        <f t="shared" ref="E11:E18" si="1">C11/$C$40</f>
        <v>1.5294541852665881E-3</v>
      </c>
    </row>
    <row r="12" spans="2:5" x14ac:dyDescent="0.25">
      <c r="B12" s="105" t="s">
        <v>110</v>
      </c>
      <c r="C12" s="106">
        <f>'Прил.5 Расчет СМР и ОБ'!J18</f>
        <v>0</v>
      </c>
      <c r="D12" s="107">
        <f t="shared" si="0"/>
        <v>0</v>
      </c>
      <c r="E12" s="107">
        <f t="shared" si="1"/>
        <v>0</v>
      </c>
    </row>
    <row r="13" spans="2:5" x14ac:dyDescent="0.25">
      <c r="B13" s="105" t="s">
        <v>111</v>
      </c>
      <c r="C13" s="106">
        <f>'Прил.5 Расчет СМР и ОБ'!J19</f>
        <v>0</v>
      </c>
      <c r="D13" s="107">
        <f t="shared" si="0"/>
        <v>0</v>
      </c>
      <c r="E13" s="107">
        <f t="shared" si="1"/>
        <v>0</v>
      </c>
    </row>
    <row r="14" spans="2:5" x14ac:dyDescent="0.25">
      <c r="B14" s="105" t="s">
        <v>112</v>
      </c>
      <c r="C14" s="106">
        <f>C13+C12</f>
        <v>0</v>
      </c>
      <c r="D14" s="107">
        <f t="shared" si="0"/>
        <v>0</v>
      </c>
      <c r="E14" s="107">
        <f t="shared" si="1"/>
        <v>0</v>
      </c>
    </row>
    <row r="15" spans="2:5" x14ac:dyDescent="0.25">
      <c r="B15" s="105" t="s">
        <v>113</v>
      </c>
      <c r="C15" s="106">
        <v>0</v>
      </c>
      <c r="D15" s="107">
        <f t="shared" si="0"/>
        <v>0</v>
      </c>
      <c r="E15" s="107">
        <f t="shared" si="1"/>
        <v>0</v>
      </c>
    </row>
    <row r="16" spans="2:5" x14ac:dyDescent="0.25">
      <c r="B16" s="105" t="s">
        <v>114</v>
      </c>
      <c r="C16" s="106">
        <f>'Прил.5 Расчет СМР и ОБ'!J30</f>
        <v>0</v>
      </c>
      <c r="D16" s="107">
        <f t="shared" si="0"/>
        <v>0</v>
      </c>
      <c r="E16" s="107">
        <f t="shared" si="1"/>
        <v>0</v>
      </c>
    </row>
    <row r="17" spans="2:5" x14ac:dyDescent="0.25">
      <c r="B17" s="105" t="s">
        <v>115</v>
      </c>
      <c r="C17" s="106">
        <f>'Прил.5 Расчет СМР и ОБ'!J31</f>
        <v>0</v>
      </c>
      <c r="D17" s="107">
        <f t="shared" si="0"/>
        <v>0</v>
      </c>
      <c r="E17" s="107">
        <f t="shared" si="1"/>
        <v>0</v>
      </c>
    </row>
    <row r="18" spans="2:5" x14ac:dyDescent="0.25">
      <c r="B18" s="105" t="s">
        <v>116</v>
      </c>
      <c r="C18" s="106">
        <f>C17+C16</f>
        <v>0</v>
      </c>
      <c r="D18" s="107">
        <f t="shared" si="0"/>
        <v>0</v>
      </c>
      <c r="E18" s="107">
        <f t="shared" si="1"/>
        <v>0</v>
      </c>
    </row>
    <row r="19" spans="2:5" x14ac:dyDescent="0.25">
      <c r="B19" s="105" t="s">
        <v>117</v>
      </c>
      <c r="C19" s="106">
        <f>C18+C14+C11</f>
        <v>53372.27</v>
      </c>
      <c r="D19" s="107"/>
      <c r="E19" s="105"/>
    </row>
    <row r="20" spans="2:5" x14ac:dyDescent="0.25">
      <c r="B20" s="105" t="s">
        <v>118</v>
      </c>
      <c r="C20" s="106">
        <f>ROUND(C21*(C11+C15),2)</f>
        <v>24551.24</v>
      </c>
      <c r="D20" s="107">
        <f>C20/$C$24</f>
        <v>0.1949152320346654</v>
      </c>
      <c r="E20" s="107">
        <f>C20/$C$40</f>
        <v>7.0354880486598139E-4</v>
      </c>
    </row>
    <row r="21" spans="2:5" x14ac:dyDescent="0.25">
      <c r="B21" s="105" t="s">
        <v>119</v>
      </c>
      <c r="C21" s="180">
        <v>0.46</v>
      </c>
      <c r="D21" s="107"/>
      <c r="E21" s="105"/>
    </row>
    <row r="22" spans="2:5" x14ac:dyDescent="0.25">
      <c r="B22" s="105" t="s">
        <v>120</v>
      </c>
      <c r="C22" s="106">
        <f>ROUND(C23*(C11+C15),2)</f>
        <v>48035.040000000001</v>
      </c>
      <c r="D22" s="107">
        <f>C22/$C$24</f>
        <v>0.3813559301849696</v>
      </c>
      <c r="E22" s="107">
        <f>C22/$C$40</f>
        <v>1.3765086807708943E-3</v>
      </c>
    </row>
    <row r="23" spans="2:5" x14ac:dyDescent="0.25">
      <c r="B23" s="105" t="s">
        <v>121</v>
      </c>
      <c r="C23" s="180">
        <v>0.9</v>
      </c>
      <c r="D23" s="107"/>
      <c r="E23" s="105"/>
    </row>
    <row r="24" spans="2:5" x14ac:dyDescent="0.25">
      <c r="B24" s="105" t="s">
        <v>122</v>
      </c>
      <c r="C24" s="106">
        <f>C19+C20+C22</f>
        <v>125958.54999999999</v>
      </c>
      <c r="D24" s="107">
        <f>C24/$C$24</f>
        <v>1</v>
      </c>
      <c r="E24" s="107">
        <f>C24/$C$40</f>
        <v>3.6095116709034636E-3</v>
      </c>
    </row>
    <row r="25" spans="2:5" ht="25.5" customHeight="1" x14ac:dyDescent="0.25">
      <c r="B25" s="105" t="s">
        <v>123</v>
      </c>
      <c r="C25" s="106">
        <f>'Прил.5 Расчет СМР и ОБ'!J26</f>
        <v>32596480</v>
      </c>
      <c r="D25" s="107"/>
      <c r="E25" s="107">
        <f>C25/$C$40</f>
        <v>0.93409597832280022</v>
      </c>
    </row>
    <row r="26" spans="2:5" ht="25.5" customHeight="1" x14ac:dyDescent="0.25">
      <c r="B26" s="105" t="s">
        <v>124</v>
      </c>
      <c r="C26" s="106">
        <f>'Прил.5 Расчет СМР и ОБ'!J27</f>
        <v>32596480.050000001</v>
      </c>
      <c r="D26" s="107"/>
      <c r="E26" s="107">
        <f>C26/$C$40</f>
        <v>0.93409597975561742</v>
      </c>
    </row>
    <row r="27" spans="2:5" x14ac:dyDescent="0.25">
      <c r="B27" s="105" t="s">
        <v>125</v>
      </c>
      <c r="C27" s="108">
        <f>C24+C25</f>
        <v>32722438.550000001</v>
      </c>
      <c r="D27" s="107"/>
      <c r="E27" s="107">
        <f>C27/$C$40</f>
        <v>0.93770548999370362</v>
      </c>
    </row>
    <row r="28" spans="2:5" ht="33" customHeight="1" x14ac:dyDescent="0.25">
      <c r="B28" s="105" t="s">
        <v>126</v>
      </c>
      <c r="C28" s="105"/>
      <c r="D28" s="105"/>
      <c r="E28" s="105"/>
    </row>
    <row r="29" spans="2:5" ht="25.5" customHeight="1" x14ac:dyDescent="0.25">
      <c r="B29" s="105" t="s">
        <v>127</v>
      </c>
      <c r="C29" s="108">
        <f>ROUND(C24*3.9%,2)</f>
        <v>4912.38</v>
      </c>
      <c r="D29" s="105"/>
      <c r="E29" s="107">
        <f t="shared" ref="E29:E38" si="2">C29/$C$40</f>
        <v>1.4077085630084468E-4</v>
      </c>
    </row>
    <row r="30" spans="2:5" ht="38.25" customHeight="1" x14ac:dyDescent="0.25">
      <c r="B30" s="105" t="s">
        <v>128</v>
      </c>
      <c r="C30" s="191">
        <f>ROUND((C24+C29)*2.1%,2)</f>
        <v>2748.29</v>
      </c>
      <c r="D30" s="192"/>
      <c r="E30" s="107">
        <f t="shared" si="2"/>
        <v>7.8755946539772655E-5</v>
      </c>
    </row>
    <row r="31" spans="2:5" x14ac:dyDescent="0.25">
      <c r="B31" s="105" t="s">
        <v>129</v>
      </c>
      <c r="C31" s="191">
        <v>511550</v>
      </c>
      <c r="D31" s="192"/>
      <c r="E31" s="107">
        <f t="shared" si="2"/>
        <v>1.4659153310757126E-2</v>
      </c>
    </row>
    <row r="32" spans="2:5" ht="25.5" customHeight="1" x14ac:dyDescent="0.25">
      <c r="B32" s="105" t="s">
        <v>130</v>
      </c>
      <c r="C32" s="191">
        <v>0</v>
      </c>
      <c r="D32" s="192"/>
      <c r="E32" s="107">
        <f t="shared" si="2"/>
        <v>0</v>
      </c>
    </row>
    <row r="33" spans="2:5" ht="25.5" customHeight="1" x14ac:dyDescent="0.25">
      <c r="B33" s="105" t="s">
        <v>131</v>
      </c>
      <c r="C33" s="108">
        <v>0</v>
      </c>
      <c r="D33" s="105"/>
      <c r="E33" s="107">
        <f t="shared" si="2"/>
        <v>0</v>
      </c>
    </row>
    <row r="34" spans="2:5" ht="51" customHeight="1" x14ac:dyDescent="0.25">
      <c r="B34" s="105" t="s">
        <v>132</v>
      </c>
      <c r="C34" s="108">
        <v>0</v>
      </c>
      <c r="D34" s="105"/>
      <c r="E34" s="107">
        <f t="shared" si="2"/>
        <v>0</v>
      </c>
    </row>
    <row r="35" spans="2:5" ht="76.5" customHeight="1" x14ac:dyDescent="0.25">
      <c r="B35" s="105" t="s">
        <v>133</v>
      </c>
      <c r="C35" s="108">
        <v>0</v>
      </c>
      <c r="D35" s="105"/>
      <c r="E35" s="107">
        <f t="shared" si="2"/>
        <v>0</v>
      </c>
    </row>
    <row r="36" spans="2:5" ht="25.5" customHeight="1" x14ac:dyDescent="0.25">
      <c r="B36" s="105" t="s">
        <v>134</v>
      </c>
      <c r="C36" s="108">
        <f>ROUND((C27+C32+C33+C34+C35+C29+C31+C30)*1.72%,2)</f>
        <v>571756.37</v>
      </c>
      <c r="D36" s="105"/>
      <c r="E36" s="107">
        <f t="shared" si="2"/>
        <v>1.6384447823735659E-2</v>
      </c>
    </row>
    <row r="37" spans="2:5" x14ac:dyDescent="0.25">
      <c r="B37" s="105" t="s">
        <v>135</v>
      </c>
      <c r="C37" s="108">
        <f>ROUND((C27+C32+C33+C34+C35+C29+C31+C30)*0.2%,2)</f>
        <v>66483.3</v>
      </c>
      <c r="D37" s="105"/>
      <c r="E37" s="107">
        <f t="shared" si="2"/>
        <v>1.9051683849185012E-3</v>
      </c>
    </row>
    <row r="38" spans="2:5" ht="38.25" customHeight="1" x14ac:dyDescent="0.25">
      <c r="B38" s="105" t="s">
        <v>136</v>
      </c>
      <c r="C38" s="106">
        <f>C27+C32+C33+C34+C35+C29+C31+C30+C36+C37</f>
        <v>33879888.889999993</v>
      </c>
      <c r="D38" s="105"/>
      <c r="E38" s="107">
        <f t="shared" si="2"/>
        <v>0.97087378631595533</v>
      </c>
    </row>
    <row r="39" spans="2:5" ht="13.5" customHeight="1" x14ac:dyDescent="0.25">
      <c r="B39" s="105" t="s">
        <v>137</v>
      </c>
      <c r="C39" s="106">
        <f>ROUND(C38*3%,2)</f>
        <v>1016396.67</v>
      </c>
      <c r="D39" s="105"/>
      <c r="E39" s="107">
        <f>C39/$C$38</f>
        <v>3.0000000097402925E-2</v>
      </c>
    </row>
    <row r="40" spans="2:5" x14ac:dyDescent="0.25">
      <c r="B40" s="105" t="s">
        <v>138</v>
      </c>
      <c r="C40" s="106">
        <f>C39+C38</f>
        <v>34896285.559999995</v>
      </c>
      <c r="D40" s="105"/>
      <c r="E40" s="107">
        <f>C40/$C$40</f>
        <v>1</v>
      </c>
    </row>
    <row r="41" spans="2:5" x14ac:dyDescent="0.25">
      <c r="B41" s="105" t="s">
        <v>139</v>
      </c>
      <c r="C41" s="106">
        <f>C40/'Прил.5 Расчет СМР и ОБ'!E38</f>
        <v>34896285.559999995</v>
      </c>
      <c r="D41" s="105"/>
      <c r="E41" s="105"/>
    </row>
    <row r="42" spans="2:5" x14ac:dyDescent="0.25">
      <c r="B42" s="109"/>
      <c r="C42" s="4"/>
      <c r="D42" s="4"/>
      <c r="E42" s="4"/>
    </row>
    <row r="43" spans="2:5" x14ac:dyDescent="0.25">
      <c r="B43" s="109" t="s">
        <v>140</v>
      </c>
      <c r="C43" s="4"/>
      <c r="D43" s="4"/>
      <c r="E43" s="4"/>
    </row>
    <row r="44" spans="2:5" x14ac:dyDescent="0.25">
      <c r="B44" s="109" t="s">
        <v>141</v>
      </c>
      <c r="C44" s="4"/>
      <c r="D44" s="4"/>
      <c r="E44" s="4"/>
    </row>
    <row r="45" spans="2:5" x14ac:dyDescent="0.25">
      <c r="B45" s="109"/>
      <c r="C45" s="4"/>
      <c r="D45" s="4"/>
      <c r="E45" s="4"/>
    </row>
    <row r="46" spans="2:5" x14ac:dyDescent="0.25">
      <c r="B46" s="109" t="s">
        <v>142</v>
      </c>
      <c r="C46" s="4"/>
      <c r="D46" s="4"/>
      <c r="E46" s="4"/>
    </row>
    <row r="47" spans="2:5" x14ac:dyDescent="0.25">
      <c r="B47" s="214" t="s">
        <v>143</v>
      </c>
      <c r="C47" s="214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2:J44"/>
  <sheetViews>
    <sheetView view="pageBreakPreview" topLeftCell="A4" workbookViewId="0">
      <selection activeCell="B29" sqref="B29:H30"/>
    </sheetView>
  </sheetViews>
  <sheetFormatPr defaultColWidth="9.140625" defaultRowHeight="15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1.4257812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</cols>
  <sheetData>
    <row r="2" spans="1:10" ht="15.75" customHeight="1" x14ac:dyDescent="0.25">
      <c r="H2" s="215" t="s">
        <v>144</v>
      </c>
      <c r="I2" s="215"/>
      <c r="J2" s="215"/>
    </row>
    <row r="4" spans="1:10" s="4" customFormat="1" ht="12.75" customHeight="1" x14ac:dyDescent="0.2">
      <c r="A4" s="196" t="s">
        <v>145</v>
      </c>
      <c r="B4" s="196"/>
      <c r="C4" s="196"/>
      <c r="D4" s="196"/>
      <c r="E4" s="196"/>
      <c r="F4" s="196"/>
      <c r="G4" s="196"/>
      <c r="H4" s="196"/>
      <c r="I4" s="196"/>
      <c r="J4" s="196"/>
    </row>
    <row r="5" spans="1:10" s="4" customFormat="1" ht="12.75" customHeight="1" x14ac:dyDescent="0.2">
      <c r="A5" s="177"/>
      <c r="B5" s="177"/>
      <c r="C5" s="28"/>
      <c r="D5" s="177"/>
      <c r="E5" s="177"/>
      <c r="F5" s="177"/>
      <c r="G5" s="177"/>
      <c r="H5" s="177"/>
      <c r="I5" s="177"/>
      <c r="J5" s="177"/>
    </row>
    <row r="6" spans="1:10" s="4" customFormat="1" ht="21.75" customHeight="1" x14ac:dyDescent="0.2">
      <c r="A6" s="137" t="s">
        <v>146</v>
      </c>
      <c r="B6" s="138"/>
      <c r="C6" s="138"/>
      <c r="D6" s="221" t="s">
        <v>346</v>
      </c>
      <c r="E6" s="221"/>
      <c r="F6" s="221"/>
      <c r="G6" s="221"/>
      <c r="H6" s="221"/>
      <c r="I6" s="221"/>
      <c r="J6" s="221"/>
    </row>
    <row r="7" spans="1:10" s="4" customFormat="1" ht="12.75" customHeight="1" x14ac:dyDescent="0.2">
      <c r="A7" s="199" t="s">
        <v>341</v>
      </c>
      <c r="B7" s="213"/>
      <c r="C7" s="213"/>
      <c r="D7" s="213"/>
      <c r="E7" s="213"/>
      <c r="F7" s="213"/>
      <c r="G7" s="213"/>
      <c r="H7" s="213"/>
      <c r="I7" s="42"/>
      <c r="J7" s="42"/>
    </row>
    <row r="8" spans="1:10" s="4" customFormat="1" ht="13.5" customHeight="1" x14ac:dyDescent="0.2">
      <c r="A8" s="199"/>
      <c r="B8" s="213"/>
      <c r="C8" s="213"/>
      <c r="D8" s="213"/>
      <c r="E8" s="213"/>
      <c r="F8" s="213"/>
      <c r="G8" s="213"/>
      <c r="H8" s="213"/>
    </row>
    <row r="9" spans="1:10" s="4" customFormat="1" ht="13.15" customHeight="1" x14ac:dyDescent="0.2"/>
    <row r="10" spans="1:10" ht="27" customHeight="1" x14ac:dyDescent="0.25">
      <c r="A10" s="218" t="s">
        <v>13</v>
      </c>
      <c r="B10" s="218" t="s">
        <v>85</v>
      </c>
      <c r="C10" s="218" t="s">
        <v>105</v>
      </c>
      <c r="D10" s="218" t="s">
        <v>87</v>
      </c>
      <c r="E10" s="219" t="s">
        <v>147</v>
      </c>
      <c r="F10" s="216" t="s">
        <v>89</v>
      </c>
      <c r="G10" s="217"/>
      <c r="H10" s="219" t="s">
        <v>148</v>
      </c>
      <c r="I10" s="216" t="s">
        <v>149</v>
      </c>
      <c r="J10" s="217"/>
    </row>
    <row r="11" spans="1:10" ht="28.5" customHeight="1" x14ac:dyDescent="0.25">
      <c r="A11" s="218"/>
      <c r="B11" s="218"/>
      <c r="C11" s="218"/>
      <c r="D11" s="218"/>
      <c r="E11" s="220"/>
      <c r="F11" s="2" t="s">
        <v>150</v>
      </c>
      <c r="G11" s="2" t="s">
        <v>91</v>
      </c>
      <c r="H11" s="220"/>
      <c r="I11" s="2" t="s">
        <v>150</v>
      </c>
      <c r="J11" s="2" t="s">
        <v>91</v>
      </c>
    </row>
    <row r="12" spans="1:10" x14ac:dyDescent="0.25">
      <c r="A12" s="2">
        <v>1</v>
      </c>
      <c r="B12" s="2">
        <v>2</v>
      </c>
      <c r="C12" s="2">
        <v>3</v>
      </c>
      <c r="D12" s="2">
        <v>4</v>
      </c>
      <c r="E12" s="2">
        <v>5</v>
      </c>
      <c r="F12" s="2">
        <v>6</v>
      </c>
      <c r="G12" s="2">
        <v>7</v>
      </c>
      <c r="H12" s="2">
        <v>8</v>
      </c>
      <c r="I12" s="174">
        <v>9</v>
      </c>
      <c r="J12" s="174">
        <v>10</v>
      </c>
    </row>
    <row r="13" spans="1:10" x14ac:dyDescent="0.25">
      <c r="A13" s="2"/>
      <c r="B13" s="226" t="s">
        <v>151</v>
      </c>
      <c r="C13" s="227"/>
      <c r="D13" s="218"/>
      <c r="E13" s="228"/>
      <c r="F13" s="229"/>
      <c r="G13" s="229"/>
      <c r="H13" s="230"/>
      <c r="I13" s="139"/>
      <c r="J13" s="139"/>
    </row>
    <row r="14" spans="1:10" ht="25.5" customHeight="1" x14ac:dyDescent="0.25">
      <c r="A14" s="2">
        <v>1</v>
      </c>
      <c r="B14" s="140" t="s">
        <v>95</v>
      </c>
      <c r="C14" s="8" t="s">
        <v>152</v>
      </c>
      <c r="D14" s="2" t="s">
        <v>153</v>
      </c>
      <c r="E14" s="141">
        <v>105.73847622756766</v>
      </c>
      <c r="F14" s="26">
        <v>10.94</v>
      </c>
      <c r="G14" s="26">
        <f>'Прил. 3'!H10</f>
        <v>1156.78</v>
      </c>
      <c r="H14" s="142">
        <f>G14/$G$15</f>
        <v>1</v>
      </c>
      <c r="I14" s="26">
        <f>ФОТр.тек.!E13</f>
        <v>504.75733271476946</v>
      </c>
      <c r="J14" s="26">
        <f>ROUND(I14*E14,2)</f>
        <v>53372.27</v>
      </c>
    </row>
    <row r="15" spans="1:10" s="12" customFormat="1" ht="25.5" customHeight="1" x14ac:dyDescent="0.2">
      <c r="A15" s="2"/>
      <c r="B15" s="2"/>
      <c r="C15" s="148" t="s">
        <v>154</v>
      </c>
      <c r="D15" s="2" t="s">
        <v>153</v>
      </c>
      <c r="E15" s="141">
        <f>SUM(E14:E14)</f>
        <v>105.73847622756766</v>
      </c>
      <c r="F15" s="26"/>
      <c r="G15" s="26">
        <f>SUM(G14:G14)</f>
        <v>1156.78</v>
      </c>
      <c r="H15" s="176">
        <v>1</v>
      </c>
      <c r="I15" s="139"/>
      <c r="J15" s="26">
        <f>SUM(J14:J14)</f>
        <v>53372.27</v>
      </c>
    </row>
    <row r="16" spans="1:10" s="12" customFormat="1" ht="14.25" customHeight="1" x14ac:dyDescent="0.2">
      <c r="A16" s="2"/>
      <c r="B16" s="227" t="s">
        <v>98</v>
      </c>
      <c r="C16" s="227"/>
      <c r="D16" s="218"/>
      <c r="E16" s="228"/>
      <c r="F16" s="229"/>
      <c r="G16" s="229"/>
      <c r="H16" s="230"/>
      <c r="I16" s="139"/>
      <c r="J16" s="139"/>
    </row>
    <row r="17" spans="1:10" s="12" customFormat="1" ht="14.25" customHeight="1" x14ac:dyDescent="0.2">
      <c r="A17" s="2"/>
      <c r="B17" s="226" t="s">
        <v>99</v>
      </c>
      <c r="C17" s="227"/>
      <c r="D17" s="218"/>
      <c r="E17" s="228"/>
      <c r="F17" s="229"/>
      <c r="G17" s="229"/>
      <c r="H17" s="230"/>
      <c r="I17" s="139"/>
      <c r="J17" s="139"/>
    </row>
    <row r="18" spans="1:10" s="12" customFormat="1" ht="14.25" customHeight="1" x14ac:dyDescent="0.2">
      <c r="A18" s="2"/>
      <c r="B18" s="2"/>
      <c r="C18" s="8" t="s">
        <v>155</v>
      </c>
      <c r="D18" s="2"/>
      <c r="E18" s="141"/>
      <c r="F18" s="26"/>
      <c r="G18" s="26">
        <v>0</v>
      </c>
      <c r="H18" s="176">
        <v>0</v>
      </c>
      <c r="I18" s="144"/>
      <c r="J18" s="26">
        <v>0</v>
      </c>
    </row>
    <row r="19" spans="1:10" s="12" customFormat="1" ht="14.25" customHeight="1" x14ac:dyDescent="0.2">
      <c r="A19" s="2"/>
      <c r="B19" s="2"/>
      <c r="C19" s="8" t="s">
        <v>156</v>
      </c>
      <c r="D19" s="2"/>
      <c r="E19" s="175"/>
      <c r="F19" s="26"/>
      <c r="G19" s="144">
        <v>0</v>
      </c>
      <c r="H19" s="142">
        <v>0</v>
      </c>
      <c r="I19" s="26"/>
      <c r="J19" s="26">
        <v>0</v>
      </c>
    </row>
    <row r="20" spans="1:10" s="12" customFormat="1" ht="25.5" customHeight="1" x14ac:dyDescent="0.2">
      <c r="A20" s="2"/>
      <c r="B20" s="2"/>
      <c r="C20" s="148" t="s">
        <v>157</v>
      </c>
      <c r="D20" s="2"/>
      <c r="E20" s="175"/>
      <c r="F20" s="26"/>
      <c r="G20" s="26">
        <f>G19+G18</f>
        <v>0</v>
      </c>
      <c r="H20" s="145">
        <v>1</v>
      </c>
      <c r="I20" s="146"/>
      <c r="J20" s="147">
        <f>J19+J18</f>
        <v>0</v>
      </c>
    </row>
    <row r="21" spans="1:10" s="12" customFormat="1" ht="14.25" customHeight="1" x14ac:dyDescent="0.2">
      <c r="A21" s="2"/>
      <c r="B21" s="226" t="s">
        <v>43</v>
      </c>
      <c r="C21" s="226"/>
      <c r="D21" s="231"/>
      <c r="E21" s="232"/>
      <c r="F21" s="233"/>
      <c r="G21" s="233"/>
      <c r="H21" s="234"/>
      <c r="I21" s="139"/>
      <c r="J21" s="139"/>
    </row>
    <row r="22" spans="1:10" x14ac:dyDescent="0.25">
      <c r="A22" s="2"/>
      <c r="B22" s="227" t="s">
        <v>158</v>
      </c>
      <c r="C22" s="227"/>
      <c r="D22" s="218"/>
      <c r="E22" s="228"/>
      <c r="F22" s="229"/>
      <c r="G22" s="229"/>
      <c r="H22" s="230"/>
      <c r="I22" s="139"/>
      <c r="J22" s="139"/>
    </row>
    <row r="23" spans="1:10" s="12" customFormat="1" ht="63.75" customHeight="1" x14ac:dyDescent="0.2">
      <c r="A23" s="2">
        <v>2</v>
      </c>
      <c r="B23" s="181" t="s">
        <v>159</v>
      </c>
      <c r="C23" s="182" t="s">
        <v>355</v>
      </c>
      <c r="D23" s="181" t="s">
        <v>101</v>
      </c>
      <c r="E23" s="183">
        <v>34</v>
      </c>
      <c r="F23" s="184">
        <f>ROUND(I23/'Прил. 10'!$D$14,2)</f>
        <v>153150.16</v>
      </c>
      <c r="G23" s="185">
        <f>ROUND(E23*F23,2)</f>
        <v>5207105.4400000004</v>
      </c>
      <c r="H23" s="186">
        <f>G23/$G$26</f>
        <v>1</v>
      </c>
      <c r="I23" s="26">
        <v>958720</v>
      </c>
      <c r="J23" s="26">
        <f>ROUND(I23*E23,2)</f>
        <v>32596480</v>
      </c>
    </row>
    <row r="24" spans="1:10" x14ac:dyDescent="0.25">
      <c r="A24" s="2"/>
      <c r="B24" s="181"/>
      <c r="C24" s="182" t="s">
        <v>160</v>
      </c>
      <c r="D24" s="181"/>
      <c r="E24" s="187"/>
      <c r="F24" s="184"/>
      <c r="G24" s="185">
        <f>SUM(G23)</f>
        <v>5207105.4400000004</v>
      </c>
      <c r="H24" s="186">
        <f>G23/$G$26</f>
        <v>1</v>
      </c>
      <c r="I24" s="144"/>
      <c r="J24" s="26">
        <f>SUM(J23)</f>
        <v>32596480</v>
      </c>
    </row>
    <row r="25" spans="1:10" x14ac:dyDescent="0.25">
      <c r="A25" s="2"/>
      <c r="B25" s="181"/>
      <c r="C25" s="182" t="s">
        <v>161</v>
      </c>
      <c r="D25" s="181"/>
      <c r="E25" s="187"/>
      <c r="F25" s="184"/>
      <c r="G25" s="185">
        <v>0</v>
      </c>
      <c r="H25" s="186">
        <f>G25/$G$26</f>
        <v>0</v>
      </c>
      <c r="I25" s="144"/>
      <c r="J25" s="26">
        <v>0</v>
      </c>
    </row>
    <row r="26" spans="1:10" x14ac:dyDescent="0.25">
      <c r="A26" s="2"/>
      <c r="B26" s="181"/>
      <c r="C26" s="188" t="s">
        <v>162</v>
      </c>
      <c r="D26" s="181"/>
      <c r="E26" s="189"/>
      <c r="F26" s="184"/>
      <c r="G26" s="185">
        <f>G24+G25</f>
        <v>5207105.4400000004</v>
      </c>
      <c r="H26" s="190">
        <v>1</v>
      </c>
      <c r="I26" s="144"/>
      <c r="J26" s="26">
        <f>J25+J24</f>
        <v>32596480</v>
      </c>
    </row>
    <row r="27" spans="1:10" ht="25.5" customHeight="1" x14ac:dyDescent="0.25">
      <c r="A27" s="2"/>
      <c r="B27" s="181"/>
      <c r="C27" s="182" t="s">
        <v>163</v>
      </c>
      <c r="D27" s="181"/>
      <c r="E27" s="183"/>
      <c r="F27" s="184"/>
      <c r="G27" s="185">
        <f>'Прил.6 Расчет ОБ'!G13</f>
        <v>5207105.4400000004</v>
      </c>
      <c r="H27" s="190"/>
      <c r="I27" s="144"/>
      <c r="J27" s="26">
        <f>ROUND(G27*'Прил. 10'!D14,2)</f>
        <v>32596480.050000001</v>
      </c>
    </row>
    <row r="28" spans="1:10" s="12" customFormat="1" ht="14.25" customHeight="1" x14ac:dyDescent="0.2">
      <c r="A28" s="2"/>
      <c r="B28" s="235" t="s">
        <v>102</v>
      </c>
      <c r="C28" s="235"/>
      <c r="D28" s="236"/>
      <c r="E28" s="237"/>
      <c r="F28" s="238"/>
      <c r="G28" s="238"/>
      <c r="H28" s="239"/>
      <c r="I28" s="139"/>
      <c r="J28" s="139"/>
    </row>
    <row r="29" spans="1:10" s="12" customFormat="1" ht="14.25" customHeight="1" x14ac:dyDescent="0.2">
      <c r="A29" s="174"/>
      <c r="B29" s="222" t="s">
        <v>164</v>
      </c>
      <c r="C29" s="222"/>
      <c r="D29" s="219"/>
      <c r="E29" s="223"/>
      <c r="F29" s="224"/>
      <c r="G29" s="224"/>
      <c r="H29" s="225"/>
      <c r="I29" s="149"/>
      <c r="J29" s="149"/>
    </row>
    <row r="30" spans="1:10" s="12" customFormat="1" ht="14.25" customHeight="1" x14ac:dyDescent="0.2">
      <c r="A30" s="150"/>
      <c r="B30" s="151"/>
      <c r="C30" s="152" t="s">
        <v>165</v>
      </c>
      <c r="D30" s="150"/>
      <c r="E30" s="153"/>
      <c r="F30" s="147"/>
      <c r="G30" s="147">
        <v>0</v>
      </c>
      <c r="H30" s="142">
        <v>0</v>
      </c>
      <c r="I30" s="26"/>
      <c r="J30" s="147">
        <v>0</v>
      </c>
    </row>
    <row r="31" spans="1:10" s="12" customFormat="1" ht="14.25" customHeight="1" x14ac:dyDescent="0.2">
      <c r="A31" s="2"/>
      <c r="B31" s="2"/>
      <c r="C31" s="8" t="s">
        <v>166</v>
      </c>
      <c r="D31" s="2"/>
      <c r="E31" s="175"/>
      <c r="F31" s="143"/>
      <c r="G31" s="26">
        <v>0</v>
      </c>
      <c r="H31" s="142">
        <v>0</v>
      </c>
      <c r="I31" s="26"/>
      <c r="J31" s="26">
        <v>0</v>
      </c>
    </row>
    <row r="32" spans="1:10" s="12" customFormat="1" ht="14.25" customHeight="1" x14ac:dyDescent="0.2">
      <c r="A32" s="2"/>
      <c r="B32" s="2"/>
      <c r="C32" s="148" t="s">
        <v>167</v>
      </c>
      <c r="D32" s="2"/>
      <c r="E32" s="175"/>
      <c r="F32" s="143"/>
      <c r="G32" s="26">
        <f>G30+G31</f>
        <v>0</v>
      </c>
      <c r="H32" s="176">
        <v>0</v>
      </c>
      <c r="I32" s="26"/>
      <c r="J32" s="26">
        <f>J30+J31</f>
        <v>0</v>
      </c>
    </row>
    <row r="33" spans="1:10" s="12" customFormat="1" ht="14.25" customHeight="1" x14ac:dyDescent="0.2">
      <c r="A33" s="2"/>
      <c r="B33" s="2"/>
      <c r="C33" s="8" t="s">
        <v>168</v>
      </c>
      <c r="D33" s="2"/>
      <c r="E33" s="175"/>
      <c r="F33" s="143"/>
      <c r="G33" s="26">
        <f>G15+G20+G32</f>
        <v>1156.78</v>
      </c>
      <c r="H33" s="176"/>
      <c r="I33" s="26"/>
      <c r="J33" s="26">
        <f>J15+J20+J32</f>
        <v>53372.27</v>
      </c>
    </row>
    <row r="34" spans="1:10" s="12" customFormat="1" ht="14.25" customHeight="1" x14ac:dyDescent="0.2">
      <c r="A34" s="2"/>
      <c r="B34" s="2"/>
      <c r="C34" s="8" t="s">
        <v>169</v>
      </c>
      <c r="D34" s="154">
        <f>ROUND(G34/(0+$G$15),2)</f>
        <v>0.28999999999999998</v>
      </c>
      <c r="E34" s="175"/>
      <c r="F34" s="143"/>
      <c r="G34" s="26">
        <v>336.8</v>
      </c>
      <c r="H34" s="176"/>
      <c r="I34" s="26"/>
      <c r="J34" s="26">
        <f>ROUND(D34*(J15+0),2)</f>
        <v>15477.96</v>
      </c>
    </row>
    <row r="35" spans="1:10" s="12" customFormat="1" ht="14.25" customHeight="1" x14ac:dyDescent="0.2">
      <c r="A35" s="2"/>
      <c r="B35" s="2"/>
      <c r="C35" s="8" t="s">
        <v>170</v>
      </c>
      <c r="D35" s="154">
        <f>ROUND(G35/(G$15+0),2)</f>
        <v>0.15</v>
      </c>
      <c r="E35" s="175"/>
      <c r="F35" s="143"/>
      <c r="G35" s="26">
        <v>172.14</v>
      </c>
      <c r="H35" s="176"/>
      <c r="I35" s="26"/>
      <c r="J35" s="26">
        <f>ROUND(D35*(J15+0),2)</f>
        <v>8005.84</v>
      </c>
    </row>
    <row r="36" spans="1:10" s="12" customFormat="1" ht="14.25" customHeight="1" x14ac:dyDescent="0.2">
      <c r="A36" s="2"/>
      <c r="B36" s="2"/>
      <c r="C36" s="8" t="s">
        <v>171</v>
      </c>
      <c r="D36" s="2"/>
      <c r="E36" s="175"/>
      <c r="F36" s="143"/>
      <c r="G36" s="26">
        <f>G15+G20+G32+G34+G35</f>
        <v>1665.7199999999998</v>
      </c>
      <c r="H36" s="176"/>
      <c r="I36" s="26"/>
      <c r="J36" s="26">
        <f>J15+J20+J32+J34+J35</f>
        <v>76856.069999999992</v>
      </c>
    </row>
    <row r="37" spans="1:10" s="12" customFormat="1" ht="14.25" customHeight="1" x14ac:dyDescent="0.2">
      <c r="A37" s="2"/>
      <c r="B37" s="2"/>
      <c r="C37" s="8" t="s">
        <v>172</v>
      </c>
      <c r="D37" s="2"/>
      <c r="E37" s="175"/>
      <c r="F37" s="143"/>
      <c r="G37" s="26">
        <f>G36+G26</f>
        <v>5208771.16</v>
      </c>
      <c r="H37" s="176"/>
      <c r="I37" s="26"/>
      <c r="J37" s="26">
        <f>J36+J26</f>
        <v>32673336.07</v>
      </c>
    </row>
    <row r="38" spans="1:10" s="12" customFormat="1" ht="34.5" customHeight="1" x14ac:dyDescent="0.2">
      <c r="A38" s="2"/>
      <c r="B38" s="2"/>
      <c r="C38" s="8" t="s">
        <v>139</v>
      </c>
      <c r="D38" s="2" t="s">
        <v>342</v>
      </c>
      <c r="E38" s="179">
        <v>1</v>
      </c>
      <c r="F38" s="143"/>
      <c r="G38" s="26">
        <f>G37/E38</f>
        <v>5208771.16</v>
      </c>
      <c r="H38" s="176"/>
      <c r="I38" s="26"/>
      <c r="J38" s="26">
        <f>J37/E38</f>
        <v>32673336.07</v>
      </c>
    </row>
    <row r="40" spans="1:10" s="12" customFormat="1" ht="14.25" customHeight="1" x14ac:dyDescent="0.2">
      <c r="A40" s="4" t="s">
        <v>173</v>
      </c>
    </row>
    <row r="41" spans="1:10" s="12" customFormat="1" ht="14.25" customHeight="1" x14ac:dyDescent="0.2">
      <c r="A41" s="155" t="s">
        <v>68</v>
      </c>
    </row>
    <row r="42" spans="1:10" s="12" customFormat="1" ht="14.25" customHeight="1" x14ac:dyDescent="0.2">
      <c r="A42" s="4"/>
    </row>
    <row r="43" spans="1:10" s="12" customFormat="1" ht="14.25" customHeight="1" x14ac:dyDescent="0.2">
      <c r="A43" s="4" t="s">
        <v>174</v>
      </c>
    </row>
    <row r="44" spans="1:10" s="12" customFormat="1" ht="14.25" customHeight="1" x14ac:dyDescent="0.2">
      <c r="A44" s="155" t="s">
        <v>70</v>
      </c>
    </row>
  </sheetData>
  <sheetProtection formatCells="0" formatColumns="0" formatRows="0" insertColumns="0" insertRows="0" insertHyperlinks="0" deleteColumns="0" deleteRows="0" sort="0" autoFilter="0" pivotTables="0"/>
  <mergeCells count="20">
    <mergeCell ref="B29:H29"/>
    <mergeCell ref="B13:H13"/>
    <mergeCell ref="B16:H16"/>
    <mergeCell ref="B17:H17"/>
    <mergeCell ref="B22:H22"/>
    <mergeCell ref="B21:H21"/>
    <mergeCell ref="B28:H28"/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</mergeCells>
  <pageMargins left="0.62992125984252001" right="0.23622047244093999" top="0.74803149606299002" bottom="0.74803149606299002" header="0.31496062992126" footer="0.31496062992126"/>
  <pageSetup paperSize="9" scale="5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0"/>
  <sheetViews>
    <sheetView view="pageBreakPreview" workbookViewId="0">
      <selection activeCell="G12" sqref="G12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40" t="s">
        <v>175</v>
      </c>
      <c r="B1" s="240"/>
      <c r="C1" s="240"/>
      <c r="D1" s="240"/>
      <c r="E1" s="240"/>
      <c r="F1" s="240"/>
      <c r="G1" s="240"/>
    </row>
    <row r="2" spans="1:7" ht="21.75" customHeight="1" x14ac:dyDescent="0.25">
      <c r="A2" s="45"/>
      <c r="B2" s="45"/>
      <c r="C2" s="45"/>
      <c r="D2" s="45"/>
      <c r="E2" s="45"/>
      <c r="F2" s="45"/>
      <c r="G2" s="45"/>
    </row>
    <row r="3" spans="1:7" x14ac:dyDescent="0.25">
      <c r="A3" s="196" t="s">
        <v>176</v>
      </c>
      <c r="B3" s="196"/>
      <c r="C3" s="196"/>
      <c r="D3" s="196"/>
      <c r="E3" s="196"/>
      <c r="F3" s="196"/>
      <c r="G3" s="196"/>
    </row>
    <row r="4" spans="1:7" ht="25.5" customHeight="1" x14ac:dyDescent="0.25">
      <c r="A4" s="199" t="s">
        <v>343</v>
      </c>
      <c r="B4" s="199"/>
      <c r="C4" s="199"/>
      <c r="D4" s="199"/>
      <c r="E4" s="199"/>
      <c r="F4" s="199"/>
      <c r="G4" s="199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45" t="s">
        <v>13</v>
      </c>
      <c r="B6" s="245" t="s">
        <v>85</v>
      </c>
      <c r="C6" s="245" t="s">
        <v>105</v>
      </c>
      <c r="D6" s="245" t="s">
        <v>87</v>
      </c>
      <c r="E6" s="219" t="s">
        <v>147</v>
      </c>
      <c r="F6" s="245" t="s">
        <v>89</v>
      </c>
      <c r="G6" s="245"/>
    </row>
    <row r="7" spans="1:7" x14ac:dyDescent="0.25">
      <c r="A7" s="245"/>
      <c r="B7" s="245"/>
      <c r="C7" s="245"/>
      <c r="D7" s="245"/>
      <c r="E7" s="220"/>
      <c r="F7" s="2" t="s">
        <v>150</v>
      </c>
      <c r="G7" s="2" t="s">
        <v>91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05"/>
      <c r="B9" s="241" t="s">
        <v>177</v>
      </c>
      <c r="C9" s="242"/>
      <c r="D9" s="242"/>
      <c r="E9" s="242"/>
      <c r="F9" s="242"/>
      <c r="G9" s="243"/>
    </row>
    <row r="10" spans="1:7" ht="27" customHeight="1" x14ac:dyDescent="0.25">
      <c r="A10" s="2"/>
      <c r="B10" s="148"/>
      <c r="C10" s="8" t="s">
        <v>178</v>
      </c>
      <c r="D10" s="148"/>
      <c r="E10" s="156"/>
      <c r="F10" s="143"/>
      <c r="G10" s="26">
        <v>0</v>
      </c>
    </row>
    <row r="11" spans="1:7" x14ac:dyDescent="0.25">
      <c r="A11" s="2"/>
      <c r="B11" s="227" t="s">
        <v>179</v>
      </c>
      <c r="C11" s="227"/>
      <c r="D11" s="227"/>
      <c r="E11" s="244"/>
      <c r="F11" s="229"/>
      <c r="G11" s="229"/>
    </row>
    <row r="12" spans="1:7" s="110" customFormat="1" ht="51" customHeight="1" x14ac:dyDescent="0.25">
      <c r="A12" s="2">
        <v>1</v>
      </c>
      <c r="B12" s="8" t="str">
        <f>'Прил.5 Расчет СМР и ОБ'!B23</f>
        <v>БЦ.54.13</v>
      </c>
      <c r="C12" s="8" t="str">
        <f>'Прил.5 Расчет СМР и ОБ'!C23</f>
        <v>Поворотная камера видеонаблюдения</v>
      </c>
      <c r="D12" s="2" t="str">
        <f>'Прил.5 Расчет СМР и ОБ'!D23</f>
        <v>шт.</v>
      </c>
      <c r="E12" s="157">
        <f>'Прил.5 Расчет СМР и ОБ'!E23</f>
        <v>34</v>
      </c>
      <c r="F12" s="143">
        <f>'Прил.5 Расчет СМР и ОБ'!F23</f>
        <v>153150.16</v>
      </c>
      <c r="G12" s="26">
        <f>ROUND(E12*F12,2)</f>
        <v>5207105.4400000004</v>
      </c>
    </row>
    <row r="13" spans="1:7" ht="25.5" customHeight="1" x14ac:dyDescent="0.25">
      <c r="A13" s="2"/>
      <c r="B13" s="8"/>
      <c r="C13" s="8" t="s">
        <v>180</v>
      </c>
      <c r="D13" s="8"/>
      <c r="E13" s="40"/>
      <c r="F13" s="143"/>
      <c r="G13" s="26">
        <f>SUM(G12:G12)</f>
        <v>5207105.4400000004</v>
      </c>
    </row>
    <row r="14" spans="1:7" ht="19.5" customHeight="1" x14ac:dyDescent="0.25">
      <c r="A14" s="2"/>
      <c r="B14" s="8"/>
      <c r="C14" s="8" t="s">
        <v>181</v>
      </c>
      <c r="D14" s="8"/>
      <c r="E14" s="40"/>
      <c r="F14" s="143"/>
      <c r="G14" s="26">
        <f>G10+G13</f>
        <v>5207105.4400000004</v>
      </c>
    </row>
    <row r="15" spans="1:7" x14ac:dyDescent="0.25">
      <c r="A15" s="24"/>
      <c r="B15" s="158"/>
      <c r="C15" s="24"/>
      <c r="D15" s="24"/>
      <c r="E15" s="24"/>
      <c r="F15" s="24"/>
      <c r="G15" s="24"/>
    </row>
    <row r="16" spans="1:7" x14ac:dyDescent="0.25">
      <c r="A16" s="4" t="s">
        <v>173</v>
      </c>
      <c r="B16" s="12"/>
      <c r="C16" s="12"/>
      <c r="D16" s="24"/>
      <c r="E16" s="24"/>
      <c r="F16" s="24"/>
      <c r="G16" s="24"/>
    </row>
    <row r="17" spans="1:7" x14ac:dyDescent="0.25">
      <c r="A17" s="155" t="s">
        <v>68</v>
      </c>
      <c r="B17" s="12"/>
      <c r="C17" s="12"/>
      <c r="D17" s="24"/>
      <c r="E17" s="24"/>
      <c r="F17" s="24"/>
      <c r="G17" s="24"/>
    </row>
    <row r="18" spans="1:7" x14ac:dyDescent="0.25">
      <c r="A18" s="4"/>
      <c r="B18" s="12"/>
      <c r="C18" s="12"/>
      <c r="D18" s="24"/>
      <c r="E18" s="24"/>
      <c r="F18" s="24"/>
      <c r="G18" s="24"/>
    </row>
    <row r="19" spans="1:7" x14ac:dyDescent="0.25">
      <c r="A19" s="4" t="s">
        <v>174</v>
      </c>
      <c r="B19" s="12"/>
      <c r="C19" s="12"/>
      <c r="D19" s="24"/>
      <c r="E19" s="24"/>
      <c r="F19" s="24"/>
      <c r="G19" s="24"/>
    </row>
    <row r="20" spans="1:7" x14ac:dyDescent="0.25">
      <c r="A20" s="155" t="s">
        <v>70</v>
      </c>
      <c r="B20" s="12"/>
      <c r="C20" s="12"/>
      <c r="D20" s="24"/>
      <c r="E20" s="24"/>
      <c r="F20" s="24"/>
      <c r="G20" s="2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'Прил.1 Сравнит табл'!Область_печати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Елена Добровольская</cp:lastModifiedBy>
  <dcterms:created xsi:type="dcterms:W3CDTF">2020-09-30T08:50:27Z</dcterms:created>
  <dcterms:modified xsi:type="dcterms:W3CDTF">2023-10-07T17:35:22Z</dcterms:modified>
  <cp:category/>
</cp:coreProperties>
</file>