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220\"/>
    </mc:Choice>
  </mc:AlternateContent>
  <xr:revisionPtr revIDLastSave="0" documentId="13_ncr:1_{EDEA5EAB-9B18-4443-B567-6B0064F8A714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ОБ'!$A$1:$J$86</definedName>
    <definedName name="_xlnm.Print_Area" localSheetId="8">'Прил.6 Расчет ОБ'!$A$1:$G$29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H12" i="5" l="1"/>
  <c r="H13" i="5" s="1"/>
  <c r="H14" i="5" s="1"/>
  <c r="F12" i="5"/>
  <c r="F13" i="5" s="1"/>
  <c r="F14" i="5" s="1"/>
  <c r="J12" i="5" l="1"/>
  <c r="J13" i="5" s="1"/>
  <c r="J14" i="5" s="1"/>
  <c r="Q23" i="15" l="1"/>
  <c r="H22" i="15"/>
  <c r="G22" i="15"/>
  <c r="M21" i="15"/>
  <c r="P21" i="15" s="1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O17" i="15" s="1"/>
  <c r="K17" i="15"/>
  <c r="I17" i="15"/>
  <c r="H17" i="15"/>
  <c r="G17" i="15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N13" i="15" s="1"/>
  <c r="I13" i="15"/>
  <c r="H13" i="15"/>
  <c r="G13" i="15"/>
  <c r="F13" i="15" s="1"/>
  <c r="P12" i="15"/>
  <c r="O12" i="15"/>
  <c r="N12" i="15"/>
  <c r="F12" i="15"/>
  <c r="M11" i="15"/>
  <c r="P11" i="15" s="1"/>
  <c r="L11" i="15"/>
  <c r="K11" i="15"/>
  <c r="N11" i="15" s="1"/>
  <c r="I11" i="15"/>
  <c r="H11" i="15"/>
  <c r="G11" i="15"/>
  <c r="M10" i="15"/>
  <c r="M9" i="15" s="1"/>
  <c r="K10" i="15"/>
  <c r="K9" i="15" s="1"/>
  <c r="I10" i="15"/>
  <c r="I9" i="15" s="1"/>
  <c r="H10" i="15"/>
  <c r="G10" i="15"/>
  <c r="G9" i="15"/>
  <c r="N15" i="14"/>
  <c r="M15" i="14"/>
  <c r="L15" i="14"/>
  <c r="O15" i="14" s="1"/>
  <c r="K15" i="14"/>
  <c r="J15" i="14" s="1"/>
  <c r="D15" i="14"/>
  <c r="N14" i="14"/>
  <c r="O14" i="14" s="1"/>
  <c r="M14" i="14"/>
  <c r="L14" i="14"/>
  <c r="J14" i="14" s="1"/>
  <c r="K14" i="14"/>
  <c r="H14" i="14"/>
  <c r="D14" i="14"/>
  <c r="N13" i="14"/>
  <c r="O13" i="14" s="1"/>
  <c r="M13" i="14"/>
  <c r="L13" i="14"/>
  <c r="J13" i="14" s="1"/>
  <c r="K13" i="14"/>
  <c r="D13" i="14"/>
  <c r="O12" i="14"/>
  <c r="J12" i="14"/>
  <c r="D12" i="14"/>
  <c r="N11" i="14"/>
  <c r="O11" i="14" s="1"/>
  <c r="M11" i="14"/>
  <c r="L11" i="14"/>
  <c r="J11" i="14" s="1"/>
  <c r="K11" i="14"/>
  <c r="D11" i="14"/>
  <c r="M10" i="14"/>
  <c r="K10" i="14"/>
  <c r="J10" i="14" s="1"/>
  <c r="I10" i="14"/>
  <c r="H10" i="14"/>
  <c r="N10" i="14" s="1"/>
  <c r="O10" i="14" s="1"/>
  <c r="F10" i="14"/>
  <c r="L10" i="14" s="1"/>
  <c r="E10" i="14"/>
  <c r="N9" i="14"/>
  <c r="O9" i="14" s="1"/>
  <c r="M9" i="14"/>
  <c r="L9" i="14"/>
  <c r="H9" i="14"/>
  <c r="F9" i="14"/>
  <c r="E9" i="14"/>
  <c r="K9" i="14" s="1"/>
  <c r="J9" i="14" s="1"/>
  <c r="D9" i="14"/>
  <c r="F9" i="13"/>
  <c r="E9" i="13"/>
  <c r="I9" i="13" s="1"/>
  <c r="G8" i="13"/>
  <c r="H12" i="13" s="1"/>
  <c r="F8" i="13"/>
  <c r="E8" i="13"/>
  <c r="A3" i="13"/>
  <c r="E13" i="12"/>
  <c r="E8" i="12"/>
  <c r="D5" i="10"/>
  <c r="G21" i="9"/>
  <c r="F21" i="9"/>
  <c r="E21" i="9"/>
  <c r="D21" i="9"/>
  <c r="C21" i="9"/>
  <c r="B21" i="9"/>
  <c r="G20" i="9"/>
  <c r="F20" i="9"/>
  <c r="E20" i="9"/>
  <c r="D20" i="9"/>
  <c r="C20" i="9"/>
  <c r="B20" i="9"/>
  <c r="E19" i="9"/>
  <c r="D19" i="9"/>
  <c r="C19" i="9"/>
  <c r="B19" i="9"/>
  <c r="G18" i="9"/>
  <c r="F18" i="9"/>
  <c r="E18" i="9"/>
  <c r="D18" i="9"/>
  <c r="C18" i="9"/>
  <c r="B18" i="9"/>
  <c r="E17" i="9"/>
  <c r="D17" i="9"/>
  <c r="C17" i="9"/>
  <c r="B17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J72" i="8"/>
  <c r="I72" i="8"/>
  <c r="G72" i="8"/>
  <c r="J71" i="8"/>
  <c r="I71" i="8"/>
  <c r="G71" i="8"/>
  <c r="J70" i="8"/>
  <c r="I70" i="8"/>
  <c r="G70" i="8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I52" i="8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J73" i="8" s="1"/>
  <c r="C17" i="7" s="1"/>
  <c r="I44" i="8"/>
  <c r="G44" i="8"/>
  <c r="G43" i="8"/>
  <c r="I42" i="8"/>
  <c r="J42" i="8" s="1"/>
  <c r="J43" i="8" s="1"/>
  <c r="G42" i="8"/>
  <c r="I36" i="8"/>
  <c r="J36" i="8" s="1"/>
  <c r="G36" i="8"/>
  <c r="I35" i="8"/>
  <c r="J35" i="8" s="1"/>
  <c r="G35" i="8"/>
  <c r="J34" i="8"/>
  <c r="F34" i="8"/>
  <c r="F19" i="9" s="1"/>
  <c r="G19" i="9" s="1"/>
  <c r="I33" i="8"/>
  <c r="J33" i="8" s="1"/>
  <c r="J37" i="8" s="1"/>
  <c r="G33" i="8"/>
  <c r="J32" i="8"/>
  <c r="F32" i="8"/>
  <c r="H24" i="6" s="1"/>
  <c r="J30" i="8"/>
  <c r="G30" i="8"/>
  <c r="F30" i="8"/>
  <c r="F16" i="9" s="1"/>
  <c r="G16" i="9" s="1"/>
  <c r="J29" i="8"/>
  <c r="I29" i="8"/>
  <c r="G29" i="8"/>
  <c r="I28" i="8"/>
  <c r="J28" i="8" s="1"/>
  <c r="G28" i="8"/>
  <c r="J27" i="8"/>
  <c r="G27" i="8"/>
  <c r="F27" i="8"/>
  <c r="F13" i="9" s="1"/>
  <c r="G13" i="9" s="1"/>
  <c r="J26" i="8"/>
  <c r="G26" i="8"/>
  <c r="F26" i="8"/>
  <c r="F12" i="9" s="1"/>
  <c r="G12" i="9" s="1"/>
  <c r="G23" i="8"/>
  <c r="H22" i="8" s="1"/>
  <c r="H23" i="8" s="1"/>
  <c r="G21" i="8"/>
  <c r="H21" i="8" s="1"/>
  <c r="I20" i="8"/>
  <c r="J20" i="8" s="1"/>
  <c r="J21" i="8" s="1"/>
  <c r="G20" i="8"/>
  <c r="H20" i="8" s="1"/>
  <c r="E17" i="8"/>
  <c r="I14" i="8"/>
  <c r="C23" i="7"/>
  <c r="C21" i="7"/>
  <c r="C13" i="7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F39" i="6"/>
  <c r="H39" i="6" s="1"/>
  <c r="H38" i="6"/>
  <c r="H37" i="6"/>
  <c r="H36" i="6"/>
  <c r="H35" i="6"/>
  <c r="F34" i="6"/>
  <c r="H34" i="6" s="1"/>
  <c r="H33" i="6"/>
  <c r="H32" i="6"/>
  <c r="H31" i="6"/>
  <c r="H30" i="6"/>
  <c r="H28" i="6"/>
  <c r="H27" i="6"/>
  <c r="H25" i="6"/>
  <c r="H23" i="6"/>
  <c r="D23" i="6"/>
  <c r="H22" i="6"/>
  <c r="H21" i="6"/>
  <c r="H20" i="6"/>
  <c r="H17" i="6"/>
  <c r="H16" i="6"/>
  <c r="H14" i="6"/>
  <c r="G17" i="8" s="1"/>
  <c r="F17" i="8" s="1"/>
  <c r="I17" i="8" s="1"/>
  <c r="J17" i="8" s="1"/>
  <c r="C15" i="7" s="1"/>
  <c r="F14" i="6"/>
  <c r="H13" i="6"/>
  <c r="H12" i="6"/>
  <c r="H11" i="6"/>
  <c r="F10" i="6"/>
  <c r="F9" i="3"/>
  <c r="G6" i="3"/>
  <c r="D6" i="3" s="1"/>
  <c r="G5" i="3"/>
  <c r="G4" i="3"/>
  <c r="G8" i="3" s="1"/>
  <c r="D8" i="3" s="1"/>
  <c r="C13" i="2"/>
  <c r="C12" i="2"/>
  <c r="D18" i="2" s="1"/>
  <c r="C11" i="2"/>
  <c r="C18" i="2" s="1"/>
  <c r="C9" i="2"/>
  <c r="B18" i="2" s="1"/>
  <c r="C4" i="2"/>
  <c r="B4" i="2"/>
  <c r="A18" i="2" s="1"/>
  <c r="C10" i="1"/>
  <c r="H10" i="6" l="1"/>
  <c r="J38" i="8"/>
  <c r="C12" i="7"/>
  <c r="J23" i="8"/>
  <c r="G9" i="3"/>
  <c r="O16" i="14"/>
  <c r="G22" i="9"/>
  <c r="J31" i="8"/>
  <c r="H29" i="6"/>
  <c r="C16" i="7"/>
  <c r="J74" i="8"/>
  <c r="I12" i="13"/>
  <c r="D5" i="3"/>
  <c r="H26" i="6"/>
  <c r="G73" i="8"/>
  <c r="F10" i="15"/>
  <c r="N17" i="15"/>
  <c r="R17" i="15" s="1"/>
  <c r="D10" i="14"/>
  <c r="N10" i="15"/>
  <c r="F21" i="15"/>
  <c r="G31" i="8"/>
  <c r="G34" i="8"/>
  <c r="F17" i="9"/>
  <c r="G17" i="9" s="1"/>
  <c r="I8" i="13"/>
  <c r="H16" i="13"/>
  <c r="I16" i="13" s="1"/>
  <c r="H17" i="13"/>
  <c r="I17" i="13" s="1"/>
  <c r="P10" i="15"/>
  <c r="O10" i="15"/>
  <c r="N21" i="15"/>
  <c r="R21" i="15" s="1"/>
  <c r="G7" i="3"/>
  <c r="D7" i="3" s="1"/>
  <c r="G32" i="8"/>
  <c r="E11" i="13"/>
  <c r="I11" i="13" s="1"/>
  <c r="F11" i="15"/>
  <c r="O21" i="15"/>
  <c r="G14" i="8"/>
  <c r="G19" i="13"/>
  <c r="G20" i="13" s="1"/>
  <c r="R19" i="15"/>
  <c r="H19" i="6"/>
  <c r="H18" i="6" s="1"/>
  <c r="O13" i="15"/>
  <c r="R13" i="15" s="1"/>
  <c r="P22" i="15"/>
  <c r="R11" i="15"/>
  <c r="P13" i="15"/>
  <c r="F17" i="15"/>
  <c r="O11" i="15"/>
  <c r="N22" i="15"/>
  <c r="H9" i="15"/>
  <c r="F9" i="15" s="1"/>
  <c r="F22" i="15"/>
  <c r="O22" i="15"/>
  <c r="P17" i="15"/>
  <c r="O9" i="15"/>
  <c r="O23" i="15" s="1"/>
  <c r="G39" i="8" l="1"/>
  <c r="G23" i="9"/>
  <c r="G74" i="8"/>
  <c r="H73" i="8"/>
  <c r="E19" i="13"/>
  <c r="E20" i="13" s="1"/>
  <c r="J14" i="13"/>
  <c r="D14" i="13" s="1"/>
  <c r="H14" i="13" s="1"/>
  <c r="H34" i="8"/>
  <c r="E14" i="8"/>
  <c r="G15" i="8"/>
  <c r="C14" i="7"/>
  <c r="J39" i="8"/>
  <c r="C26" i="7" s="1"/>
  <c r="C25" i="7"/>
  <c r="H32" i="8"/>
  <c r="G37" i="8"/>
  <c r="C18" i="7"/>
  <c r="N9" i="15"/>
  <c r="P9" i="15"/>
  <c r="P23" i="15" s="1"/>
  <c r="I14" i="13" l="1"/>
  <c r="I19" i="13" s="1"/>
  <c r="H19" i="13"/>
  <c r="H20" i="13" s="1"/>
  <c r="G38" i="8"/>
  <c r="H31" i="8" s="1"/>
  <c r="H72" i="8"/>
  <c r="H69" i="8"/>
  <c r="H66" i="8"/>
  <c r="H63" i="8"/>
  <c r="H60" i="8"/>
  <c r="H57" i="8"/>
  <c r="H54" i="8"/>
  <c r="H51" i="8"/>
  <c r="H48" i="8"/>
  <c r="H45" i="8"/>
  <c r="H29" i="8"/>
  <c r="H28" i="8"/>
  <c r="H74" i="8"/>
  <c r="H70" i="8"/>
  <c r="H67" i="8"/>
  <c r="H64" i="8"/>
  <c r="H61" i="8"/>
  <c r="H58" i="8"/>
  <c r="H55" i="8"/>
  <c r="H52" i="8"/>
  <c r="H49" i="8"/>
  <c r="H46" i="8"/>
  <c r="H50" i="8"/>
  <c r="H47" i="8"/>
  <c r="H33" i="8"/>
  <c r="H65" i="8"/>
  <c r="H42" i="8"/>
  <c r="H62" i="8"/>
  <c r="H59" i="8"/>
  <c r="H27" i="8"/>
  <c r="H71" i="8"/>
  <c r="H44" i="8"/>
  <c r="H56" i="8"/>
  <c r="H68" i="8"/>
  <c r="H26" i="8"/>
  <c r="H36" i="8"/>
  <c r="H53" i="8"/>
  <c r="H35" i="8"/>
  <c r="H43" i="8"/>
  <c r="H30" i="8"/>
  <c r="G78" i="8"/>
  <c r="G75" i="8"/>
  <c r="H14" i="8"/>
  <c r="E15" i="8"/>
  <c r="J14" i="8"/>
  <c r="J15" i="8" s="1"/>
  <c r="N23" i="15"/>
  <c r="R23" i="15" s="1"/>
  <c r="R9" i="15"/>
  <c r="J77" i="8" l="1"/>
  <c r="J76" i="8"/>
  <c r="J78" i="8" s="1"/>
  <c r="J79" i="8" s="1"/>
  <c r="J80" i="8" s="1"/>
  <c r="J75" i="8"/>
  <c r="C11" i="7"/>
  <c r="G79" i="8"/>
  <c r="G80" i="8" s="1"/>
  <c r="H37" i="8"/>
  <c r="H38" i="8" s="1"/>
  <c r="I20" i="13"/>
  <c r="I21" i="13" s="1"/>
  <c r="C22" i="7" l="1"/>
  <c r="C20" i="7"/>
  <c r="C19" i="7"/>
  <c r="C24" i="7" l="1"/>
  <c r="D20" i="7" s="1"/>
  <c r="D22" i="7"/>
  <c r="C29" i="7" l="1"/>
  <c r="C27" i="7"/>
  <c r="D24" i="7"/>
  <c r="D17" i="7"/>
  <c r="D13" i="7"/>
  <c r="D15" i="7"/>
  <c r="D16" i="7"/>
  <c r="D12" i="7"/>
  <c r="D14" i="7"/>
  <c r="D18" i="7"/>
  <c r="D11" i="7"/>
  <c r="C34" i="7" l="1"/>
  <c r="C33" i="7"/>
  <c r="C32" i="7"/>
  <c r="C30" i="7"/>
  <c r="C36" i="7" l="1"/>
  <c r="C37" i="7"/>
  <c r="C38" i="7" l="1"/>
  <c r="C39" i="7" l="1"/>
  <c r="E39" i="7" l="1"/>
  <c r="C40" i="7"/>
  <c r="E13" i="7" l="1"/>
  <c r="E35" i="7"/>
  <c r="C41" i="7"/>
  <c r="D11" i="10" s="1"/>
  <c r="E40" i="7"/>
  <c r="E31" i="7"/>
  <c r="E17" i="7"/>
  <c r="E15" i="7"/>
  <c r="E12" i="7"/>
  <c r="E16" i="7"/>
  <c r="E14" i="7"/>
  <c r="E26" i="7"/>
  <c r="E18" i="7"/>
  <c r="E25" i="7"/>
  <c r="E11" i="7"/>
  <c r="E20" i="7"/>
  <c r="E22" i="7"/>
  <c r="E24" i="7"/>
  <c r="E29" i="7"/>
  <c r="E27" i="7"/>
  <c r="E36" i="7"/>
  <c r="E30" i="7"/>
  <c r="E32" i="7"/>
  <c r="E34" i="7"/>
  <c r="E33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<sst xmlns="http://schemas.openxmlformats.org/spreadsheetml/2006/main" count="794" uniqueCount="461">
  <si>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</si>
  <si>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</si>
  <si>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</si>
  <si>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</si>
  <si>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</si>
  <si>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</si>
  <si>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</si>
  <si>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</si>
  <si>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</si>
  <si>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</si>
  <si>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</si>
  <si>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</si>
  <si>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</si>
  <si>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</si>
  <si>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</si>
  <si>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</si>
  <si>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</si>
  <si>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</si>
  <si>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</si>
  <si>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</si>
  <si>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</si>
  <si>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</si>
  <si>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</si>
  <si>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</si>
  <si>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</si>
  <si>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</si>
  <si>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</si>
  <si>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</si>
  <si>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</si>
  <si>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</si>
  <si>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</si>
  <si>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</si>
  <si>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</si>
  <si>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</si>
  <si>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</si>
  <si>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</si>
  <si>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</si>
  <si>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</si>
  <si>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</si>
  <si>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</si>
  <si>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</si>
  <si>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</si>
  <si>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</si>
  <si>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</si>
  <si>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</si>
  <si>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</si>
  <si>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</si>
  <si>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</si>
  <si>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</si>
  <si>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</si>
  <si>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</si>
  <si>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</si>
  <si>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</si>
  <si>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</si>
  <si>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IP-телефон - 10 шт;
Аналоговый аппарат - 6 шт;
SIP конференц-телефон - 1 шт;
Видеотелефон - 2 шт;
Радиотрубка - 8 шт;
АРМ для администрирования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</si>
  <si>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</si>
  <si>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</si>
  <si>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</si>
  <si>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</si>
  <si>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</si>
  <si>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</si>
  <si>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</si>
  <si>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</si>
  <si>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</si>
  <si>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</si>
  <si>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</si>
  <si>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</si>
  <si>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</si>
  <si>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</si>
  <si>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</si>
  <si>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</si>
  <si>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</si>
  <si>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</si>
  <si>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</si>
  <si>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</si>
  <si>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</si>
  <si>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</si>
  <si>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</si>
  <si>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</si>
  <si>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</si>
  <si>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</si>
  <si>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</si>
  <si>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</si>
  <si>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</si>
  <si>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</si>
  <si>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</si>
  <si>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</si>
  <si>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</si>
  <si>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</si>
  <si>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</si>
  <si>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</si>
  <si>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</si>
  <si>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</si>
  <si>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</si>
  <si>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</si>
  <si>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</si>
  <si>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</si>
  <si>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</si>
  <si>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1-3-5</t>
  </si>
  <si>
    <t>Затраты труда рабочих (ср 3,5)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</si>
  <si>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</si>
  <si>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</si>
  <si>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</si>
  <si>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</si>
  <si>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</si>
  <si>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</si>
  <si>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</si>
  <si>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</si>
  <si>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</si>
  <si>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</si>
  <si>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IP-телефон OpenScape Desk Phone CP600, L30250-F600-C428 ООО «Юнител Инжиниринг»</t>
  </si>
  <si>
    <t>шт</t>
  </si>
  <si>
    <t>Ноутбук H P ProBook 650 G5 15.6" FHD/ Core i7 8565U/ 16GB/ 512GB SSD/ DVD-RW/ Cam/ BT/ WiFi/ Win 10 Pro, серебристый HP ProBook 650, ООО «Юнител Инжиниринг»</t>
  </si>
  <si>
    <t>к-т</t>
  </si>
  <si>
    <t>61.1.04.09-0031</t>
  </si>
  <si>
    <t>Мини АТС Panasonic марки KX-TES 824RU</t>
  </si>
  <si>
    <t>62.4.02.01-0069</t>
  </si>
  <si>
    <t>Источник бесперебойного питания: СКАТ-1200М</t>
  </si>
  <si>
    <t>Grandstream GAC2500 - SIP конференц-телефон, ЖКД, русифицированное меню, питание PоE, ООО «Юнител Инжиниринг»</t>
  </si>
  <si>
    <t>61.2.07.05-0056</t>
  </si>
  <si>
    <t>Модуль ресурсов IP-телефонии IPO 500 MC VCM на 64 канала</t>
  </si>
  <si>
    <t>Аналоговый аппарат Panasonic KX-TS2350, ООО «Юнител Инжиниринг»</t>
  </si>
  <si>
    <t>62.4.02.04-0003</t>
  </si>
  <si>
    <t>Блок питания DR-15-12 220В/12В, 15 Вт</t>
  </si>
  <si>
    <t>61.1.04.03-1009</t>
  </si>
  <si>
    <t>Преобразователь интерфейса USB/RS-485 с гальванической развязкой</t>
  </si>
  <si>
    <t>Материалы</t>
  </si>
  <si>
    <t>21.1.04.08-0018</t>
  </si>
  <si>
    <t>Кабель телефонный ТППэп 10х2х0,5</t>
  </si>
  <si>
    <t>1000 м</t>
  </si>
  <si>
    <t>61.3.05.03-0012</t>
  </si>
  <si>
    <t>Патч-панель RJ-45 110, категория 5е, на 12 портов настенная, с подставкой</t>
  </si>
  <si>
    <t>22.2.02.15-0003</t>
  </si>
  <si>
    <t>Скрепы фигурные СкФ-30</t>
  </si>
  <si>
    <t>100 шт</t>
  </si>
  <si>
    <t>20.5.02.06-0030</t>
  </si>
  <si>
    <t>Коробка разветвительная У-994</t>
  </si>
  <si>
    <t>10 шт</t>
  </si>
  <si>
    <t>01.7.15.14-0168</t>
  </si>
  <si>
    <t>Шурупы с полукруглой головкой 5х70 мм</t>
  </si>
  <si>
    <t>т</t>
  </si>
  <si>
    <t>999-9950</t>
  </si>
  <si>
    <t>Вспомогательные ненормируемые ресурсы (2% от Оплаты труда рабочих)</t>
  </si>
  <si>
    <t>руб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</si>
  <si>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</si>
  <si>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</si>
  <si>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01.7.15.07-0012</t>
  </si>
  <si>
    <t>Дюбели пластмассовые с шурупами, размер 12х70 мм</t>
  </si>
  <si>
    <t>20.4.03.03-0014</t>
  </si>
  <si>
    <t>Розетка телефонная для скрытой проводки, РТ-4, белая</t>
  </si>
  <si>
    <t>11.2.04.03-0001</t>
  </si>
  <si>
    <t>Подрозетники деревянные</t>
  </si>
  <si>
    <t>01.7.20.04-0002</t>
  </si>
  <si>
    <t>Нитки капроновые</t>
  </si>
  <si>
    <t>кг</t>
  </si>
  <si>
    <t>10.3.02.03-0012</t>
  </si>
  <si>
    <t>Припои оловянно-свинцовые бессурьмянистые, марка ПОС40</t>
  </si>
  <si>
    <t>08.3.03.04-0012</t>
  </si>
  <si>
    <t>Проволока светлая, диаметр 1,1 мм</t>
  </si>
  <si>
    <t>01.7.06.05-0042</t>
  </si>
  <si>
    <t>Лента липкая изоляционная на поликасиновом компаунде, ширина 20-30 мм, толщина от 0,14 до 0,19 мм</t>
  </si>
  <si>
    <t>03.1.01.01-0002</t>
  </si>
  <si>
    <t>Гипс строительный Г-3</t>
  </si>
  <si>
    <t>01.7.20.04-0003</t>
  </si>
  <si>
    <t>Нитки суровые</t>
  </si>
  <si>
    <t>11.1.03.05-0081</t>
  </si>
  <si>
    <t>Доска необрезная, хвойных пород, длина 4-6,5 м, все ширины, толщина 32-40 мм, сорт III</t>
  </si>
  <si>
    <t>м3</t>
  </si>
  <si>
    <t>01.7.15.03-0042</t>
  </si>
  <si>
    <t>Болты с гайками и шайбами строительные</t>
  </si>
  <si>
    <t>10.3.02.03-0011</t>
  </si>
  <si>
    <t>Припои оловянно-свинцовые бессурьмянистые, марка ПОС30</t>
  </si>
  <si>
    <t>01.7.06.03-0023</t>
  </si>
  <si>
    <t>Лента полиэтиленовая с липким слоем, марка А</t>
  </si>
  <si>
    <t>01.3.05.17-0002</t>
  </si>
  <si>
    <t>Канифоль сосновая</t>
  </si>
  <si>
    <t>14.4.03.17-0011</t>
  </si>
  <si>
    <t>Лак электроизоляционный 318</t>
  </si>
  <si>
    <t>01.7.02.07-0011</t>
  </si>
  <si>
    <t>Прессшпан листовой,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</si>
  <si>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</si>
  <si>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</si>
  <si>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</si>
  <si>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</si>
  <si>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14.3.02.01-0219</t>
  </si>
  <si>
    <t>Краска универсальная, акриловая для внутренних и наружных работ</t>
  </si>
  <si>
    <t>01.3.01.07-0009</t>
  </si>
  <si>
    <t>Спирт этиловый ректификованный технический, сорт I</t>
  </si>
  <si>
    <t>01.7.03.04-0001</t>
  </si>
  <si>
    <t>Электроэнергия</t>
  </si>
  <si>
    <t>кВт-ч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</si>
  <si>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</si>
  <si>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</si>
  <si>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</si>
  <si>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</si>
  <si>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</si>
  <si>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</si>
  <si>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</si>
  <si>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</si>
  <si>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</si>
  <si>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</si>
  <si>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</si>
  <si>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</si>
  <si>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</si>
  <si>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</si>
  <si>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</si>
  <si>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</si>
  <si>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</si>
  <si>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</si>
  <si>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</si>
  <si>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</si>
  <si>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</si>
  <si>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</si>
  <si>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</si>
  <si>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</si>
  <si>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</si>
  <si>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</si>
  <si>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</si>
  <si>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</si>
  <si>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</si>
  <si>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</si>
  <si>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</si>
  <si>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</si>
  <si>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</si>
  <si>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</si>
  <si>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</si>
  <si>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</si>
  <si>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</si>
  <si>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</si>
  <si>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</si>
  <si>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</si>
  <si>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</si>
  <si>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</si>
  <si>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</si>
  <si>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</si>
  <si>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</si>
  <si>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</si>
  <si>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</si>
  <si>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</si>
  <si>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</si>
  <si>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</si>
  <si>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</si>
  <si>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1-3-6</t>
  </si>
  <si>
    <t>Затраты труда рабочих-строителей среднего разряда (3,6)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</si>
  <si>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</si>
  <si>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</si>
  <si>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</si>
  <si>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</si>
  <si>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</si>
  <si>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</si>
  <si>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</si>
  <si>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БЦ.36.28</t>
  </si>
  <si>
    <t>IP-телефон</t>
  </si>
  <si>
    <t>БЦ.33.26</t>
  </si>
  <si>
    <t>АРМ персонала АСУТП (РЗА)</t>
  </si>
  <si>
    <t>БЦ.36.32</t>
  </si>
  <si>
    <t>SIP-видеотелефоны</t>
  </si>
  <si>
    <t>Итого основное оборудование</t>
  </si>
  <si>
    <t>БЦ.36.33</t>
  </si>
  <si>
    <t>SIP-конференцтелефоны</t>
  </si>
  <si>
    <t>БЦ.36.31</t>
  </si>
  <si>
    <t>Аналоговый телефон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</si>
  <si>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</si>
  <si>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</si>
  <si>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</si>
  <si>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</si>
  <si>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</si>
  <si>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</si>
  <si>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</si>
  <si>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</si>
  <si>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</si>
  <si>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</si>
  <si>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</si>
  <si>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</si>
  <si>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</si>
  <si>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</si>
  <si>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</si>
  <si>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</si>
  <si>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</si>
  <si>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</si>
  <si>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</si>
  <si>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</si>
  <si>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</si>
  <si>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</si>
  <si>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</si>
  <si>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</si>
  <si>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</si>
  <si>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</si>
  <si>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</si>
  <si>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</si>
  <si>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</si>
  <si>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</si>
  <si>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</si>
  <si>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</si>
  <si>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</si>
  <si>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</si>
  <si>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</si>
  <si>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</si>
  <si>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</si>
  <si>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</si>
  <si>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</si>
  <si>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</si>
  <si>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</si>
  <si>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</si>
  <si>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</si>
  <si>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</si>
  <si>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</si>
  <si>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</si>
  <si>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</si>
  <si>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</si>
  <si>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</si>
  <si>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</si>
  <si>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</si>
  <si>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</si>
  <si>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</si>
  <si>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</si>
  <si>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</si>
  <si>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</si>
  <si>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</si>
  <si>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</si>
  <si>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</si>
  <si>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</si>
  <si>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</si>
  <si>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</si>
  <si>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</si>
  <si>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</si>
  <si>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</si>
  <si>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</si>
  <si>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</si>
  <si>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</si>
  <si>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</si>
  <si>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</si>
  <si>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</si>
  <si>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</si>
  <si>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</si>
  <si>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</si>
  <si>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</si>
  <si>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</si>
  <si>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</si>
  <si>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</si>
  <si>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</si>
  <si>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</si>
  <si>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</si>
  <si>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</si>
  <si>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</si>
  <si>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</si>
  <si>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</si>
  <si>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</si>
  <si>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</si>
  <si>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</si>
  <si>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</si>
  <si>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</si>
  <si>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</si>
  <si>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</si>
  <si>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</si>
  <si>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</si>
  <si>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</si>
  <si>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</si>
  <si>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</si>
  <si>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</si>
  <si>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</si>
  <si>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</si>
  <si>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</si>
  <si>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</si>
  <si>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</si>
  <si>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</si>
  <si>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</si>
  <si>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</si>
  <si>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</si>
  <si>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</si>
  <si>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</si>
  <si>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</si>
  <si>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</si>
  <si>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</si>
  <si>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</si>
  <si>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</si>
  <si>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</si>
  <si>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</si>
  <si>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</si>
  <si>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</si>
  <si>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</si>
  <si>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</si>
  <si>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</si>
  <si>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</si>
  <si>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</si>
  <si>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</si>
  <si>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</si>
  <si>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</si>
  <si>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</si>
  <si>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</si>
  <si>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</si>
  <si>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</si>
  <si>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</si>
  <si>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</si>
  <si>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</si>
  <si>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</si>
  <si>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</si>
  <si>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</si>
  <si>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</si>
  <si>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</si>
  <si>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</si>
  <si>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</si>
  <si>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</si>
  <si>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</si>
  <si>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</si>
  <si>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</si>
  <si>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</si>
  <si>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</si>
  <si>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</si>
  <si>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</si>
  <si>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</si>
  <si>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</si>
  <si>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</si>
  <si>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</si>
  <si>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</si>
  <si>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</si>
  <si>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</si>
  <si>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</si>
  <si>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</si>
  <si>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</si>
  <si>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</si>
  <si>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</si>
  <si>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</si>
  <si>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</si>
  <si>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</si>
  <si>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</si>
  <si>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</si>
  <si>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</si>
  <si>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</si>
  <si>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</si>
  <si>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</si>
  <si>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</si>
  <si>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</si>
  <si>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</si>
  <si>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</si>
  <si>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</si>
  <si>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</si>
  <si>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</si>
  <si>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</si>
  <si>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</si>
  <si>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</si>
  <si>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</si>
  <si>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</si>
  <si>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</si>
  <si>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</si>
  <si>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ПС 220 кВ Порт</t>
  </si>
  <si>
    <t>Краснодарский край</t>
  </si>
  <si>
    <t>IIIБ</t>
  </si>
  <si>
    <t>Наименование разрабатываемого показателя УНЦ — Постоянная часть ПС, аппаратура селекторной связи ЗПС 220 кВ</t>
  </si>
  <si>
    <t>Наименование разрабатываемого показателя УНЦ - Постоянная часть ПС, аппаратура селекторной связи ЗПС 220 кВ</t>
  </si>
  <si>
    <t>Постоянная часть ПС, аппаратура селекторной связи ЗПС 220 кВ</t>
  </si>
  <si>
    <t>З2-03</t>
  </si>
  <si>
    <t>УНЦ постоянной части ЗПС 220 кВ</t>
  </si>
  <si>
    <t>З2_ЗПС_селек.связь_220_кВ</t>
  </si>
  <si>
    <t>Прайс из СД ОП</t>
  </si>
  <si>
    <t xml:space="preserve">Объект-представитель </t>
  </si>
  <si>
    <t>Сметная стоимость в уровне цен 3 кв. 2016 г., тыс. руб.</t>
  </si>
  <si>
    <t>Всего по объекту в сопоставимом уровне цен 3 кв. 2016 г:</t>
  </si>
  <si>
    <t>Аппаратура селекторной связи ЗПС 220 кВ</t>
  </si>
  <si>
    <t>Сопоставимый уровень цен: 3 квартал 2016 г</t>
  </si>
  <si>
    <t>3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</si>
</sst>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2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4837">
    <xf numFmtId="0" fontId="0" fillId="0" borderId="0"/>
    <xf numFmtId="0" fontId="33" fillId="0" borderId="0"/>
    <xf numFmtId="0" fontId="33" fillId="0" borderId="0"/>
    <xf numFmtId="0" fontId="2" fillId="0" borderId="0"/>
    <xf numFmtId="0" fontId="34" fillId="0" borderId="0"/>
    <xf numFmtId="0" fontId="37" fillId="0" borderId="0"/>
    <xf numFmtId="0" fontId="35" fillId="0" borderId="0">
      <alignment vertical="top"/>
      <protection locked="0"/>
    </xf>
    <xf numFmtId="164" fontId="35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0" fontId="39" fillId="0" borderId="0"/>
    <xf numFmtId="0" fontId="41" fillId="0" borderId="0">
      <alignment vertical="top"/>
    </xf>
    <xf numFmtId="0" fontId="40" fillId="0" borderId="0"/>
    <xf numFmtId="0" fontId="42" fillId="6" borderId="13" applyNumberFormat="0">
      <alignment readingOrder="1"/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3" fillId="7" borderId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5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6" borderId="0" applyNumberFormat="0" applyBorder="0" applyAlignment="0" applyProtection="0"/>
    <xf numFmtId="0" fontId="45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4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7" fillId="26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5" fillId="19" borderId="0" applyNumberFormat="0" applyBorder="0" applyAlignment="0" applyProtection="0"/>
    <xf numFmtId="0" fontId="46" fillId="34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26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7" fillId="26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43" borderId="0" applyNumberFormat="0" applyBorder="0" applyAlignment="0" applyProtection="0"/>
    <xf numFmtId="0" fontId="45" fillId="20" borderId="0" applyNumberFormat="0" applyBorder="0" applyAlignment="0" applyProtection="0"/>
    <xf numFmtId="0" fontId="46" fillId="23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33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34" fillId="0" borderId="0"/>
    <xf numFmtId="49" fontId="43" fillId="10" borderId="14">
      <alignment horizontal="left" vertical="top"/>
      <protection locked="0"/>
    </xf>
    <xf numFmtId="49" fontId="43" fillId="10" borderId="14">
      <alignment horizontal="left" vertical="top"/>
      <protection locked="0"/>
    </xf>
    <xf numFmtId="49" fontId="43" fillId="0" borderId="14">
      <alignment horizontal="left" vertical="top"/>
      <protection locked="0"/>
    </xf>
    <xf numFmtId="49" fontId="43" fillId="0" borderId="14">
      <alignment horizontal="left" vertical="top"/>
      <protection locked="0"/>
    </xf>
    <xf numFmtId="49" fontId="43" fillId="49" borderId="14">
      <alignment horizontal="left" vertical="top"/>
      <protection locked="0"/>
    </xf>
    <xf numFmtId="49" fontId="43" fillId="49" borderId="14">
      <alignment horizontal="left" vertical="top"/>
      <protection locked="0"/>
    </xf>
    <xf numFmtId="0" fontId="43" fillId="0" borderId="0">
      <alignment horizontal="left" vertical="top" wrapText="1"/>
    </xf>
    <xf numFmtId="0" fontId="48" fillId="0" borderId="15">
      <alignment horizontal="left" vertical="top" wrapText="1"/>
    </xf>
    <xf numFmtId="49" fontId="34" fillId="0" borderId="0">
      <alignment horizontal="left" vertical="top" wrapText="1"/>
      <protection locked="0"/>
    </xf>
    <xf numFmtId="0" fontId="49" fillId="0" borderId="0">
      <alignment horizontal="left" vertical="top" wrapText="1"/>
    </xf>
    <xf numFmtId="49" fontId="34" fillId="0" borderId="10">
      <alignment horizontal="center" vertical="top" wrapText="1"/>
      <protection locked="0"/>
    </xf>
    <xf numFmtId="49" fontId="34" fillId="0" borderId="10">
      <alignment horizontal="center" vertical="top" wrapText="1"/>
      <protection locked="0"/>
    </xf>
    <xf numFmtId="49" fontId="43" fillId="0" borderId="0">
      <alignment horizontal="right" vertical="top"/>
      <protection locked="0"/>
    </xf>
    <xf numFmtId="49" fontId="43" fillId="10" borderId="10">
      <alignment horizontal="right" vertical="top"/>
      <protection locked="0"/>
    </xf>
    <xf numFmtId="49" fontId="43" fillId="10" borderId="10">
      <alignment horizontal="right" vertical="top"/>
      <protection locked="0"/>
    </xf>
    <xf numFmtId="0" fontId="43" fillId="10" borderId="10">
      <alignment horizontal="right" vertical="top"/>
      <protection locked="0"/>
    </xf>
    <xf numFmtId="0" fontId="43" fillId="10" borderId="10">
      <alignment horizontal="right" vertical="top"/>
      <protection locked="0"/>
    </xf>
    <xf numFmtId="49" fontId="43" fillId="0" borderId="10">
      <alignment horizontal="right" vertical="top"/>
      <protection locked="0"/>
    </xf>
    <xf numFmtId="49" fontId="43" fillId="0" borderId="10">
      <alignment horizontal="right" vertical="top"/>
      <protection locked="0"/>
    </xf>
    <xf numFmtId="0" fontId="43" fillId="0" borderId="10">
      <alignment horizontal="right" vertical="top"/>
      <protection locked="0"/>
    </xf>
    <xf numFmtId="0" fontId="43" fillId="0" borderId="10">
      <alignment horizontal="right" vertical="top"/>
      <protection locked="0"/>
    </xf>
    <xf numFmtId="49" fontId="43" fillId="49" borderId="10">
      <alignment horizontal="right" vertical="top"/>
      <protection locked="0"/>
    </xf>
    <xf numFmtId="49" fontId="43" fillId="49" borderId="10">
      <alignment horizontal="right" vertical="top"/>
      <protection locked="0"/>
    </xf>
    <xf numFmtId="0" fontId="43" fillId="49" borderId="10">
      <alignment horizontal="right" vertical="top"/>
      <protection locked="0"/>
    </xf>
    <xf numFmtId="0" fontId="43" fillId="49" borderId="10">
      <alignment horizontal="right" vertical="top"/>
      <protection locked="0"/>
    </xf>
    <xf numFmtId="49" fontId="34" fillId="0" borderId="0">
      <alignment horizontal="right" vertical="top" wrapText="1"/>
      <protection locked="0"/>
    </xf>
    <xf numFmtId="0" fontId="49" fillId="0" borderId="0">
      <alignment horizontal="right" vertical="top" wrapText="1"/>
    </xf>
    <xf numFmtId="49" fontId="34" fillId="0" borderId="0">
      <alignment horizontal="center" vertical="top" wrapText="1"/>
      <protection locked="0"/>
    </xf>
    <xf numFmtId="0" fontId="48" fillId="0" borderId="15">
      <alignment horizontal="center" vertical="top" wrapText="1"/>
    </xf>
    <xf numFmtId="49" fontId="43" fillId="0" borderId="14">
      <alignment horizontal="center" vertical="top" wrapText="1"/>
      <protection locked="0"/>
    </xf>
    <xf numFmtId="49" fontId="43" fillId="0" borderId="14">
      <alignment horizontal="center" vertical="top" wrapText="1"/>
      <protection locked="0"/>
    </xf>
    <xf numFmtId="0" fontId="43" fillId="0" borderId="14">
      <alignment horizontal="center" vertical="top" wrapText="1"/>
      <protection locked="0"/>
    </xf>
    <xf numFmtId="0" fontId="43" fillId="0" borderId="14">
      <alignment horizontal="center" vertical="top" wrapText="1"/>
      <protection locked="0"/>
    </xf>
    <xf numFmtId="0" fontId="50" fillId="9" borderId="0" applyNumberFormat="0" applyBorder="0" applyAlignment="0" applyProtection="0"/>
    <xf numFmtId="175" fontId="51" fillId="0" borderId="0" applyFill="0" applyBorder="0" applyAlignment="0"/>
    <xf numFmtId="176" fontId="51" fillId="0" borderId="0" applyFill="0" applyBorder="0" applyAlignment="0"/>
    <xf numFmtId="177" fontId="51" fillId="0" borderId="0" applyFill="0" applyBorder="0" applyAlignment="0"/>
    <xf numFmtId="178" fontId="51" fillId="0" borderId="0" applyFill="0" applyBorder="0" applyAlignment="0"/>
    <xf numFmtId="179" fontId="51" fillId="0" borderId="0" applyFill="0" applyBorder="0" applyAlignment="0"/>
    <xf numFmtId="175" fontId="51" fillId="0" borderId="0" applyFill="0" applyBorder="0" applyAlignment="0"/>
    <xf numFmtId="180" fontId="51" fillId="0" borderId="0" applyFill="0" applyBorder="0" applyAlignment="0"/>
    <xf numFmtId="176" fontId="51" fillId="0" borderId="0" applyFill="0" applyBorder="0" applyAlignment="0"/>
    <xf numFmtId="0" fontId="52" fillId="50" borderId="13" applyNumberFormat="0" applyAlignment="0" applyProtection="0"/>
    <xf numFmtId="0" fontId="53" fillId="51" borderId="16" applyNumberFormat="0" applyAlignment="0" applyProtection="0"/>
    <xf numFmtId="175" fontId="54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34" fillId="0" borderId="0" applyFont="0" applyFill="0" applyBorder="0" applyAlignment="0" applyProtection="0"/>
    <xf numFmtId="176" fontId="54" fillId="0" borderId="0" applyFont="0" applyFill="0" applyBorder="0" applyAlignment="0" applyProtection="0"/>
    <xf numFmtId="0" fontId="34" fillId="0" borderId="0"/>
    <xf numFmtId="0" fontId="34" fillId="0" borderId="0"/>
    <xf numFmtId="14" fontId="51" fillId="0" borderId="0" applyFill="0" applyBorder="0" applyAlignment="0"/>
    <xf numFmtId="0" fontId="55" fillId="0" borderId="0" applyNumberForma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175" fontId="57" fillId="0" borderId="0" applyFill="0" applyBorder="0" applyAlignment="0"/>
    <xf numFmtId="176" fontId="57" fillId="0" borderId="0" applyFill="0" applyBorder="0" applyAlignment="0"/>
    <xf numFmtId="175" fontId="57" fillId="0" borderId="0" applyFill="0" applyBorder="0" applyAlignment="0"/>
    <xf numFmtId="180" fontId="57" fillId="0" borderId="0" applyFill="0" applyBorder="0" applyAlignment="0"/>
    <xf numFmtId="176" fontId="57" fillId="0" borderId="0" applyFill="0" applyBorder="0" applyAlignment="0"/>
    <xf numFmtId="0" fontId="5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1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61" fillId="0" borderId="12" applyNumberFormat="0" applyAlignment="0" applyProtection="0">
      <alignment horizontal="left" vertical="center"/>
    </xf>
    <xf numFmtId="0" fontId="61" fillId="0" borderId="17">
      <alignment horizontal="left" vertical="center"/>
    </xf>
    <xf numFmtId="0" fontId="62" fillId="0" borderId="18" applyNumberFormat="0" applyFill="0" applyAlignment="0" applyProtection="0"/>
    <xf numFmtId="0" fontId="63" fillId="0" borderId="19" applyNumberFormat="0" applyFill="0" applyAlignment="0" applyProtection="0"/>
    <xf numFmtId="0" fontId="64" fillId="0" borderId="20" applyNumberFormat="0" applyFill="0" applyAlignment="0" applyProtection="0"/>
    <xf numFmtId="0" fontId="64" fillId="0" borderId="0" applyNumberFormat="0" applyFill="0" applyBorder="0" applyAlignment="0" applyProtection="0"/>
    <xf numFmtId="0" fontId="65" fillId="13" borderId="13" applyNumberFormat="0" applyAlignment="0" applyProtection="0"/>
    <xf numFmtId="175" fontId="66" fillId="0" borderId="0" applyFill="0" applyBorder="0" applyAlignment="0"/>
    <xf numFmtId="176" fontId="66" fillId="0" borderId="0" applyFill="0" applyBorder="0" applyAlignment="0"/>
    <xf numFmtId="175" fontId="66" fillId="0" borderId="0" applyFill="0" applyBorder="0" applyAlignment="0"/>
    <xf numFmtId="180" fontId="66" fillId="0" borderId="0" applyFill="0" applyBorder="0" applyAlignment="0"/>
    <xf numFmtId="176" fontId="66" fillId="0" borderId="0" applyFill="0" applyBorder="0" applyAlignment="0"/>
    <xf numFmtId="0" fontId="67" fillId="0" borderId="21" applyNumberFormat="0" applyFill="0" applyAlignment="0" applyProtection="0"/>
    <xf numFmtId="0" fontId="34" fillId="0" borderId="0"/>
    <xf numFmtId="0" fontId="68" fillId="57" borderId="0" applyNumberFormat="0" applyBorder="0" applyAlignment="0" applyProtection="0"/>
    <xf numFmtId="0" fontId="69" fillId="46" borderId="0" applyNumberFormat="0" applyBorder="0" applyAlignment="0" applyProtection="0"/>
    <xf numFmtId="0" fontId="69" fillId="46" borderId="0" applyNumberFormat="0" applyBorder="0" applyAlignment="0" applyProtection="0"/>
    <xf numFmtId="0" fontId="69" fillId="46" borderId="0" applyNumberFormat="0" applyBorder="0" applyAlignment="0" applyProtection="0"/>
    <xf numFmtId="0" fontId="69" fillId="46" borderId="0" applyNumberFormat="0" applyBorder="0" applyAlignment="0" applyProtection="0"/>
    <xf numFmtId="0" fontId="43" fillId="0" borderId="22"/>
    <xf numFmtId="0" fontId="44" fillId="0" borderId="0"/>
    <xf numFmtId="0" fontId="36" fillId="58" borderId="0"/>
    <xf numFmtId="0" fontId="36" fillId="58" borderId="0"/>
    <xf numFmtId="0" fontId="34" fillId="0" borderId="0"/>
    <xf numFmtId="0" fontId="40" fillId="0" borderId="0"/>
    <xf numFmtId="0" fontId="34" fillId="59" borderId="23" applyNumberFormat="0" applyFont="0" applyAlignment="0" applyProtection="0"/>
    <xf numFmtId="0" fontId="36" fillId="45" borderId="24" applyNumberFormat="0" applyFont="0" applyAlignment="0" applyProtection="0"/>
    <xf numFmtId="0" fontId="36" fillId="45" borderId="24" applyNumberFormat="0" applyFont="0" applyAlignment="0" applyProtection="0"/>
    <xf numFmtId="0" fontId="36" fillId="45" borderId="24" applyNumberFormat="0" applyFont="0" applyAlignment="0" applyProtection="0"/>
    <xf numFmtId="0" fontId="36" fillId="45" borderId="24" applyNumberFormat="0" applyFont="0" applyAlignment="0" applyProtection="0"/>
    <xf numFmtId="0" fontId="70" fillId="50" borderId="25" applyNumberFormat="0" applyAlignment="0" applyProtection="0"/>
    <xf numFmtId="179" fontId="54" fillId="0" borderId="0" applyFont="0" applyFill="0" applyBorder="0" applyAlignment="0" applyProtection="0"/>
    <xf numFmtId="183" fontId="5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4" fillId="0" borderId="0" applyFont="0" applyFill="0" applyBorder="0" applyAlignment="0" applyProtection="0"/>
    <xf numFmtId="175" fontId="71" fillId="0" borderId="0" applyFill="0" applyBorder="0" applyAlignment="0"/>
    <xf numFmtId="176" fontId="71" fillId="0" borderId="0" applyFill="0" applyBorder="0" applyAlignment="0"/>
    <xf numFmtId="175" fontId="71" fillId="0" borderId="0" applyFill="0" applyBorder="0" applyAlignment="0"/>
    <xf numFmtId="180" fontId="71" fillId="0" borderId="0" applyFill="0" applyBorder="0" applyAlignment="0"/>
    <xf numFmtId="176" fontId="71" fillId="0" borderId="0" applyFill="0" applyBorder="0" applyAlignment="0"/>
    <xf numFmtId="4" fontId="51" fillId="60" borderId="25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3" fillId="60" borderId="25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51" fillId="60" borderId="25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51" fillId="60" borderId="25" applyNumberFormat="0" applyProtection="0">
      <alignment horizontal="left" vertical="center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74" fillId="6" borderId="27" applyNumberFormat="0" applyProtection="0">
      <alignment horizontal="center" vertical="center" wrapTex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51" fillId="61" borderId="25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51" fillId="62" borderId="25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51" fillId="64" borderId="2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51" fillId="65" borderId="25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51" fillId="66" borderId="25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51" fillId="67" borderId="25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51" fillId="68" borderId="25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51" fillId="69" borderId="25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51" fillId="71" borderId="25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5" fillId="72" borderId="2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51" fillId="74" borderId="28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76" fillId="76" borderId="0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0" fontId="35" fillId="6" borderId="27" applyNumberFormat="0" applyProtection="0">
      <alignment horizontal="left" vertical="center" indent="1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7" fillId="74" borderId="27" applyNumberFormat="0" applyProtection="0">
      <alignment horizontal="left" vertical="center" wrapText="1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7" fillId="79" borderId="27" applyNumberFormat="0" applyProtection="0">
      <alignment horizontal="left" vertical="center" wrapText="1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0" fontId="35" fillId="80" borderId="27" applyNumberFormat="0" applyProtection="0">
      <alignment horizontal="left" vertical="center" wrapText="1" indent="2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35" fillId="75" borderId="26" applyNumberFormat="0" applyProtection="0">
      <alignment horizontal="left" vertical="center" indent="1"/>
    </xf>
    <xf numFmtId="0" fontId="78" fillId="79" borderId="27" applyNumberFormat="0" applyProtection="0">
      <alignment horizontal="center" vertical="center" wrapTex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81" borderId="27" applyNumberFormat="0" applyProtection="0">
      <alignment horizontal="left" vertical="center" wrapText="1" indent="4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35" fillId="77" borderId="26" applyNumberFormat="0" applyProtection="0">
      <alignment horizontal="left" vertical="center" indent="1"/>
    </xf>
    <xf numFmtId="0" fontId="78" fillId="83" borderId="27" applyNumberFormat="0" applyProtection="0">
      <alignment horizontal="center" vertical="center" wrapTex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84" borderId="27" applyNumberFormat="0" applyProtection="0">
      <alignment horizontal="left" vertical="center" wrapText="1" indent="6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35" fillId="85" borderId="25" applyNumberFormat="0" applyProtection="0">
      <alignment horizontal="left" vertical="center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0" borderId="27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35" fillId="6" borderId="25" applyNumberFormat="0" applyProtection="0">
      <alignment horizontal="left" vertical="center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86" borderId="14" applyNumberFormat="0">
      <protection locked="0"/>
    </xf>
    <xf numFmtId="0" fontId="35" fillId="86" borderId="14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5" fillId="86" borderId="14" applyNumberFormat="0">
      <protection locked="0"/>
    </xf>
    <xf numFmtId="0" fontId="79" fillId="75" borderId="30" applyBorder="0"/>
    <xf numFmtId="4" fontId="51" fillId="87" borderId="25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73" fillId="87" borderId="25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51" fillId="87" borderId="25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51" fillId="87" borderId="25" applyNumberFormat="0" applyProtection="0">
      <alignment horizontal="left" vertical="center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4" fontId="51" fillId="74" borderId="25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3" fillId="74" borderId="25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0" fontId="35" fillId="6" borderId="31" applyNumberFormat="0" applyProtection="0">
      <alignment horizontal="left" vertical="center" wrapTex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0" fontId="78" fillId="13" borderId="27" applyNumberFormat="0" applyProtection="0">
      <alignment horizontal="center" vertical="center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1" fillId="0" borderId="0" applyNumberFormat="0" applyProtection="0"/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0" fontId="72" fillId="90" borderId="14"/>
    <xf numFmtId="0" fontId="72" fillId="90" borderId="14"/>
    <xf numFmtId="4" fontId="71" fillId="74" borderId="25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0" fontId="43" fillId="0" borderId="0" applyNumberFormat="0" applyFill="0" applyBorder="0" applyAlignment="0" applyProtection="0"/>
    <xf numFmtId="2" fontId="82" fillId="91" borderId="32" applyProtection="0"/>
    <xf numFmtId="2" fontId="82" fillId="91" borderId="32" applyProtection="0"/>
    <xf numFmtId="2" fontId="83" fillId="0" borderId="0" applyFill="0" applyBorder="0" applyProtection="0"/>
    <xf numFmtId="2" fontId="42" fillId="0" borderId="0" applyFill="0" applyBorder="0" applyProtection="0"/>
    <xf numFmtId="2" fontId="42" fillId="92" borderId="32" applyProtection="0"/>
    <xf numFmtId="2" fontId="42" fillId="93" borderId="32" applyProtection="0"/>
    <xf numFmtId="2" fontId="42" fillId="94" borderId="32" applyProtection="0"/>
    <xf numFmtId="2" fontId="42" fillId="94" borderId="32" applyProtection="0">
      <alignment horizontal="center"/>
    </xf>
    <xf numFmtId="2" fontId="42" fillId="93" borderId="32" applyProtection="0">
      <alignment horizontal="center"/>
    </xf>
    <xf numFmtId="49" fontId="51" fillId="0" borderId="0" applyFill="0" applyBorder="0" applyAlignment="0"/>
    <xf numFmtId="184" fontId="51" fillId="0" borderId="0" applyFill="0" applyBorder="0" applyAlignment="0"/>
    <xf numFmtId="185" fontId="51" fillId="0" borderId="0" applyFill="0" applyBorder="0" applyAlignment="0"/>
    <xf numFmtId="0" fontId="43" fillId="0" borderId="15">
      <alignment horizontal="left" vertical="top" wrapText="1"/>
    </xf>
    <xf numFmtId="0" fontId="84" fillId="0" borderId="0" applyNumberFormat="0" applyFill="0" applyBorder="0" applyAlignment="0" applyProtection="0"/>
    <xf numFmtId="0" fontId="85" fillId="0" borderId="33" applyNumberFormat="0" applyFill="0" applyAlignment="0" applyProtection="0"/>
    <xf numFmtId="0" fontId="86" fillId="0" borderId="0" applyNumberFormat="0" applyFill="0" applyBorder="0" applyAlignment="0" applyProtection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3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7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4" fillId="0" borderId="0"/>
    <xf numFmtId="0" fontId="44" fillId="0" borderId="0"/>
    <xf numFmtId="186" fontId="88" fillId="0" borderId="0"/>
    <xf numFmtId="0" fontId="54" fillId="0" borderId="0"/>
    <xf numFmtId="0" fontId="34" fillId="0" borderId="0"/>
    <xf numFmtId="0" fontId="35" fillId="0" borderId="0"/>
    <xf numFmtId="0" fontId="34" fillId="0" borderId="0">
      <alignment vertical="top"/>
    </xf>
    <xf numFmtId="0" fontId="3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37" fillId="0" borderId="0"/>
    <xf numFmtId="186" fontId="8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34" fillId="0" borderId="0"/>
    <xf numFmtId="0" fontId="34" fillId="0" borderId="0"/>
    <xf numFmtId="0" fontId="34" fillId="0" borderId="0"/>
    <xf numFmtId="0" fontId="4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91" fillId="0" borderId="34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9" fillId="0" borderId="11" applyBorder="0" applyAlignment="0">
      <alignment horizontal="left" wrapText="1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7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44" fillId="0" borderId="0" applyFont="0" applyFill="0" applyBorder="0" applyAlignment="0" applyProtection="0"/>
    <xf numFmtId="187" fontId="35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4" fillId="0" borderId="0" applyFont="0" applyFill="0" applyBorder="0" applyAlignment="0" applyProtection="0"/>
    <xf numFmtId="0" fontId="93" fillId="0" borderId="0"/>
    <xf numFmtId="0" fontId="35" fillId="0" borderId="0">
      <alignment vertical="top"/>
      <protection locked="0"/>
    </xf>
    <xf numFmtId="0" fontId="94" fillId="0" borderId="0">
      <alignment horizontal="left" vertical="top" wrapText="1"/>
    </xf>
    <xf numFmtId="0" fontId="42" fillId="6" borderId="37" applyNumberFormat="0">
      <alignment readingOrder="1"/>
      <protection locked="0"/>
    </xf>
    <xf numFmtId="0" fontId="48" fillId="0" borderId="38">
      <alignment horizontal="left" vertical="top" wrapText="1"/>
    </xf>
    <xf numFmtId="49" fontId="34" fillId="0" borderId="35">
      <alignment horizontal="center" vertical="top" wrapText="1"/>
      <protection locked="0"/>
    </xf>
    <xf numFmtId="49" fontId="34" fillId="0" borderId="35">
      <alignment horizontal="center" vertical="top" wrapText="1"/>
      <protection locked="0"/>
    </xf>
    <xf numFmtId="49" fontId="43" fillId="10" borderId="35">
      <alignment horizontal="right" vertical="top"/>
      <protection locked="0"/>
    </xf>
    <xf numFmtId="49" fontId="43" fillId="10" borderId="35">
      <alignment horizontal="right" vertical="top"/>
      <protection locked="0"/>
    </xf>
    <xf numFmtId="0" fontId="43" fillId="10" borderId="35">
      <alignment horizontal="right" vertical="top"/>
      <protection locked="0"/>
    </xf>
    <xf numFmtId="0" fontId="43" fillId="10" borderId="35">
      <alignment horizontal="right" vertical="top"/>
      <protection locked="0"/>
    </xf>
    <xf numFmtId="49" fontId="43" fillId="0" borderId="35">
      <alignment horizontal="right" vertical="top"/>
      <protection locked="0"/>
    </xf>
    <xf numFmtId="49" fontId="43" fillId="0" borderId="35">
      <alignment horizontal="right" vertical="top"/>
      <protection locked="0"/>
    </xf>
    <xf numFmtId="0" fontId="43" fillId="0" borderId="35">
      <alignment horizontal="right" vertical="top"/>
      <protection locked="0"/>
    </xf>
    <xf numFmtId="0" fontId="43" fillId="0" borderId="35">
      <alignment horizontal="right" vertical="top"/>
      <protection locked="0"/>
    </xf>
    <xf numFmtId="49" fontId="43" fillId="49" borderId="35">
      <alignment horizontal="right" vertical="top"/>
      <protection locked="0"/>
    </xf>
    <xf numFmtId="49" fontId="43" fillId="49" borderId="35">
      <alignment horizontal="right" vertical="top"/>
      <protection locked="0"/>
    </xf>
    <xf numFmtId="0" fontId="43" fillId="49" borderId="35">
      <alignment horizontal="right" vertical="top"/>
      <protection locked="0"/>
    </xf>
    <xf numFmtId="0" fontId="43" fillId="49" borderId="35">
      <alignment horizontal="right" vertical="top"/>
      <protection locked="0"/>
    </xf>
    <xf numFmtId="0" fontId="48" fillId="0" borderId="38">
      <alignment horizontal="center" vertical="top" wrapText="1"/>
    </xf>
    <xf numFmtId="0" fontId="52" fillId="50" borderId="37" applyNumberFormat="0" applyAlignment="0" applyProtection="0"/>
    <xf numFmtId="0" fontId="65" fillId="13" borderId="37" applyNumberFormat="0" applyAlignment="0" applyProtection="0"/>
    <xf numFmtId="0" fontId="34" fillId="59" borderId="39" applyNumberFormat="0" applyFont="0" applyAlignment="0" applyProtection="0"/>
    <xf numFmtId="0" fontId="36" fillId="45" borderId="40" applyNumberFormat="0" applyFont="0" applyAlignment="0" applyProtection="0"/>
    <xf numFmtId="0" fontId="36" fillId="45" borderId="40" applyNumberFormat="0" applyFont="0" applyAlignment="0" applyProtection="0"/>
    <xf numFmtId="0" fontId="36" fillId="45" borderId="40" applyNumberFormat="0" applyFont="0" applyAlignment="0" applyProtection="0"/>
    <xf numFmtId="0" fontId="70" fillId="50" borderId="41" applyNumberFormat="0" applyAlignment="0" applyProtection="0"/>
    <xf numFmtId="4" fontId="51" fillId="60" borderId="41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3" fillId="60" borderId="41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51" fillId="60" borderId="41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51" fillId="60" borderId="41" applyNumberFormat="0" applyProtection="0">
      <alignment horizontal="left" vertical="center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51" fillId="61" borderId="41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51" fillId="62" borderId="41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51" fillId="64" borderId="41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51" fillId="65" borderId="41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51" fillId="66" borderId="41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51" fillId="67" borderId="41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51" fillId="68" borderId="41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51" fillId="69" borderId="41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51" fillId="71" borderId="41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5" fillId="72" borderId="41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35" fillId="85" borderId="41" applyNumberFormat="0" applyProtection="0">
      <alignment horizontal="left" vertical="center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35" fillId="6" borderId="41" applyNumberFormat="0" applyProtection="0">
      <alignment horizontal="left" vertical="center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79" fillId="75" borderId="43" applyBorder="0"/>
    <xf numFmtId="4" fontId="51" fillId="87" borderId="41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73" fillId="87" borderId="41" applyNumberFormat="0" applyProtection="0">
      <alignment vertical="center"/>
    </xf>
    <xf numFmtId="4" fontId="51" fillId="87" borderId="41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51" fillId="87" borderId="41" applyNumberFormat="0" applyProtection="0">
      <alignment horizontal="left" vertical="center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4" fontId="51" fillId="74" borderId="41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3" fillId="74" borderId="41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71" fillId="74" borderId="41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2" fontId="82" fillId="91" borderId="36" applyProtection="0"/>
    <xf numFmtId="2" fontId="82" fillId="91" borderId="36" applyProtection="0"/>
    <xf numFmtId="2" fontId="42" fillId="92" borderId="36" applyProtection="0"/>
    <xf numFmtId="2" fontId="42" fillId="93" borderId="36" applyProtection="0"/>
    <xf numFmtId="2" fontId="42" fillId="94" borderId="36" applyProtection="0"/>
    <xf numFmtId="2" fontId="42" fillId="94" borderId="36" applyProtection="0">
      <alignment horizontal="center"/>
    </xf>
    <xf numFmtId="2" fontId="42" fillId="93" borderId="36" applyProtection="0">
      <alignment horizontal="center"/>
    </xf>
    <xf numFmtId="0" fontId="43" fillId="0" borderId="38">
      <alignment horizontal="left" vertical="top" wrapText="1"/>
    </xf>
    <xf numFmtId="0" fontId="85" fillId="0" borderId="44" applyNumberFormat="0" applyFill="0" applyAlignment="0" applyProtection="0"/>
    <xf numFmtId="0" fontId="91" fillId="0" borderId="45"/>
    <xf numFmtId="0" fontId="33" fillId="0" borderId="0"/>
    <xf numFmtId="49" fontId="34" fillId="0" borderId="14">
      <alignment horizontal="center" vertical="top" wrapText="1"/>
      <protection locked="0"/>
    </xf>
    <xf numFmtId="49" fontId="34" fillId="0" borderId="14">
      <alignment horizontal="center" vertical="top" wrapText="1"/>
      <protection locked="0"/>
    </xf>
    <xf numFmtId="49" fontId="43" fillId="10" borderId="14">
      <alignment horizontal="right" vertical="top"/>
      <protection locked="0"/>
    </xf>
    <xf numFmtId="49" fontId="43" fillId="10" borderId="14">
      <alignment horizontal="right" vertical="top"/>
      <protection locked="0"/>
    </xf>
    <xf numFmtId="0" fontId="43" fillId="10" borderId="14">
      <alignment horizontal="right" vertical="top"/>
      <protection locked="0"/>
    </xf>
    <xf numFmtId="0" fontId="43" fillId="10" borderId="14">
      <alignment horizontal="right" vertical="top"/>
      <protection locked="0"/>
    </xf>
    <xf numFmtId="49" fontId="43" fillId="0" borderId="14">
      <alignment horizontal="right" vertical="top"/>
      <protection locked="0"/>
    </xf>
    <xf numFmtId="49" fontId="43" fillId="0" borderId="14">
      <alignment horizontal="right" vertical="top"/>
      <protection locked="0"/>
    </xf>
    <xf numFmtId="0" fontId="43" fillId="0" borderId="14">
      <alignment horizontal="right" vertical="top"/>
      <protection locked="0"/>
    </xf>
    <xf numFmtId="0" fontId="43" fillId="0" borderId="14">
      <alignment horizontal="right" vertical="top"/>
      <protection locked="0"/>
    </xf>
    <xf numFmtId="49" fontId="43" fillId="49" borderId="14">
      <alignment horizontal="right" vertical="top"/>
      <protection locked="0"/>
    </xf>
    <xf numFmtId="49" fontId="43" fillId="49" borderId="14">
      <alignment horizontal="right" vertical="top"/>
      <protection locked="0"/>
    </xf>
    <xf numFmtId="0" fontId="43" fillId="49" borderId="14">
      <alignment horizontal="right" vertical="top"/>
      <protection locked="0"/>
    </xf>
    <xf numFmtId="0" fontId="43" fillId="49" borderId="14">
      <alignment horizontal="right" vertical="top"/>
      <protection locked="0"/>
    </xf>
    <xf numFmtId="0" fontId="42" fillId="6" borderId="48" applyNumberFormat="0">
      <alignment readingOrder="1"/>
      <protection locked="0"/>
    </xf>
    <xf numFmtId="0" fontId="48" fillId="0" borderId="49">
      <alignment horizontal="left" vertical="top" wrapText="1"/>
    </xf>
    <xf numFmtId="49" fontId="34" fillId="0" borderId="46">
      <alignment horizontal="center" vertical="top" wrapText="1"/>
      <protection locked="0"/>
    </xf>
    <xf numFmtId="49" fontId="34" fillId="0" borderId="46">
      <alignment horizontal="center" vertical="top" wrapText="1"/>
      <protection locked="0"/>
    </xf>
    <xf numFmtId="49" fontId="43" fillId="10" borderId="46">
      <alignment horizontal="right" vertical="top"/>
      <protection locked="0"/>
    </xf>
    <xf numFmtId="49" fontId="43" fillId="10" borderId="46">
      <alignment horizontal="right" vertical="top"/>
      <protection locked="0"/>
    </xf>
    <xf numFmtId="0" fontId="43" fillId="10" borderId="46">
      <alignment horizontal="right" vertical="top"/>
      <protection locked="0"/>
    </xf>
    <xf numFmtId="0" fontId="43" fillId="10" borderId="46">
      <alignment horizontal="right" vertical="top"/>
      <protection locked="0"/>
    </xf>
    <xf numFmtId="49" fontId="43" fillId="0" borderId="46">
      <alignment horizontal="right" vertical="top"/>
      <protection locked="0"/>
    </xf>
    <xf numFmtId="49" fontId="43" fillId="0" borderId="46">
      <alignment horizontal="right" vertical="top"/>
      <protection locked="0"/>
    </xf>
    <xf numFmtId="0" fontId="43" fillId="0" borderId="46">
      <alignment horizontal="right" vertical="top"/>
      <protection locked="0"/>
    </xf>
    <xf numFmtId="0" fontId="43" fillId="0" borderId="46">
      <alignment horizontal="right" vertical="top"/>
      <protection locked="0"/>
    </xf>
    <xf numFmtId="49" fontId="43" fillId="49" borderId="46">
      <alignment horizontal="right" vertical="top"/>
      <protection locked="0"/>
    </xf>
    <xf numFmtId="49" fontId="43" fillId="49" borderId="46">
      <alignment horizontal="right" vertical="top"/>
      <protection locked="0"/>
    </xf>
    <xf numFmtId="0" fontId="43" fillId="49" borderId="46">
      <alignment horizontal="right" vertical="top"/>
      <protection locked="0"/>
    </xf>
    <xf numFmtId="0" fontId="43" fillId="49" borderId="46">
      <alignment horizontal="right" vertical="top"/>
      <protection locked="0"/>
    </xf>
    <xf numFmtId="0" fontId="48" fillId="0" borderId="49">
      <alignment horizontal="center" vertical="top" wrapText="1"/>
    </xf>
    <xf numFmtId="0" fontId="52" fillId="50" borderId="48" applyNumberFormat="0" applyAlignment="0" applyProtection="0"/>
    <xf numFmtId="0" fontId="65" fillId="13" borderId="48" applyNumberFormat="0" applyAlignment="0" applyProtection="0"/>
    <xf numFmtId="0" fontId="34" fillId="59" borderId="50" applyNumberFormat="0" applyFont="0" applyAlignment="0" applyProtection="0"/>
    <xf numFmtId="0" fontId="36" fillId="45" borderId="51" applyNumberFormat="0" applyFont="0" applyAlignment="0" applyProtection="0"/>
    <xf numFmtId="0" fontId="36" fillId="45" borderId="51" applyNumberFormat="0" applyFont="0" applyAlignment="0" applyProtection="0"/>
    <xf numFmtId="0" fontId="36" fillId="45" borderId="51" applyNumberFormat="0" applyFont="0" applyAlignment="0" applyProtection="0"/>
    <xf numFmtId="0" fontId="70" fillId="50" borderId="52" applyNumberFormat="0" applyAlignment="0" applyProtection="0"/>
    <xf numFmtId="4" fontId="51" fillId="60" borderId="52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3" fillId="60" borderId="52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51" fillId="60" borderId="52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51" fillId="60" borderId="52" applyNumberFormat="0" applyProtection="0">
      <alignment horizontal="left" vertical="center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51" fillId="61" borderId="52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51" fillId="62" borderId="52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51" fillId="64" borderId="52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51" fillId="65" borderId="52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51" fillId="66" borderId="52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51" fillId="67" borderId="52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51" fillId="68" borderId="52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51" fillId="69" borderId="52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51" fillId="71" borderId="52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5" fillId="72" borderId="52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35" fillId="85" borderId="52" applyNumberFormat="0" applyProtection="0">
      <alignment horizontal="left" vertical="center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35" fillId="6" borderId="52" applyNumberFormat="0" applyProtection="0">
      <alignment horizontal="left" vertical="center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79" fillId="75" borderId="54" applyBorder="0"/>
    <xf numFmtId="4" fontId="51" fillId="87" borderId="52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73" fillId="87" borderId="52" applyNumberFormat="0" applyProtection="0">
      <alignment vertical="center"/>
    </xf>
    <xf numFmtId="4" fontId="51" fillId="87" borderId="52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51" fillId="87" borderId="52" applyNumberFormat="0" applyProtection="0">
      <alignment horizontal="left" vertical="center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4" fontId="51" fillId="74" borderId="52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3" fillId="74" borderId="52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71" fillId="74" borderId="52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2" fontId="82" fillId="91" borderId="47" applyProtection="0"/>
    <xf numFmtId="2" fontId="82" fillId="91" borderId="47" applyProtection="0"/>
    <xf numFmtId="2" fontId="42" fillId="92" borderId="47" applyProtection="0"/>
    <xf numFmtId="2" fontId="42" fillId="93" borderId="47" applyProtection="0"/>
    <xf numFmtId="2" fontId="42" fillId="94" borderId="47" applyProtection="0"/>
    <xf numFmtId="2" fontId="42" fillId="94" borderId="47" applyProtection="0">
      <alignment horizontal="center"/>
    </xf>
    <xf numFmtId="2" fontId="42" fillId="93" borderId="47" applyProtection="0">
      <alignment horizontal="center"/>
    </xf>
    <xf numFmtId="0" fontId="43" fillId="0" borderId="49">
      <alignment horizontal="left" vertical="top" wrapText="1"/>
    </xf>
    <xf numFmtId="0" fontId="85" fillId="0" borderId="55" applyNumberFormat="0" applyFill="0" applyAlignment="0" applyProtection="0"/>
    <xf numFmtId="0" fontId="91" fillId="0" borderId="56"/>
    <xf numFmtId="0" fontId="42" fillId="6" borderId="59" applyNumberFormat="0">
      <alignment readingOrder="1"/>
      <protection locked="0"/>
    </xf>
    <xf numFmtId="0" fontId="48" fillId="0" borderId="60">
      <alignment horizontal="left" vertical="top" wrapText="1"/>
    </xf>
    <xf numFmtId="49" fontId="34" fillId="0" borderId="57">
      <alignment horizontal="center" vertical="top" wrapText="1"/>
      <protection locked="0"/>
    </xf>
    <xf numFmtId="49" fontId="34" fillId="0" borderId="57">
      <alignment horizontal="center" vertical="top" wrapText="1"/>
      <protection locked="0"/>
    </xf>
    <xf numFmtId="49" fontId="43" fillId="10" borderId="57">
      <alignment horizontal="right" vertical="top"/>
      <protection locked="0"/>
    </xf>
    <xf numFmtId="49" fontId="43" fillId="10" borderId="57">
      <alignment horizontal="right" vertical="top"/>
      <protection locked="0"/>
    </xf>
    <xf numFmtId="0" fontId="43" fillId="10" borderId="57">
      <alignment horizontal="right" vertical="top"/>
      <protection locked="0"/>
    </xf>
    <xf numFmtId="0" fontId="43" fillId="10" borderId="57">
      <alignment horizontal="right" vertical="top"/>
      <protection locked="0"/>
    </xf>
    <xf numFmtId="49" fontId="43" fillId="0" borderId="57">
      <alignment horizontal="right" vertical="top"/>
      <protection locked="0"/>
    </xf>
    <xf numFmtId="49" fontId="43" fillId="0" borderId="57">
      <alignment horizontal="right" vertical="top"/>
      <protection locked="0"/>
    </xf>
    <xf numFmtId="0" fontId="43" fillId="0" borderId="57">
      <alignment horizontal="right" vertical="top"/>
      <protection locked="0"/>
    </xf>
    <xf numFmtId="0" fontId="43" fillId="0" borderId="57">
      <alignment horizontal="right" vertical="top"/>
      <protection locked="0"/>
    </xf>
    <xf numFmtId="49" fontId="43" fillId="49" borderId="57">
      <alignment horizontal="right" vertical="top"/>
      <protection locked="0"/>
    </xf>
    <xf numFmtId="49" fontId="43" fillId="49" borderId="57">
      <alignment horizontal="right" vertical="top"/>
      <protection locked="0"/>
    </xf>
    <xf numFmtId="0" fontId="43" fillId="49" borderId="57">
      <alignment horizontal="right" vertical="top"/>
      <protection locked="0"/>
    </xf>
    <xf numFmtId="0" fontId="43" fillId="49" borderId="57">
      <alignment horizontal="right" vertical="top"/>
      <protection locked="0"/>
    </xf>
    <xf numFmtId="0" fontId="48" fillId="0" borderId="60">
      <alignment horizontal="center" vertical="top" wrapText="1"/>
    </xf>
    <xf numFmtId="0" fontId="52" fillId="50" borderId="59" applyNumberFormat="0" applyAlignment="0" applyProtection="0"/>
    <xf numFmtId="0" fontId="65" fillId="13" borderId="59" applyNumberFormat="0" applyAlignment="0" applyProtection="0"/>
    <xf numFmtId="0" fontId="34" fillId="59" borderId="61" applyNumberFormat="0" applyFont="0" applyAlignment="0" applyProtection="0"/>
    <xf numFmtId="0" fontId="36" fillId="45" borderId="62" applyNumberFormat="0" applyFont="0" applyAlignment="0" applyProtection="0"/>
    <xf numFmtId="0" fontId="36" fillId="45" borderId="62" applyNumberFormat="0" applyFont="0" applyAlignment="0" applyProtection="0"/>
    <xf numFmtId="0" fontId="36" fillId="45" borderId="62" applyNumberFormat="0" applyFont="0" applyAlignment="0" applyProtection="0"/>
    <xf numFmtId="0" fontId="70" fillId="50" borderId="63" applyNumberFormat="0" applyAlignment="0" applyProtection="0"/>
    <xf numFmtId="4" fontId="51" fillId="60" borderId="63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3" fillId="60" borderId="63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51" fillId="60" borderId="63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51" fillId="60" borderId="63" applyNumberFormat="0" applyProtection="0">
      <alignment horizontal="left" vertical="center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51" fillId="61" borderId="63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51" fillId="62" borderId="63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51" fillId="64" borderId="63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51" fillId="65" borderId="63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51" fillId="66" borderId="63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51" fillId="67" borderId="63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51" fillId="68" borderId="63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51" fillId="69" borderId="63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51" fillId="71" borderId="63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5" fillId="72" borderId="63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35" fillId="85" borderId="63" applyNumberFormat="0" applyProtection="0">
      <alignment horizontal="left" vertical="center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35" fillId="6" borderId="63" applyNumberFormat="0" applyProtection="0">
      <alignment horizontal="left" vertical="center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79" fillId="75" borderId="65" applyBorder="0"/>
    <xf numFmtId="4" fontId="51" fillId="87" borderId="63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73" fillId="87" borderId="63" applyNumberFormat="0" applyProtection="0">
      <alignment vertical="center"/>
    </xf>
    <xf numFmtId="4" fontId="51" fillId="87" borderId="63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51" fillId="87" borderId="63" applyNumberFormat="0" applyProtection="0">
      <alignment horizontal="left" vertical="center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4" fontId="51" fillId="74" borderId="63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3" fillId="74" borderId="63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71" fillId="74" borderId="63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2" fontId="82" fillId="91" borderId="58" applyProtection="0"/>
    <xf numFmtId="2" fontId="82" fillId="91" borderId="58" applyProtection="0"/>
    <xf numFmtId="2" fontId="42" fillId="92" borderId="58" applyProtection="0"/>
    <xf numFmtId="2" fontId="42" fillId="93" borderId="58" applyProtection="0"/>
    <xf numFmtId="2" fontId="42" fillId="94" borderId="58" applyProtection="0"/>
    <xf numFmtId="2" fontId="42" fillId="94" borderId="58" applyProtection="0">
      <alignment horizontal="center"/>
    </xf>
    <xf numFmtId="2" fontId="42" fillId="93" borderId="58" applyProtection="0">
      <alignment horizontal="center"/>
    </xf>
    <xf numFmtId="0" fontId="43" fillId="0" borderId="60">
      <alignment horizontal="left" vertical="top" wrapText="1"/>
    </xf>
    <xf numFmtId="0" fontId="85" fillId="0" borderId="66" applyNumberFormat="0" applyFill="0" applyAlignment="0" applyProtection="0"/>
    <xf numFmtId="0" fontId="91" fillId="0" borderId="67"/>
    <xf numFmtId="0" fontId="42" fillId="6" borderId="70" applyNumberFormat="0">
      <alignment readingOrder="1"/>
      <protection locked="0"/>
    </xf>
    <xf numFmtId="0" fontId="48" fillId="0" borderId="71">
      <alignment horizontal="left" vertical="top" wrapText="1"/>
    </xf>
    <xf numFmtId="49" fontId="34" fillId="0" borderId="68">
      <alignment horizontal="center" vertical="top" wrapText="1"/>
      <protection locked="0"/>
    </xf>
    <xf numFmtId="49" fontId="34" fillId="0" borderId="68">
      <alignment horizontal="center" vertical="top" wrapText="1"/>
      <protection locked="0"/>
    </xf>
    <xf numFmtId="49" fontId="43" fillId="10" borderId="68">
      <alignment horizontal="right" vertical="top"/>
      <protection locked="0"/>
    </xf>
    <xf numFmtId="49" fontId="43" fillId="10" borderId="68">
      <alignment horizontal="right" vertical="top"/>
      <protection locked="0"/>
    </xf>
    <xf numFmtId="0" fontId="43" fillId="10" borderId="68">
      <alignment horizontal="right" vertical="top"/>
      <protection locked="0"/>
    </xf>
    <xf numFmtId="0" fontId="43" fillId="10" borderId="68">
      <alignment horizontal="right" vertical="top"/>
      <protection locked="0"/>
    </xf>
    <xf numFmtId="49" fontId="43" fillId="0" borderId="68">
      <alignment horizontal="right" vertical="top"/>
      <protection locked="0"/>
    </xf>
    <xf numFmtId="49" fontId="43" fillId="0" borderId="68">
      <alignment horizontal="right" vertical="top"/>
      <protection locked="0"/>
    </xf>
    <xf numFmtId="0" fontId="43" fillId="0" borderId="68">
      <alignment horizontal="right" vertical="top"/>
      <protection locked="0"/>
    </xf>
    <xf numFmtId="0" fontId="43" fillId="0" borderId="68">
      <alignment horizontal="right" vertical="top"/>
      <protection locked="0"/>
    </xf>
    <xf numFmtId="49" fontId="43" fillId="49" borderId="68">
      <alignment horizontal="right" vertical="top"/>
      <protection locked="0"/>
    </xf>
    <xf numFmtId="49" fontId="43" fillId="49" borderId="68">
      <alignment horizontal="right" vertical="top"/>
      <protection locked="0"/>
    </xf>
    <xf numFmtId="0" fontId="43" fillId="49" borderId="68">
      <alignment horizontal="right" vertical="top"/>
      <protection locked="0"/>
    </xf>
    <xf numFmtId="0" fontId="43" fillId="49" borderId="68">
      <alignment horizontal="right" vertical="top"/>
      <protection locked="0"/>
    </xf>
    <xf numFmtId="0" fontId="48" fillId="0" borderId="71">
      <alignment horizontal="center" vertical="top" wrapText="1"/>
    </xf>
    <xf numFmtId="0" fontId="52" fillId="50" borderId="70" applyNumberFormat="0" applyAlignment="0" applyProtection="0"/>
    <xf numFmtId="0" fontId="65" fillId="13" borderId="70" applyNumberFormat="0" applyAlignment="0" applyProtection="0"/>
    <xf numFmtId="0" fontId="34" fillId="59" borderId="72" applyNumberFormat="0" applyFont="0" applyAlignment="0" applyProtection="0"/>
    <xf numFmtId="0" fontId="36" fillId="45" borderId="73" applyNumberFormat="0" applyFont="0" applyAlignment="0" applyProtection="0"/>
    <xf numFmtId="0" fontId="36" fillId="45" borderId="73" applyNumberFormat="0" applyFont="0" applyAlignment="0" applyProtection="0"/>
    <xf numFmtId="0" fontId="36" fillId="45" borderId="73" applyNumberFormat="0" applyFont="0" applyAlignment="0" applyProtection="0"/>
    <xf numFmtId="0" fontId="70" fillId="50" borderId="74" applyNumberFormat="0" applyAlignment="0" applyProtection="0"/>
    <xf numFmtId="4" fontId="51" fillId="60" borderId="74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3" fillId="60" borderId="74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51" fillId="60" borderId="74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51" fillId="60" borderId="74" applyNumberFormat="0" applyProtection="0">
      <alignment horizontal="left" vertical="center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51" fillId="61" borderId="74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51" fillId="62" borderId="74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51" fillId="64" borderId="74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51" fillId="65" borderId="74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51" fillId="66" borderId="74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51" fillId="67" borderId="74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51" fillId="68" borderId="74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51" fillId="69" borderId="74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51" fillId="71" borderId="74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5" fillId="72" borderId="74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35" fillId="85" borderId="74" applyNumberFormat="0" applyProtection="0">
      <alignment horizontal="left" vertical="center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35" fillId="6" borderId="74" applyNumberFormat="0" applyProtection="0">
      <alignment horizontal="left" vertical="center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79" fillId="75" borderId="76" applyBorder="0"/>
    <xf numFmtId="4" fontId="51" fillId="87" borderId="74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73" fillId="87" borderId="74" applyNumberFormat="0" applyProtection="0">
      <alignment vertical="center"/>
    </xf>
    <xf numFmtId="4" fontId="51" fillId="87" borderId="74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51" fillId="87" borderId="74" applyNumberFormat="0" applyProtection="0">
      <alignment horizontal="left" vertical="center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4" fontId="51" fillId="74" borderId="74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3" fillId="74" borderId="74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71" fillId="74" borderId="74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2" fontId="82" fillId="91" borderId="69" applyProtection="0"/>
    <xf numFmtId="2" fontId="82" fillId="91" borderId="69" applyProtection="0"/>
    <xf numFmtId="2" fontId="42" fillId="92" borderId="69" applyProtection="0"/>
    <xf numFmtId="2" fontId="42" fillId="93" borderId="69" applyProtection="0"/>
    <xf numFmtId="2" fontId="42" fillId="94" borderId="69" applyProtection="0"/>
    <xf numFmtId="2" fontId="42" fillId="94" borderId="69" applyProtection="0">
      <alignment horizontal="center"/>
    </xf>
    <xf numFmtId="2" fontId="42" fillId="93" borderId="69" applyProtection="0">
      <alignment horizontal="center"/>
    </xf>
    <xf numFmtId="0" fontId="43" fillId="0" borderId="71">
      <alignment horizontal="left" vertical="top" wrapText="1"/>
    </xf>
    <xf numFmtId="0" fontId="85" fillId="0" borderId="77" applyNumberFormat="0" applyFill="0" applyAlignment="0" applyProtection="0"/>
    <xf numFmtId="0" fontId="91" fillId="0" borderId="78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0" fontId="42" fillId="6" borderId="81" applyNumberFormat="0">
      <alignment readingOrder="1"/>
      <protection locked="0"/>
    </xf>
    <xf numFmtId="0" fontId="48" fillId="0" borderId="82">
      <alignment horizontal="left" vertical="top" wrapText="1"/>
    </xf>
    <xf numFmtId="49" fontId="34" fillId="0" borderId="79">
      <alignment horizontal="center" vertical="top" wrapText="1"/>
      <protection locked="0"/>
    </xf>
    <xf numFmtId="49" fontId="34" fillId="0" borderId="79">
      <alignment horizontal="center" vertical="top" wrapText="1"/>
      <protection locked="0"/>
    </xf>
    <xf numFmtId="49" fontId="43" fillId="10" borderId="79">
      <alignment horizontal="right" vertical="top"/>
      <protection locked="0"/>
    </xf>
    <xf numFmtId="49" fontId="43" fillId="10" borderId="79">
      <alignment horizontal="right" vertical="top"/>
      <protection locked="0"/>
    </xf>
    <xf numFmtId="0" fontId="43" fillId="10" borderId="79">
      <alignment horizontal="right" vertical="top"/>
      <protection locked="0"/>
    </xf>
    <xf numFmtId="0" fontId="43" fillId="10" borderId="79">
      <alignment horizontal="right" vertical="top"/>
      <protection locked="0"/>
    </xf>
    <xf numFmtId="49" fontId="43" fillId="0" borderId="79">
      <alignment horizontal="right" vertical="top"/>
      <protection locked="0"/>
    </xf>
    <xf numFmtId="49" fontId="43" fillId="0" borderId="79">
      <alignment horizontal="right" vertical="top"/>
      <protection locked="0"/>
    </xf>
    <xf numFmtId="0" fontId="43" fillId="0" borderId="79">
      <alignment horizontal="right" vertical="top"/>
      <protection locked="0"/>
    </xf>
    <xf numFmtId="0" fontId="43" fillId="0" borderId="79">
      <alignment horizontal="right" vertical="top"/>
      <protection locked="0"/>
    </xf>
    <xf numFmtId="49" fontId="43" fillId="49" borderId="79">
      <alignment horizontal="right" vertical="top"/>
      <protection locked="0"/>
    </xf>
    <xf numFmtId="49" fontId="43" fillId="49" borderId="79">
      <alignment horizontal="right" vertical="top"/>
      <protection locked="0"/>
    </xf>
    <xf numFmtId="0" fontId="43" fillId="49" borderId="79">
      <alignment horizontal="right" vertical="top"/>
      <protection locked="0"/>
    </xf>
    <xf numFmtId="0" fontId="43" fillId="49" borderId="79">
      <alignment horizontal="right" vertical="top"/>
      <protection locked="0"/>
    </xf>
    <xf numFmtId="0" fontId="48" fillId="0" borderId="82">
      <alignment horizontal="center" vertical="top" wrapText="1"/>
    </xf>
    <xf numFmtId="0" fontId="52" fillId="50" borderId="81" applyNumberFormat="0" applyAlignment="0" applyProtection="0"/>
    <xf numFmtId="0" fontId="65" fillId="13" borderId="81" applyNumberFormat="0" applyAlignment="0" applyProtection="0"/>
    <xf numFmtId="0" fontId="34" fillId="59" borderId="83" applyNumberFormat="0" applyFont="0" applyAlignment="0" applyProtection="0"/>
    <xf numFmtId="0" fontId="36" fillId="45" borderId="84" applyNumberFormat="0" applyFont="0" applyAlignment="0" applyProtection="0"/>
    <xf numFmtId="0" fontId="36" fillId="45" borderId="84" applyNumberFormat="0" applyFont="0" applyAlignment="0" applyProtection="0"/>
    <xf numFmtId="0" fontId="36" fillId="45" borderId="84" applyNumberFormat="0" applyFont="0" applyAlignment="0" applyProtection="0"/>
    <xf numFmtId="0" fontId="70" fillId="50" borderId="85" applyNumberFormat="0" applyAlignment="0" applyProtection="0"/>
    <xf numFmtId="4" fontId="51" fillId="60" borderId="85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3" fillId="60" borderId="85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51" fillId="60" borderId="85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51" fillId="60" borderId="85" applyNumberFormat="0" applyProtection="0">
      <alignment horizontal="left" vertical="center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51" fillId="61" borderId="85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51" fillId="62" borderId="85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51" fillId="64" borderId="85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51" fillId="65" borderId="85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51" fillId="66" borderId="85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51" fillId="67" borderId="85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51" fillId="68" borderId="85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51" fillId="69" borderId="85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51" fillId="71" borderId="85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5" fillId="72" borderId="85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35" fillId="85" borderId="85" applyNumberFormat="0" applyProtection="0">
      <alignment horizontal="left" vertical="center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35" fillId="6" borderId="85" applyNumberFormat="0" applyProtection="0">
      <alignment horizontal="left" vertical="center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79" fillId="75" borderId="87" applyBorder="0"/>
    <xf numFmtId="4" fontId="51" fillId="87" borderId="85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73" fillId="87" borderId="85" applyNumberFormat="0" applyProtection="0">
      <alignment vertical="center"/>
    </xf>
    <xf numFmtId="4" fontId="51" fillId="87" borderId="85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51" fillId="87" borderId="85" applyNumberFormat="0" applyProtection="0">
      <alignment horizontal="left" vertical="center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4" fontId="51" fillId="74" borderId="85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3" fillId="74" borderId="85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71" fillId="74" borderId="85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2" fontId="82" fillId="91" borderId="80" applyProtection="0"/>
    <xf numFmtId="2" fontId="82" fillId="91" borderId="80" applyProtection="0"/>
    <xf numFmtId="2" fontId="42" fillId="92" borderId="80" applyProtection="0"/>
    <xf numFmtId="2" fontId="42" fillId="93" borderId="80" applyProtection="0"/>
    <xf numFmtId="2" fontId="42" fillId="94" borderId="80" applyProtection="0"/>
    <xf numFmtId="2" fontId="42" fillId="94" borderId="80" applyProtection="0">
      <alignment horizontal="center"/>
    </xf>
    <xf numFmtId="2" fontId="42" fillId="93" borderId="80" applyProtection="0">
      <alignment horizontal="center"/>
    </xf>
    <xf numFmtId="0" fontId="43" fillId="0" borderId="82">
      <alignment horizontal="left" vertical="top" wrapText="1"/>
    </xf>
    <xf numFmtId="0" fontId="85" fillId="0" borderId="88" applyNumberFormat="0" applyFill="0" applyAlignment="0" applyProtection="0"/>
    <xf numFmtId="0" fontId="91" fillId="0" borderId="89"/>
    <xf numFmtId="0" fontId="42" fillId="6" borderId="92" applyNumberFormat="0">
      <alignment readingOrder="1"/>
      <protection locked="0"/>
    </xf>
    <xf numFmtId="0" fontId="48" fillId="0" borderId="93">
      <alignment horizontal="left" vertical="top" wrapText="1"/>
    </xf>
    <xf numFmtId="49" fontId="34" fillId="0" borderId="90">
      <alignment horizontal="center" vertical="top" wrapText="1"/>
      <protection locked="0"/>
    </xf>
    <xf numFmtId="49" fontId="34" fillId="0" borderId="90">
      <alignment horizontal="center" vertical="top" wrapText="1"/>
      <protection locked="0"/>
    </xf>
    <xf numFmtId="49" fontId="43" fillId="10" borderId="90">
      <alignment horizontal="right" vertical="top"/>
      <protection locked="0"/>
    </xf>
    <xf numFmtId="49" fontId="43" fillId="10" borderId="90">
      <alignment horizontal="right" vertical="top"/>
      <protection locked="0"/>
    </xf>
    <xf numFmtId="0" fontId="43" fillId="10" borderId="90">
      <alignment horizontal="right" vertical="top"/>
      <protection locked="0"/>
    </xf>
    <xf numFmtId="0" fontId="43" fillId="10" borderId="90">
      <alignment horizontal="right" vertical="top"/>
      <protection locked="0"/>
    </xf>
    <xf numFmtId="49" fontId="43" fillId="0" borderId="90">
      <alignment horizontal="right" vertical="top"/>
      <protection locked="0"/>
    </xf>
    <xf numFmtId="49" fontId="43" fillId="0" borderId="90">
      <alignment horizontal="right" vertical="top"/>
      <protection locked="0"/>
    </xf>
    <xf numFmtId="0" fontId="43" fillId="0" borderId="90">
      <alignment horizontal="right" vertical="top"/>
      <protection locked="0"/>
    </xf>
    <xf numFmtId="0" fontId="43" fillId="0" borderId="90">
      <alignment horizontal="right" vertical="top"/>
      <protection locked="0"/>
    </xf>
    <xf numFmtId="49" fontId="43" fillId="49" borderId="90">
      <alignment horizontal="right" vertical="top"/>
      <protection locked="0"/>
    </xf>
    <xf numFmtId="49" fontId="43" fillId="49" borderId="90">
      <alignment horizontal="right" vertical="top"/>
      <protection locked="0"/>
    </xf>
    <xf numFmtId="0" fontId="43" fillId="49" borderId="90">
      <alignment horizontal="right" vertical="top"/>
      <protection locked="0"/>
    </xf>
    <xf numFmtId="0" fontId="43" fillId="49" borderId="90">
      <alignment horizontal="right" vertical="top"/>
      <protection locked="0"/>
    </xf>
    <xf numFmtId="0" fontId="48" fillId="0" borderId="93">
      <alignment horizontal="center" vertical="top" wrapText="1"/>
    </xf>
    <xf numFmtId="0" fontId="52" fillId="50" borderId="92" applyNumberFormat="0" applyAlignment="0" applyProtection="0"/>
    <xf numFmtId="0" fontId="65" fillId="13" borderId="92" applyNumberFormat="0" applyAlignment="0" applyProtection="0"/>
    <xf numFmtId="0" fontId="34" fillId="59" borderId="94" applyNumberFormat="0" applyFont="0" applyAlignment="0" applyProtection="0"/>
    <xf numFmtId="0" fontId="36" fillId="45" borderId="95" applyNumberFormat="0" applyFont="0" applyAlignment="0" applyProtection="0"/>
    <xf numFmtId="0" fontId="36" fillId="45" borderId="95" applyNumberFormat="0" applyFont="0" applyAlignment="0" applyProtection="0"/>
    <xf numFmtId="0" fontId="36" fillId="45" borderId="95" applyNumberFormat="0" applyFont="0" applyAlignment="0" applyProtection="0"/>
    <xf numFmtId="0" fontId="70" fillId="50" borderId="96" applyNumberFormat="0" applyAlignment="0" applyProtection="0"/>
    <xf numFmtId="4" fontId="51" fillId="60" borderId="96" applyNumberFormat="0" applyProtection="0">
      <alignment vertical="center"/>
    </xf>
    <xf numFmtId="4" fontId="72" fillId="57" borderId="95" applyNumberFormat="0" applyProtection="0">
      <alignment vertical="center"/>
    </xf>
    <xf numFmtId="4" fontId="72" fillId="57" borderId="95" applyNumberFormat="0" applyProtection="0">
      <alignment vertical="center"/>
    </xf>
    <xf numFmtId="4" fontId="72" fillId="57" borderId="95" applyNumberFormat="0" applyProtection="0">
      <alignment vertical="center"/>
    </xf>
    <xf numFmtId="4" fontId="72" fillId="57" borderId="95" applyNumberFormat="0" applyProtection="0">
      <alignment vertical="center"/>
    </xf>
    <xf numFmtId="4" fontId="72" fillId="57" borderId="95" applyNumberFormat="0" applyProtection="0">
      <alignment vertical="center"/>
    </xf>
    <xf numFmtId="4" fontId="73" fillId="60" borderId="96" applyNumberFormat="0" applyProtection="0">
      <alignment vertical="center"/>
    </xf>
    <xf numFmtId="4" fontId="43" fillId="60" borderId="95" applyNumberFormat="0" applyProtection="0">
      <alignment vertical="center"/>
    </xf>
    <xf numFmtId="4" fontId="43" fillId="60" borderId="95" applyNumberFormat="0" applyProtection="0">
      <alignment vertical="center"/>
    </xf>
    <xf numFmtId="4" fontId="43" fillId="60" borderId="95" applyNumberFormat="0" applyProtection="0">
      <alignment vertical="center"/>
    </xf>
    <xf numFmtId="4" fontId="43" fillId="60" borderId="95" applyNumberFormat="0" applyProtection="0">
      <alignment vertical="center"/>
    </xf>
    <xf numFmtId="4" fontId="43" fillId="60" borderId="95" applyNumberFormat="0" applyProtection="0">
      <alignment vertical="center"/>
    </xf>
    <xf numFmtId="4" fontId="51" fillId="60" borderId="96" applyNumberFormat="0" applyProtection="0">
      <alignment horizontal="left" vertical="center" indent="1"/>
    </xf>
    <xf numFmtId="4" fontId="72" fillId="60" borderId="95" applyNumberFormat="0" applyProtection="0">
      <alignment horizontal="left" vertical="center" indent="1"/>
    </xf>
    <xf numFmtId="4" fontId="72" fillId="60" borderId="95" applyNumberFormat="0" applyProtection="0">
      <alignment horizontal="left" vertical="center" indent="1"/>
    </xf>
    <xf numFmtId="4" fontId="72" fillId="60" borderId="95" applyNumberFormat="0" applyProtection="0">
      <alignment horizontal="left" vertical="center" indent="1"/>
    </xf>
    <xf numFmtId="4" fontId="72" fillId="60" borderId="95" applyNumberFormat="0" applyProtection="0">
      <alignment horizontal="left" vertical="center" indent="1"/>
    </xf>
    <xf numFmtId="4" fontId="72" fillId="60" borderId="95" applyNumberFormat="0" applyProtection="0">
      <alignment horizontal="left" vertical="center" indent="1"/>
    </xf>
    <xf numFmtId="4" fontId="51" fillId="60" borderId="96" applyNumberFormat="0" applyProtection="0">
      <alignment horizontal="left" vertical="center" indent="1"/>
    </xf>
    <xf numFmtId="0" fontId="43" fillId="57" borderId="97" applyNumberFormat="0" applyProtection="0">
      <alignment horizontal="left" vertical="top" indent="1"/>
    </xf>
    <xf numFmtId="0" fontId="43" fillId="57" borderId="97" applyNumberFormat="0" applyProtection="0">
      <alignment horizontal="left" vertical="top" indent="1"/>
    </xf>
    <xf numFmtId="0" fontId="43" fillId="57" borderId="97" applyNumberFormat="0" applyProtection="0">
      <alignment horizontal="left" vertical="top" indent="1"/>
    </xf>
    <xf numFmtId="0" fontId="43" fillId="57" borderId="97" applyNumberFormat="0" applyProtection="0">
      <alignment horizontal="left" vertical="top" indent="1"/>
    </xf>
    <xf numFmtId="0" fontId="43" fillId="57" borderId="97" applyNumberFormat="0" applyProtection="0">
      <alignment horizontal="left" vertical="top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51" fillId="61" borderId="96" applyNumberFormat="0" applyProtection="0">
      <alignment horizontal="right" vertical="center"/>
    </xf>
    <xf numFmtId="4" fontId="72" fillId="9" borderId="95" applyNumberFormat="0" applyProtection="0">
      <alignment horizontal="right" vertical="center"/>
    </xf>
    <xf numFmtId="4" fontId="72" fillId="9" borderId="95" applyNumberFormat="0" applyProtection="0">
      <alignment horizontal="right" vertical="center"/>
    </xf>
    <xf numFmtId="4" fontId="72" fillId="9" borderId="95" applyNumberFormat="0" applyProtection="0">
      <alignment horizontal="right" vertical="center"/>
    </xf>
    <xf numFmtId="4" fontId="72" fillId="9" borderId="95" applyNumberFormat="0" applyProtection="0">
      <alignment horizontal="right" vertical="center"/>
    </xf>
    <xf numFmtId="4" fontId="72" fillId="9" borderId="95" applyNumberFormat="0" applyProtection="0">
      <alignment horizontal="right" vertical="center"/>
    </xf>
    <xf numFmtId="4" fontId="51" fillId="62" borderId="96" applyNumberFormat="0" applyProtection="0">
      <alignment horizontal="right" vertical="center"/>
    </xf>
    <xf numFmtId="4" fontId="72" fillId="63" borderId="95" applyNumberFormat="0" applyProtection="0">
      <alignment horizontal="right" vertical="center"/>
    </xf>
    <xf numFmtId="4" fontId="72" fillId="63" borderId="95" applyNumberFormat="0" applyProtection="0">
      <alignment horizontal="right" vertical="center"/>
    </xf>
    <xf numFmtId="4" fontId="72" fillId="63" borderId="95" applyNumberFormat="0" applyProtection="0">
      <alignment horizontal="right" vertical="center"/>
    </xf>
    <xf numFmtId="4" fontId="72" fillId="63" borderId="95" applyNumberFormat="0" applyProtection="0">
      <alignment horizontal="right" vertical="center"/>
    </xf>
    <xf numFmtId="4" fontId="72" fillId="63" borderId="95" applyNumberFormat="0" applyProtection="0">
      <alignment horizontal="right" vertical="center"/>
    </xf>
    <xf numFmtId="4" fontId="51" fillId="64" borderId="96" applyNumberFormat="0" applyProtection="0">
      <alignment horizontal="right" vertical="center"/>
    </xf>
    <xf numFmtId="4" fontId="72" fillId="30" borderId="93" applyNumberFormat="0" applyProtection="0">
      <alignment horizontal="right" vertical="center"/>
    </xf>
    <xf numFmtId="4" fontId="72" fillId="30" borderId="93" applyNumberFormat="0" applyProtection="0">
      <alignment horizontal="right" vertical="center"/>
    </xf>
    <xf numFmtId="4" fontId="72" fillId="30" borderId="93" applyNumberFormat="0" applyProtection="0">
      <alignment horizontal="right" vertical="center"/>
    </xf>
    <xf numFmtId="4" fontId="72" fillId="30" borderId="93" applyNumberFormat="0" applyProtection="0">
      <alignment horizontal="right" vertical="center"/>
    </xf>
    <xf numFmtId="4" fontId="72" fillId="30" borderId="93" applyNumberFormat="0" applyProtection="0">
      <alignment horizontal="right" vertical="center"/>
    </xf>
    <xf numFmtId="4" fontId="51" fillId="65" borderId="96" applyNumberFormat="0" applyProtection="0">
      <alignment horizontal="right" vertical="center"/>
    </xf>
    <xf numFmtId="4" fontId="72" fillId="17" borderId="95" applyNumberFormat="0" applyProtection="0">
      <alignment horizontal="right" vertical="center"/>
    </xf>
    <xf numFmtId="4" fontId="72" fillId="17" borderId="95" applyNumberFormat="0" applyProtection="0">
      <alignment horizontal="right" vertical="center"/>
    </xf>
    <xf numFmtId="4" fontId="72" fillId="17" borderId="95" applyNumberFormat="0" applyProtection="0">
      <alignment horizontal="right" vertical="center"/>
    </xf>
    <xf numFmtId="4" fontId="72" fillId="17" borderId="95" applyNumberFormat="0" applyProtection="0">
      <alignment horizontal="right" vertical="center"/>
    </xf>
    <xf numFmtId="4" fontId="72" fillId="17" borderId="95" applyNumberFormat="0" applyProtection="0">
      <alignment horizontal="right" vertical="center"/>
    </xf>
    <xf numFmtId="4" fontId="51" fillId="66" borderId="96" applyNumberFormat="0" applyProtection="0">
      <alignment horizontal="right" vertical="center"/>
    </xf>
    <xf numFmtId="4" fontId="72" fillId="21" borderId="95" applyNumberFormat="0" applyProtection="0">
      <alignment horizontal="right" vertical="center"/>
    </xf>
    <xf numFmtId="4" fontId="72" fillId="21" borderId="95" applyNumberFormat="0" applyProtection="0">
      <alignment horizontal="right" vertical="center"/>
    </xf>
    <xf numFmtId="4" fontId="72" fillId="21" borderId="95" applyNumberFormat="0" applyProtection="0">
      <alignment horizontal="right" vertical="center"/>
    </xf>
    <xf numFmtId="4" fontId="72" fillId="21" borderId="95" applyNumberFormat="0" applyProtection="0">
      <alignment horizontal="right" vertical="center"/>
    </xf>
    <xf numFmtId="4" fontId="72" fillId="21" borderId="95" applyNumberFormat="0" applyProtection="0">
      <alignment horizontal="right" vertical="center"/>
    </xf>
    <xf numFmtId="4" fontId="51" fillId="67" borderId="96" applyNumberFormat="0" applyProtection="0">
      <alignment horizontal="right" vertical="center"/>
    </xf>
    <xf numFmtId="4" fontId="72" fillId="44" borderId="95" applyNumberFormat="0" applyProtection="0">
      <alignment horizontal="right" vertical="center"/>
    </xf>
    <xf numFmtId="4" fontId="72" fillId="44" borderId="95" applyNumberFormat="0" applyProtection="0">
      <alignment horizontal="right" vertical="center"/>
    </xf>
    <xf numFmtId="4" fontId="72" fillId="44" borderId="95" applyNumberFormat="0" applyProtection="0">
      <alignment horizontal="right" vertical="center"/>
    </xf>
    <xf numFmtId="4" fontId="72" fillId="44" borderId="95" applyNumberFormat="0" applyProtection="0">
      <alignment horizontal="right" vertical="center"/>
    </xf>
    <xf numFmtId="4" fontId="72" fillId="44" borderId="95" applyNumberFormat="0" applyProtection="0">
      <alignment horizontal="right" vertical="center"/>
    </xf>
    <xf numFmtId="4" fontId="51" fillId="68" borderId="96" applyNumberFormat="0" applyProtection="0">
      <alignment horizontal="right" vertical="center"/>
    </xf>
    <xf numFmtId="4" fontId="72" fillId="37" borderId="95" applyNumberFormat="0" applyProtection="0">
      <alignment horizontal="right" vertical="center"/>
    </xf>
    <xf numFmtId="4" fontId="72" fillId="37" borderId="95" applyNumberFormat="0" applyProtection="0">
      <alignment horizontal="right" vertical="center"/>
    </xf>
    <xf numFmtId="4" fontId="72" fillId="37" borderId="95" applyNumberFormat="0" applyProtection="0">
      <alignment horizontal="right" vertical="center"/>
    </xf>
    <xf numFmtId="4" fontId="72" fillId="37" borderId="95" applyNumberFormat="0" applyProtection="0">
      <alignment horizontal="right" vertical="center"/>
    </xf>
    <xf numFmtId="4" fontId="72" fillId="37" borderId="95" applyNumberFormat="0" applyProtection="0">
      <alignment horizontal="right" vertical="center"/>
    </xf>
    <xf numFmtId="4" fontId="51" fillId="69" borderId="96" applyNumberFormat="0" applyProtection="0">
      <alignment horizontal="right" vertical="center"/>
    </xf>
    <xf numFmtId="4" fontId="72" fillId="70" borderId="95" applyNumberFormat="0" applyProtection="0">
      <alignment horizontal="right" vertical="center"/>
    </xf>
    <xf numFmtId="4" fontId="72" fillId="70" borderId="95" applyNumberFormat="0" applyProtection="0">
      <alignment horizontal="right" vertical="center"/>
    </xf>
    <xf numFmtId="4" fontId="72" fillId="70" borderId="95" applyNumberFormat="0" applyProtection="0">
      <alignment horizontal="right" vertical="center"/>
    </xf>
    <xf numFmtId="4" fontId="72" fillId="70" borderId="95" applyNumberFormat="0" applyProtection="0">
      <alignment horizontal="right" vertical="center"/>
    </xf>
    <xf numFmtId="4" fontId="72" fillId="70" borderId="95" applyNumberFormat="0" applyProtection="0">
      <alignment horizontal="right" vertical="center"/>
    </xf>
    <xf numFmtId="4" fontId="51" fillId="71" borderId="96" applyNumberFormat="0" applyProtection="0">
      <alignment horizontal="right" vertical="center"/>
    </xf>
    <xf numFmtId="4" fontId="72" fillId="16" borderId="95" applyNumberFormat="0" applyProtection="0">
      <alignment horizontal="right" vertical="center"/>
    </xf>
    <xf numFmtId="4" fontId="72" fillId="16" borderId="95" applyNumberFormat="0" applyProtection="0">
      <alignment horizontal="right" vertical="center"/>
    </xf>
    <xf numFmtId="4" fontId="72" fillId="16" borderId="95" applyNumberFormat="0" applyProtection="0">
      <alignment horizontal="right" vertical="center"/>
    </xf>
    <xf numFmtId="4" fontId="72" fillId="16" borderId="95" applyNumberFormat="0" applyProtection="0">
      <alignment horizontal="right" vertical="center"/>
    </xf>
    <xf numFmtId="4" fontId="72" fillId="16" borderId="95" applyNumberFormat="0" applyProtection="0">
      <alignment horizontal="right" vertical="center"/>
    </xf>
    <xf numFmtId="4" fontId="75" fillId="72" borderId="96" applyNumberFormat="0" applyProtection="0">
      <alignment horizontal="left" vertical="center" indent="1"/>
    </xf>
    <xf numFmtId="4" fontId="72" fillId="73" borderId="93" applyNumberFormat="0" applyProtection="0">
      <alignment horizontal="left" vertical="center" indent="1"/>
    </xf>
    <xf numFmtId="4" fontId="72" fillId="73" borderId="93" applyNumberFormat="0" applyProtection="0">
      <alignment horizontal="left" vertical="center" indent="1"/>
    </xf>
    <xf numFmtId="4" fontId="72" fillId="73" borderId="93" applyNumberFormat="0" applyProtection="0">
      <alignment horizontal="left" vertical="center" indent="1"/>
    </xf>
    <xf numFmtId="4" fontId="72" fillId="73" borderId="93" applyNumberFormat="0" applyProtection="0">
      <alignment horizontal="left" vertical="center" indent="1"/>
    </xf>
    <xf numFmtId="4" fontId="72" fillId="73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54" fillId="75" borderId="93" applyNumberFormat="0" applyProtection="0">
      <alignment horizontal="left" vertical="center" indent="1"/>
    </xf>
    <xf numFmtId="4" fontId="72" fillId="77" borderId="95" applyNumberFormat="0" applyProtection="0">
      <alignment horizontal="right" vertical="center"/>
    </xf>
    <xf numFmtId="4" fontId="72" fillId="77" borderId="95" applyNumberFormat="0" applyProtection="0">
      <alignment horizontal="right" vertical="center"/>
    </xf>
    <xf numFmtId="4" fontId="72" fillId="77" borderId="95" applyNumberFormat="0" applyProtection="0">
      <alignment horizontal="right" vertical="center"/>
    </xf>
    <xf numFmtId="4" fontId="72" fillId="77" borderId="95" applyNumberFormat="0" applyProtection="0">
      <alignment horizontal="right" vertical="center"/>
    </xf>
    <xf numFmtId="4" fontId="72" fillId="77" borderId="95" applyNumberFormat="0" applyProtection="0">
      <alignment horizontal="right" vertical="center"/>
    </xf>
    <xf numFmtId="4" fontId="72" fillId="78" borderId="93" applyNumberFormat="0" applyProtection="0">
      <alignment horizontal="left" vertical="center" indent="1"/>
    </xf>
    <xf numFmtId="4" fontId="72" fillId="78" borderId="93" applyNumberFormat="0" applyProtection="0">
      <alignment horizontal="left" vertical="center" indent="1"/>
    </xf>
    <xf numFmtId="4" fontId="72" fillId="78" borderId="93" applyNumberFormat="0" applyProtection="0">
      <alignment horizontal="left" vertical="center" indent="1"/>
    </xf>
    <xf numFmtId="4" fontId="72" fillId="78" borderId="93" applyNumberFormat="0" applyProtection="0">
      <alignment horizontal="left" vertical="center" indent="1"/>
    </xf>
    <xf numFmtId="4" fontId="72" fillId="78" borderId="93" applyNumberFormat="0" applyProtection="0">
      <alignment horizontal="left" vertical="center" indent="1"/>
    </xf>
    <xf numFmtId="4" fontId="72" fillId="77" borderId="93" applyNumberFormat="0" applyProtection="0">
      <alignment horizontal="left" vertical="center" indent="1"/>
    </xf>
    <xf numFmtId="4" fontId="72" fillId="77" borderId="93" applyNumberFormat="0" applyProtection="0">
      <alignment horizontal="left" vertical="center" indent="1"/>
    </xf>
    <xf numFmtId="4" fontId="72" fillId="77" borderId="93" applyNumberFormat="0" applyProtection="0">
      <alignment horizontal="left" vertical="center" indent="1"/>
    </xf>
    <xf numFmtId="4" fontId="72" fillId="77" borderId="93" applyNumberFormat="0" applyProtection="0">
      <alignment horizontal="left" vertical="center" indent="1"/>
    </xf>
    <xf numFmtId="4" fontId="72" fillId="77" borderId="93" applyNumberFormat="0" applyProtection="0">
      <alignment horizontal="left" vertical="center" indent="1"/>
    </xf>
    <xf numFmtId="0" fontId="72" fillId="50" borderId="95" applyNumberFormat="0" applyProtection="0">
      <alignment horizontal="left" vertical="center" indent="1"/>
    </xf>
    <xf numFmtId="0" fontId="72" fillId="50" borderId="95" applyNumberFormat="0" applyProtection="0">
      <alignment horizontal="left" vertical="center" indent="1"/>
    </xf>
    <xf numFmtId="0" fontId="72" fillId="50" borderId="95" applyNumberFormat="0" applyProtection="0">
      <alignment horizontal="left" vertical="center" indent="1"/>
    </xf>
    <xf numFmtId="0" fontId="72" fillId="50" borderId="95" applyNumberFormat="0" applyProtection="0">
      <alignment horizontal="left" vertical="center" indent="1"/>
    </xf>
    <xf numFmtId="0" fontId="72" fillId="50" borderId="95" applyNumberFormat="0" applyProtection="0">
      <alignment horizontal="left" vertical="center" indent="1"/>
    </xf>
    <xf numFmtId="0" fontId="72" fillId="50" borderId="95" applyNumberFormat="0" applyProtection="0">
      <alignment horizontal="left" vertical="center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36" fillId="75" borderId="97" applyNumberFormat="0" applyProtection="0">
      <alignment horizontal="left" vertical="top" indent="1"/>
    </xf>
    <xf numFmtId="0" fontId="72" fillId="82" borderId="95" applyNumberFormat="0" applyProtection="0">
      <alignment horizontal="left" vertical="center" indent="1"/>
    </xf>
    <xf numFmtId="0" fontId="72" fillId="82" borderId="95" applyNumberFormat="0" applyProtection="0">
      <alignment horizontal="left" vertical="center" indent="1"/>
    </xf>
    <xf numFmtId="0" fontId="72" fillId="82" borderId="95" applyNumberFormat="0" applyProtection="0">
      <alignment horizontal="left" vertical="center" indent="1"/>
    </xf>
    <xf numFmtId="0" fontId="72" fillId="82" borderId="95" applyNumberFormat="0" applyProtection="0">
      <alignment horizontal="left" vertical="center" indent="1"/>
    </xf>
    <xf numFmtId="0" fontId="72" fillId="82" borderId="95" applyNumberFormat="0" applyProtection="0">
      <alignment horizontal="left" vertical="center" indent="1"/>
    </xf>
    <xf numFmtId="0" fontId="72" fillId="82" borderId="95" applyNumberFormat="0" applyProtection="0">
      <alignment horizontal="left" vertical="center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36" fillId="77" borderId="97" applyNumberFormat="0" applyProtection="0">
      <alignment horizontal="left" vertical="top" indent="1"/>
    </xf>
    <xf numFmtId="0" fontId="72" fillId="14" borderId="95" applyNumberFormat="0" applyProtection="0">
      <alignment horizontal="left" vertical="center" indent="1"/>
    </xf>
    <xf numFmtId="0" fontId="72" fillId="14" borderId="95" applyNumberFormat="0" applyProtection="0">
      <alignment horizontal="left" vertical="center" indent="1"/>
    </xf>
    <xf numFmtId="0" fontId="72" fillId="14" borderId="95" applyNumberFormat="0" applyProtection="0">
      <alignment horizontal="left" vertical="center" indent="1"/>
    </xf>
    <xf numFmtId="0" fontId="72" fillId="14" borderId="95" applyNumberFormat="0" applyProtection="0">
      <alignment horizontal="left" vertical="center" indent="1"/>
    </xf>
    <xf numFmtId="0" fontId="72" fillId="14" borderId="95" applyNumberFormat="0" applyProtection="0">
      <alignment horizontal="left" vertical="center" indent="1"/>
    </xf>
    <xf numFmtId="0" fontId="35" fillId="85" borderId="96" applyNumberFormat="0" applyProtection="0">
      <alignment horizontal="left" vertical="center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36" fillId="14" borderId="97" applyNumberFormat="0" applyProtection="0">
      <alignment horizontal="left" vertical="top" indent="1"/>
    </xf>
    <xf numFmtId="0" fontId="72" fillId="78" borderId="95" applyNumberFormat="0" applyProtection="0">
      <alignment horizontal="left" vertical="center" indent="1"/>
    </xf>
    <xf numFmtId="0" fontId="72" fillId="78" borderId="95" applyNumberFormat="0" applyProtection="0">
      <alignment horizontal="left" vertical="center" indent="1"/>
    </xf>
    <xf numFmtId="0" fontId="72" fillId="78" borderId="95" applyNumberFormat="0" applyProtection="0">
      <alignment horizontal="left" vertical="center" indent="1"/>
    </xf>
    <xf numFmtId="0" fontId="72" fillId="78" borderId="95" applyNumberFormat="0" applyProtection="0">
      <alignment horizontal="left" vertical="center" indent="1"/>
    </xf>
    <xf numFmtId="0" fontId="72" fillId="78" borderId="95" applyNumberFormat="0" applyProtection="0">
      <alignment horizontal="left" vertical="center" indent="1"/>
    </xf>
    <xf numFmtId="0" fontId="35" fillId="6" borderId="96" applyNumberFormat="0" applyProtection="0">
      <alignment horizontal="left" vertical="center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36" fillId="78" borderId="97" applyNumberFormat="0" applyProtection="0">
      <alignment horizontal="left" vertical="top" indent="1"/>
    </xf>
    <xf numFmtId="0" fontId="79" fillId="75" borderId="98" applyBorder="0"/>
    <xf numFmtId="4" fontId="51" fillId="87" borderId="96" applyNumberFormat="0" applyProtection="0">
      <alignment vertical="center"/>
    </xf>
    <xf numFmtId="4" fontId="80" fillId="59" borderId="97" applyNumberFormat="0" applyProtection="0">
      <alignment vertical="center"/>
    </xf>
    <xf numFmtId="4" fontId="80" fillId="59" borderId="97" applyNumberFormat="0" applyProtection="0">
      <alignment vertical="center"/>
    </xf>
    <xf numFmtId="4" fontId="80" fillId="59" borderId="97" applyNumberFormat="0" applyProtection="0">
      <alignment vertical="center"/>
    </xf>
    <xf numFmtId="4" fontId="80" fillId="59" borderId="97" applyNumberFormat="0" applyProtection="0">
      <alignment vertical="center"/>
    </xf>
    <xf numFmtId="4" fontId="80" fillId="59" borderId="97" applyNumberFormat="0" applyProtection="0">
      <alignment vertical="center"/>
    </xf>
    <xf numFmtId="4" fontId="73" fillId="87" borderId="96" applyNumberFormat="0" applyProtection="0">
      <alignment vertical="center"/>
    </xf>
    <xf numFmtId="4" fontId="51" fillId="87" borderId="96" applyNumberFormat="0" applyProtection="0">
      <alignment horizontal="left" vertical="center" indent="1"/>
    </xf>
    <xf numFmtId="4" fontId="80" fillId="50" borderId="97" applyNumberFormat="0" applyProtection="0">
      <alignment horizontal="left" vertical="center" indent="1"/>
    </xf>
    <xf numFmtId="4" fontId="80" fillId="50" borderId="97" applyNumberFormat="0" applyProtection="0">
      <alignment horizontal="left" vertical="center" indent="1"/>
    </xf>
    <xf numFmtId="4" fontId="80" fillId="50" borderId="97" applyNumberFormat="0" applyProtection="0">
      <alignment horizontal="left" vertical="center" indent="1"/>
    </xf>
    <xf numFmtId="4" fontId="80" fillId="50" borderId="97" applyNumberFormat="0" applyProtection="0">
      <alignment horizontal="left" vertical="center" indent="1"/>
    </xf>
    <xf numFmtId="4" fontId="80" fillId="50" borderId="97" applyNumberFormat="0" applyProtection="0">
      <alignment horizontal="left" vertical="center" indent="1"/>
    </xf>
    <xf numFmtId="4" fontId="51" fillId="87" borderId="96" applyNumberFormat="0" applyProtection="0">
      <alignment horizontal="left" vertical="center" indent="1"/>
    </xf>
    <xf numFmtId="0" fontId="80" fillId="59" borderId="97" applyNumberFormat="0" applyProtection="0">
      <alignment horizontal="left" vertical="top" indent="1"/>
    </xf>
    <xf numFmtId="0" fontId="80" fillId="59" borderId="97" applyNumberFormat="0" applyProtection="0">
      <alignment horizontal="left" vertical="top" indent="1"/>
    </xf>
    <xf numFmtId="0" fontId="80" fillId="59" borderId="97" applyNumberFormat="0" applyProtection="0">
      <alignment horizontal="left" vertical="top" indent="1"/>
    </xf>
    <xf numFmtId="0" fontId="80" fillId="59" borderId="97" applyNumberFormat="0" applyProtection="0">
      <alignment horizontal="left" vertical="top" indent="1"/>
    </xf>
    <xf numFmtId="0" fontId="80" fillId="59" borderId="97" applyNumberFormat="0" applyProtection="0">
      <alignment horizontal="left" vertical="top" indent="1"/>
    </xf>
    <xf numFmtId="4" fontId="51" fillId="74" borderId="96" applyNumberFormat="0" applyProtection="0">
      <alignment horizontal="right" vertical="center"/>
    </xf>
    <xf numFmtId="4" fontId="72" fillId="0" borderId="95" applyNumberFormat="0" applyProtection="0">
      <alignment horizontal="right" vertical="center"/>
    </xf>
    <xf numFmtId="4" fontId="72" fillId="0" borderId="95" applyNumberFormat="0" applyProtection="0">
      <alignment horizontal="right" vertical="center"/>
    </xf>
    <xf numFmtId="4" fontId="72" fillId="0" borderId="95" applyNumberFormat="0" applyProtection="0">
      <alignment horizontal="right" vertical="center"/>
    </xf>
    <xf numFmtId="4" fontId="72" fillId="0" borderId="95" applyNumberFormat="0" applyProtection="0">
      <alignment horizontal="right" vertical="center"/>
    </xf>
    <xf numFmtId="4" fontId="72" fillId="0" borderId="95" applyNumberFormat="0" applyProtection="0">
      <alignment horizontal="right" vertical="center"/>
    </xf>
    <xf numFmtId="4" fontId="73" fillId="74" borderId="96" applyNumberFormat="0" applyProtection="0">
      <alignment horizontal="right" vertical="center"/>
    </xf>
    <xf numFmtId="4" fontId="43" fillId="88" borderId="95" applyNumberFormat="0" applyProtection="0">
      <alignment horizontal="right" vertical="center"/>
    </xf>
    <xf numFmtId="4" fontId="43" fillId="88" borderId="95" applyNumberFormat="0" applyProtection="0">
      <alignment horizontal="right" vertical="center"/>
    </xf>
    <xf numFmtId="4" fontId="43" fillId="88" borderId="95" applyNumberFormat="0" applyProtection="0">
      <alignment horizontal="right" vertical="center"/>
    </xf>
    <xf numFmtId="4" fontId="43" fillId="88" borderId="95" applyNumberFormat="0" applyProtection="0">
      <alignment horizontal="right" vertical="center"/>
    </xf>
    <xf numFmtId="4" fontId="43" fillId="88" borderId="95" applyNumberFormat="0" applyProtection="0">
      <alignment horizontal="right" vertical="center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4" fontId="72" fillId="20" borderId="95" applyNumberFormat="0" applyProtection="0">
      <alignment horizontal="left" vertical="center" indent="1"/>
    </xf>
    <xf numFmtId="0" fontId="80" fillId="77" borderId="97" applyNumberFormat="0" applyProtection="0">
      <alignment horizontal="left" vertical="top" indent="1"/>
    </xf>
    <xf numFmtId="0" fontId="80" fillId="77" borderId="97" applyNumberFormat="0" applyProtection="0">
      <alignment horizontal="left" vertical="top" indent="1"/>
    </xf>
    <xf numFmtId="0" fontId="80" fillId="77" borderId="97" applyNumberFormat="0" applyProtection="0">
      <alignment horizontal="left" vertical="top" indent="1"/>
    </xf>
    <xf numFmtId="0" fontId="80" fillId="77" borderId="97" applyNumberFormat="0" applyProtection="0">
      <alignment horizontal="left" vertical="top" indent="1"/>
    </xf>
    <xf numFmtId="0" fontId="80" fillId="77" borderId="97" applyNumberFormat="0" applyProtection="0">
      <alignment horizontal="left" vertical="top" indent="1"/>
    </xf>
    <xf numFmtId="4" fontId="43" fillId="89" borderId="93" applyNumberFormat="0" applyProtection="0">
      <alignment horizontal="left" vertical="center" indent="1"/>
    </xf>
    <xf numFmtId="4" fontId="43" fillId="89" borderId="93" applyNumberFormat="0" applyProtection="0">
      <alignment horizontal="left" vertical="center" indent="1"/>
    </xf>
    <xf numFmtId="4" fontId="43" fillId="89" borderId="93" applyNumberFormat="0" applyProtection="0">
      <alignment horizontal="left" vertical="center" indent="1"/>
    </xf>
    <xf numFmtId="4" fontId="43" fillId="89" borderId="93" applyNumberFormat="0" applyProtection="0">
      <alignment horizontal="left" vertical="center" indent="1"/>
    </xf>
    <xf numFmtId="4" fontId="43" fillId="89" borderId="93" applyNumberFormat="0" applyProtection="0">
      <alignment horizontal="left" vertical="center" indent="1"/>
    </xf>
    <xf numFmtId="4" fontId="71" fillId="74" borderId="96" applyNumberFormat="0" applyProtection="0">
      <alignment horizontal="right" vertical="center"/>
    </xf>
    <xf numFmtId="4" fontId="43" fillId="86" borderId="95" applyNumberFormat="0" applyProtection="0">
      <alignment horizontal="right" vertical="center"/>
    </xf>
    <xf numFmtId="4" fontId="43" fillId="86" borderId="95" applyNumberFormat="0" applyProtection="0">
      <alignment horizontal="right" vertical="center"/>
    </xf>
    <xf numFmtId="4" fontId="43" fillId="86" borderId="95" applyNumberFormat="0" applyProtection="0">
      <alignment horizontal="right" vertical="center"/>
    </xf>
    <xf numFmtId="4" fontId="43" fillId="86" borderId="95" applyNumberFormat="0" applyProtection="0">
      <alignment horizontal="right" vertical="center"/>
    </xf>
    <xf numFmtId="4" fontId="43" fillId="86" borderId="95" applyNumberFormat="0" applyProtection="0">
      <alignment horizontal="right" vertical="center"/>
    </xf>
    <xf numFmtId="2" fontId="82" fillId="91" borderId="91" applyProtection="0"/>
    <xf numFmtId="2" fontId="82" fillId="91" borderId="91" applyProtection="0"/>
    <xf numFmtId="2" fontId="42" fillId="92" borderId="91" applyProtection="0"/>
    <xf numFmtId="2" fontId="42" fillId="93" borderId="91" applyProtection="0"/>
    <xf numFmtId="2" fontId="42" fillId="94" borderId="91" applyProtection="0"/>
    <xf numFmtId="2" fontId="42" fillId="94" borderId="91" applyProtection="0">
      <alignment horizontal="center"/>
    </xf>
    <xf numFmtId="2" fontId="42" fillId="93" borderId="91" applyProtection="0">
      <alignment horizontal="center"/>
    </xf>
    <xf numFmtId="0" fontId="43" fillId="0" borderId="93">
      <alignment horizontal="left" vertical="top" wrapText="1"/>
    </xf>
    <xf numFmtId="0" fontId="85" fillId="0" borderId="99" applyNumberFormat="0" applyFill="0" applyAlignment="0" applyProtection="0"/>
    <xf numFmtId="0" fontId="91" fillId="0" borderId="100"/>
    <xf numFmtId="0" fontId="42" fillId="6" borderId="103" applyNumberFormat="0">
      <alignment readingOrder="1"/>
      <protection locked="0"/>
    </xf>
    <xf numFmtId="0" fontId="48" fillId="0" borderId="104">
      <alignment horizontal="left" vertical="top" wrapText="1"/>
    </xf>
    <xf numFmtId="49" fontId="34" fillId="0" borderId="101">
      <alignment horizontal="center" vertical="top" wrapText="1"/>
      <protection locked="0"/>
    </xf>
    <xf numFmtId="49" fontId="34" fillId="0" borderId="101">
      <alignment horizontal="center" vertical="top" wrapText="1"/>
      <protection locked="0"/>
    </xf>
    <xf numFmtId="49" fontId="43" fillId="10" borderId="101">
      <alignment horizontal="right" vertical="top"/>
      <protection locked="0"/>
    </xf>
    <xf numFmtId="49" fontId="43" fillId="10" borderId="101">
      <alignment horizontal="right" vertical="top"/>
      <protection locked="0"/>
    </xf>
    <xf numFmtId="0" fontId="43" fillId="10" borderId="101">
      <alignment horizontal="right" vertical="top"/>
      <protection locked="0"/>
    </xf>
    <xf numFmtId="0" fontId="43" fillId="10" borderId="101">
      <alignment horizontal="right" vertical="top"/>
      <protection locked="0"/>
    </xf>
    <xf numFmtId="49" fontId="43" fillId="0" borderId="101">
      <alignment horizontal="right" vertical="top"/>
      <protection locked="0"/>
    </xf>
    <xf numFmtId="49" fontId="43" fillId="0" borderId="101">
      <alignment horizontal="right" vertical="top"/>
      <protection locked="0"/>
    </xf>
    <xf numFmtId="0" fontId="43" fillId="0" borderId="101">
      <alignment horizontal="right" vertical="top"/>
      <protection locked="0"/>
    </xf>
    <xf numFmtId="0" fontId="43" fillId="0" borderId="101">
      <alignment horizontal="right" vertical="top"/>
      <protection locked="0"/>
    </xf>
    <xf numFmtId="49" fontId="43" fillId="49" borderId="101">
      <alignment horizontal="right" vertical="top"/>
      <protection locked="0"/>
    </xf>
    <xf numFmtId="49" fontId="43" fillId="49" borderId="101">
      <alignment horizontal="right" vertical="top"/>
      <protection locked="0"/>
    </xf>
    <xf numFmtId="0" fontId="43" fillId="49" borderId="101">
      <alignment horizontal="right" vertical="top"/>
      <protection locked="0"/>
    </xf>
    <xf numFmtId="0" fontId="43" fillId="49" borderId="101">
      <alignment horizontal="right" vertical="top"/>
      <protection locked="0"/>
    </xf>
    <xf numFmtId="0" fontId="48" fillId="0" borderId="104">
      <alignment horizontal="center" vertical="top" wrapText="1"/>
    </xf>
    <xf numFmtId="0" fontId="52" fillId="50" borderId="103" applyNumberFormat="0" applyAlignment="0" applyProtection="0"/>
    <xf numFmtId="0" fontId="65" fillId="13" borderId="103" applyNumberFormat="0" applyAlignment="0" applyProtection="0"/>
    <xf numFmtId="0" fontId="34" fillId="59" borderId="105" applyNumberFormat="0" applyFont="0" applyAlignment="0" applyProtection="0"/>
    <xf numFmtId="0" fontId="36" fillId="45" borderId="106" applyNumberFormat="0" applyFont="0" applyAlignment="0" applyProtection="0"/>
    <xf numFmtId="0" fontId="36" fillId="45" borderId="106" applyNumberFormat="0" applyFont="0" applyAlignment="0" applyProtection="0"/>
    <xf numFmtId="0" fontId="36" fillId="45" borderId="106" applyNumberFormat="0" applyFont="0" applyAlignment="0" applyProtection="0"/>
    <xf numFmtId="0" fontId="70" fillId="50" borderId="107" applyNumberFormat="0" applyAlignment="0" applyProtection="0"/>
    <xf numFmtId="4" fontId="51" fillId="60" borderId="107" applyNumberFormat="0" applyProtection="0">
      <alignment vertical="center"/>
    </xf>
    <xf numFmtId="4" fontId="72" fillId="57" borderId="106" applyNumberFormat="0" applyProtection="0">
      <alignment vertical="center"/>
    </xf>
    <xf numFmtId="4" fontId="72" fillId="57" borderId="106" applyNumberFormat="0" applyProtection="0">
      <alignment vertical="center"/>
    </xf>
    <xf numFmtId="4" fontId="72" fillId="57" borderId="106" applyNumberFormat="0" applyProtection="0">
      <alignment vertical="center"/>
    </xf>
    <xf numFmtId="4" fontId="72" fillId="57" borderId="106" applyNumberFormat="0" applyProtection="0">
      <alignment vertical="center"/>
    </xf>
    <xf numFmtId="4" fontId="72" fillId="57" borderId="106" applyNumberFormat="0" applyProtection="0">
      <alignment vertical="center"/>
    </xf>
    <xf numFmtId="4" fontId="73" fillId="60" borderId="107" applyNumberFormat="0" applyProtection="0">
      <alignment vertical="center"/>
    </xf>
    <xf numFmtId="4" fontId="43" fillId="60" borderId="106" applyNumberFormat="0" applyProtection="0">
      <alignment vertical="center"/>
    </xf>
    <xf numFmtId="4" fontId="43" fillId="60" borderId="106" applyNumberFormat="0" applyProtection="0">
      <alignment vertical="center"/>
    </xf>
    <xf numFmtId="4" fontId="43" fillId="60" borderId="106" applyNumberFormat="0" applyProtection="0">
      <alignment vertical="center"/>
    </xf>
    <xf numFmtId="4" fontId="43" fillId="60" borderId="106" applyNumberFormat="0" applyProtection="0">
      <alignment vertical="center"/>
    </xf>
    <xf numFmtId="4" fontId="43" fillId="60" borderId="106" applyNumberFormat="0" applyProtection="0">
      <alignment vertical="center"/>
    </xf>
    <xf numFmtId="4" fontId="51" fillId="60" borderId="107" applyNumberFormat="0" applyProtection="0">
      <alignment horizontal="left" vertical="center" indent="1"/>
    </xf>
    <xf numFmtId="4" fontId="72" fillId="60" borderId="106" applyNumberFormat="0" applyProtection="0">
      <alignment horizontal="left" vertical="center" indent="1"/>
    </xf>
    <xf numFmtId="4" fontId="72" fillId="60" borderId="106" applyNumberFormat="0" applyProtection="0">
      <alignment horizontal="left" vertical="center" indent="1"/>
    </xf>
    <xf numFmtId="4" fontId="72" fillId="60" borderId="106" applyNumberFormat="0" applyProtection="0">
      <alignment horizontal="left" vertical="center" indent="1"/>
    </xf>
    <xf numFmtId="4" fontId="72" fillId="60" borderId="106" applyNumberFormat="0" applyProtection="0">
      <alignment horizontal="left" vertical="center" indent="1"/>
    </xf>
    <xf numFmtId="4" fontId="72" fillId="60" borderId="106" applyNumberFormat="0" applyProtection="0">
      <alignment horizontal="left" vertical="center" indent="1"/>
    </xf>
    <xf numFmtId="4" fontId="51" fillId="60" borderId="107" applyNumberFormat="0" applyProtection="0">
      <alignment horizontal="left" vertical="center" indent="1"/>
    </xf>
    <xf numFmtId="0" fontId="43" fillId="57" borderId="108" applyNumberFormat="0" applyProtection="0">
      <alignment horizontal="left" vertical="top" indent="1"/>
    </xf>
    <xf numFmtId="0" fontId="43" fillId="57" borderId="108" applyNumberFormat="0" applyProtection="0">
      <alignment horizontal="left" vertical="top" indent="1"/>
    </xf>
    <xf numFmtId="0" fontId="43" fillId="57" borderId="108" applyNumberFormat="0" applyProtection="0">
      <alignment horizontal="left" vertical="top" indent="1"/>
    </xf>
    <xf numFmtId="0" fontId="43" fillId="57" borderId="108" applyNumberFormat="0" applyProtection="0">
      <alignment horizontal="left" vertical="top" indent="1"/>
    </xf>
    <xf numFmtId="0" fontId="43" fillId="57" borderId="108" applyNumberFormat="0" applyProtection="0">
      <alignment horizontal="left" vertical="top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51" fillId="61" borderId="107" applyNumberFormat="0" applyProtection="0">
      <alignment horizontal="right" vertical="center"/>
    </xf>
    <xf numFmtId="4" fontId="72" fillId="9" borderId="106" applyNumberFormat="0" applyProtection="0">
      <alignment horizontal="right" vertical="center"/>
    </xf>
    <xf numFmtId="4" fontId="72" fillId="9" borderId="106" applyNumberFormat="0" applyProtection="0">
      <alignment horizontal="right" vertical="center"/>
    </xf>
    <xf numFmtId="4" fontId="72" fillId="9" borderId="106" applyNumberFormat="0" applyProtection="0">
      <alignment horizontal="right" vertical="center"/>
    </xf>
    <xf numFmtId="4" fontId="72" fillId="9" borderId="106" applyNumberFormat="0" applyProtection="0">
      <alignment horizontal="right" vertical="center"/>
    </xf>
    <xf numFmtId="4" fontId="72" fillId="9" borderId="106" applyNumberFormat="0" applyProtection="0">
      <alignment horizontal="right" vertical="center"/>
    </xf>
    <xf numFmtId="4" fontId="51" fillId="62" borderId="107" applyNumberFormat="0" applyProtection="0">
      <alignment horizontal="right" vertical="center"/>
    </xf>
    <xf numFmtId="4" fontId="72" fillId="63" borderId="106" applyNumberFormat="0" applyProtection="0">
      <alignment horizontal="right" vertical="center"/>
    </xf>
    <xf numFmtId="4" fontId="72" fillId="63" borderId="106" applyNumberFormat="0" applyProtection="0">
      <alignment horizontal="right" vertical="center"/>
    </xf>
    <xf numFmtId="4" fontId="72" fillId="63" borderId="106" applyNumberFormat="0" applyProtection="0">
      <alignment horizontal="right" vertical="center"/>
    </xf>
    <xf numFmtId="4" fontId="72" fillId="63" borderId="106" applyNumberFormat="0" applyProtection="0">
      <alignment horizontal="right" vertical="center"/>
    </xf>
    <xf numFmtId="4" fontId="72" fillId="63" borderId="106" applyNumberFormat="0" applyProtection="0">
      <alignment horizontal="right" vertical="center"/>
    </xf>
    <xf numFmtId="4" fontId="51" fillId="64" borderId="107" applyNumberFormat="0" applyProtection="0">
      <alignment horizontal="right" vertical="center"/>
    </xf>
    <xf numFmtId="4" fontId="72" fillId="30" borderId="104" applyNumberFormat="0" applyProtection="0">
      <alignment horizontal="right" vertical="center"/>
    </xf>
    <xf numFmtId="4" fontId="72" fillId="30" borderId="104" applyNumberFormat="0" applyProtection="0">
      <alignment horizontal="right" vertical="center"/>
    </xf>
    <xf numFmtId="4" fontId="72" fillId="30" borderId="104" applyNumberFormat="0" applyProtection="0">
      <alignment horizontal="right" vertical="center"/>
    </xf>
    <xf numFmtId="4" fontId="72" fillId="30" borderId="104" applyNumberFormat="0" applyProtection="0">
      <alignment horizontal="right" vertical="center"/>
    </xf>
    <xf numFmtId="4" fontId="72" fillId="30" borderId="104" applyNumberFormat="0" applyProtection="0">
      <alignment horizontal="right" vertical="center"/>
    </xf>
    <xf numFmtId="4" fontId="51" fillId="65" borderId="107" applyNumberFormat="0" applyProtection="0">
      <alignment horizontal="right" vertical="center"/>
    </xf>
    <xf numFmtId="4" fontId="72" fillId="17" borderId="106" applyNumberFormat="0" applyProtection="0">
      <alignment horizontal="right" vertical="center"/>
    </xf>
    <xf numFmtId="4" fontId="72" fillId="17" borderId="106" applyNumberFormat="0" applyProtection="0">
      <alignment horizontal="right" vertical="center"/>
    </xf>
    <xf numFmtId="4" fontId="72" fillId="17" borderId="106" applyNumberFormat="0" applyProtection="0">
      <alignment horizontal="right" vertical="center"/>
    </xf>
    <xf numFmtId="4" fontId="72" fillId="17" borderId="106" applyNumberFormat="0" applyProtection="0">
      <alignment horizontal="right" vertical="center"/>
    </xf>
    <xf numFmtId="4" fontId="72" fillId="17" borderId="106" applyNumberFormat="0" applyProtection="0">
      <alignment horizontal="right" vertical="center"/>
    </xf>
    <xf numFmtId="4" fontId="51" fillId="66" borderId="107" applyNumberFormat="0" applyProtection="0">
      <alignment horizontal="right" vertical="center"/>
    </xf>
    <xf numFmtId="4" fontId="72" fillId="21" borderId="106" applyNumberFormat="0" applyProtection="0">
      <alignment horizontal="right" vertical="center"/>
    </xf>
    <xf numFmtId="4" fontId="72" fillId="21" borderId="106" applyNumberFormat="0" applyProtection="0">
      <alignment horizontal="right" vertical="center"/>
    </xf>
    <xf numFmtId="4" fontId="72" fillId="21" borderId="106" applyNumberFormat="0" applyProtection="0">
      <alignment horizontal="right" vertical="center"/>
    </xf>
    <xf numFmtId="4" fontId="72" fillId="21" borderId="106" applyNumberFormat="0" applyProtection="0">
      <alignment horizontal="right" vertical="center"/>
    </xf>
    <xf numFmtId="4" fontId="72" fillId="21" borderId="106" applyNumberFormat="0" applyProtection="0">
      <alignment horizontal="right" vertical="center"/>
    </xf>
    <xf numFmtId="4" fontId="51" fillId="67" borderId="107" applyNumberFormat="0" applyProtection="0">
      <alignment horizontal="right" vertical="center"/>
    </xf>
    <xf numFmtId="4" fontId="72" fillId="44" borderId="106" applyNumberFormat="0" applyProtection="0">
      <alignment horizontal="right" vertical="center"/>
    </xf>
    <xf numFmtId="4" fontId="72" fillId="44" borderId="106" applyNumberFormat="0" applyProtection="0">
      <alignment horizontal="right" vertical="center"/>
    </xf>
    <xf numFmtId="4" fontId="72" fillId="44" borderId="106" applyNumberFormat="0" applyProtection="0">
      <alignment horizontal="right" vertical="center"/>
    </xf>
    <xf numFmtId="4" fontId="72" fillId="44" borderId="106" applyNumberFormat="0" applyProtection="0">
      <alignment horizontal="right" vertical="center"/>
    </xf>
    <xf numFmtId="4" fontId="72" fillId="44" borderId="106" applyNumberFormat="0" applyProtection="0">
      <alignment horizontal="right" vertical="center"/>
    </xf>
    <xf numFmtId="4" fontId="51" fillId="68" borderId="107" applyNumberFormat="0" applyProtection="0">
      <alignment horizontal="right" vertical="center"/>
    </xf>
    <xf numFmtId="4" fontId="72" fillId="37" borderId="106" applyNumberFormat="0" applyProtection="0">
      <alignment horizontal="right" vertical="center"/>
    </xf>
    <xf numFmtId="4" fontId="72" fillId="37" borderId="106" applyNumberFormat="0" applyProtection="0">
      <alignment horizontal="right" vertical="center"/>
    </xf>
    <xf numFmtId="4" fontId="72" fillId="37" borderId="106" applyNumberFormat="0" applyProtection="0">
      <alignment horizontal="right" vertical="center"/>
    </xf>
    <xf numFmtId="4" fontId="72" fillId="37" borderId="106" applyNumberFormat="0" applyProtection="0">
      <alignment horizontal="right" vertical="center"/>
    </xf>
    <xf numFmtId="4" fontId="72" fillId="37" borderId="106" applyNumberFormat="0" applyProtection="0">
      <alignment horizontal="right" vertical="center"/>
    </xf>
    <xf numFmtId="4" fontId="51" fillId="69" borderId="107" applyNumberFormat="0" applyProtection="0">
      <alignment horizontal="right" vertical="center"/>
    </xf>
    <xf numFmtId="4" fontId="72" fillId="70" borderId="106" applyNumberFormat="0" applyProtection="0">
      <alignment horizontal="right" vertical="center"/>
    </xf>
    <xf numFmtId="4" fontId="72" fillId="70" borderId="106" applyNumberFormat="0" applyProtection="0">
      <alignment horizontal="right" vertical="center"/>
    </xf>
    <xf numFmtId="4" fontId="72" fillId="70" borderId="106" applyNumberFormat="0" applyProtection="0">
      <alignment horizontal="right" vertical="center"/>
    </xf>
    <xf numFmtId="4" fontId="72" fillId="70" borderId="106" applyNumberFormat="0" applyProtection="0">
      <alignment horizontal="right" vertical="center"/>
    </xf>
    <xf numFmtId="4" fontId="72" fillId="70" borderId="106" applyNumberFormat="0" applyProtection="0">
      <alignment horizontal="right" vertical="center"/>
    </xf>
    <xf numFmtId="4" fontId="51" fillId="71" borderId="107" applyNumberFormat="0" applyProtection="0">
      <alignment horizontal="right" vertical="center"/>
    </xf>
    <xf numFmtId="4" fontId="72" fillId="16" borderId="106" applyNumberFormat="0" applyProtection="0">
      <alignment horizontal="right" vertical="center"/>
    </xf>
    <xf numFmtId="4" fontId="72" fillId="16" borderId="106" applyNumberFormat="0" applyProtection="0">
      <alignment horizontal="right" vertical="center"/>
    </xf>
    <xf numFmtId="4" fontId="72" fillId="16" borderId="106" applyNumberFormat="0" applyProtection="0">
      <alignment horizontal="right" vertical="center"/>
    </xf>
    <xf numFmtId="4" fontId="72" fillId="16" borderId="106" applyNumberFormat="0" applyProtection="0">
      <alignment horizontal="right" vertical="center"/>
    </xf>
    <xf numFmtId="4" fontId="72" fillId="16" borderId="106" applyNumberFormat="0" applyProtection="0">
      <alignment horizontal="right" vertical="center"/>
    </xf>
    <xf numFmtId="4" fontId="75" fillId="72" borderId="107" applyNumberFormat="0" applyProtection="0">
      <alignment horizontal="left" vertical="center" indent="1"/>
    </xf>
    <xf numFmtId="4" fontId="72" fillId="73" borderId="104" applyNumberFormat="0" applyProtection="0">
      <alignment horizontal="left" vertical="center" indent="1"/>
    </xf>
    <xf numFmtId="4" fontId="72" fillId="73" borderId="104" applyNumberFormat="0" applyProtection="0">
      <alignment horizontal="left" vertical="center" indent="1"/>
    </xf>
    <xf numFmtId="4" fontId="72" fillId="73" borderId="104" applyNumberFormat="0" applyProtection="0">
      <alignment horizontal="left" vertical="center" indent="1"/>
    </xf>
    <xf numFmtId="4" fontId="72" fillId="73" borderId="104" applyNumberFormat="0" applyProtection="0">
      <alignment horizontal="left" vertical="center" indent="1"/>
    </xf>
    <xf numFmtId="4" fontId="72" fillId="73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54" fillId="75" borderId="104" applyNumberFormat="0" applyProtection="0">
      <alignment horizontal="left" vertical="center" indent="1"/>
    </xf>
    <xf numFmtId="4" fontId="72" fillId="77" borderId="106" applyNumberFormat="0" applyProtection="0">
      <alignment horizontal="right" vertical="center"/>
    </xf>
    <xf numFmtId="4" fontId="72" fillId="77" borderId="106" applyNumberFormat="0" applyProtection="0">
      <alignment horizontal="right" vertical="center"/>
    </xf>
    <xf numFmtId="4" fontId="72" fillId="77" borderId="106" applyNumberFormat="0" applyProtection="0">
      <alignment horizontal="right" vertical="center"/>
    </xf>
    <xf numFmtId="4" fontId="72" fillId="77" borderId="106" applyNumberFormat="0" applyProtection="0">
      <alignment horizontal="right" vertical="center"/>
    </xf>
    <xf numFmtId="4" fontId="72" fillId="77" borderId="106" applyNumberFormat="0" applyProtection="0">
      <alignment horizontal="right" vertical="center"/>
    </xf>
    <xf numFmtId="4" fontId="72" fillId="78" borderId="104" applyNumberFormat="0" applyProtection="0">
      <alignment horizontal="left" vertical="center" indent="1"/>
    </xf>
    <xf numFmtId="4" fontId="72" fillId="78" borderId="104" applyNumberFormat="0" applyProtection="0">
      <alignment horizontal="left" vertical="center" indent="1"/>
    </xf>
    <xf numFmtId="4" fontId="72" fillId="78" borderId="104" applyNumberFormat="0" applyProtection="0">
      <alignment horizontal="left" vertical="center" indent="1"/>
    </xf>
    <xf numFmtId="4" fontId="72" fillId="78" borderId="104" applyNumberFormat="0" applyProtection="0">
      <alignment horizontal="left" vertical="center" indent="1"/>
    </xf>
    <xf numFmtId="4" fontId="72" fillId="78" borderId="104" applyNumberFormat="0" applyProtection="0">
      <alignment horizontal="left" vertical="center" indent="1"/>
    </xf>
    <xf numFmtId="4" fontId="72" fillId="77" borderId="104" applyNumberFormat="0" applyProtection="0">
      <alignment horizontal="left" vertical="center" indent="1"/>
    </xf>
    <xf numFmtId="4" fontId="72" fillId="77" borderId="104" applyNumberFormat="0" applyProtection="0">
      <alignment horizontal="left" vertical="center" indent="1"/>
    </xf>
    <xf numFmtId="4" fontId="72" fillId="77" borderId="104" applyNumberFormat="0" applyProtection="0">
      <alignment horizontal="left" vertical="center" indent="1"/>
    </xf>
    <xf numFmtId="4" fontId="72" fillId="77" borderId="104" applyNumberFormat="0" applyProtection="0">
      <alignment horizontal="left" vertical="center" indent="1"/>
    </xf>
    <xf numFmtId="4" fontId="72" fillId="77" borderId="104" applyNumberFormat="0" applyProtection="0">
      <alignment horizontal="left" vertical="center" indent="1"/>
    </xf>
    <xf numFmtId="0" fontId="72" fillId="50" borderId="106" applyNumberFormat="0" applyProtection="0">
      <alignment horizontal="left" vertical="center" indent="1"/>
    </xf>
    <xf numFmtId="0" fontId="72" fillId="50" borderId="106" applyNumberFormat="0" applyProtection="0">
      <alignment horizontal="left" vertical="center" indent="1"/>
    </xf>
    <xf numFmtId="0" fontId="72" fillId="50" borderId="106" applyNumberFormat="0" applyProtection="0">
      <alignment horizontal="left" vertical="center" indent="1"/>
    </xf>
    <xf numFmtId="0" fontId="72" fillId="50" borderId="106" applyNumberFormat="0" applyProtection="0">
      <alignment horizontal="left" vertical="center" indent="1"/>
    </xf>
    <xf numFmtId="0" fontId="72" fillId="50" borderId="106" applyNumberFormat="0" applyProtection="0">
      <alignment horizontal="left" vertical="center" indent="1"/>
    </xf>
    <xf numFmtId="0" fontId="72" fillId="50" borderId="106" applyNumberFormat="0" applyProtection="0">
      <alignment horizontal="left" vertical="center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36" fillId="75" borderId="108" applyNumberFormat="0" applyProtection="0">
      <alignment horizontal="left" vertical="top" indent="1"/>
    </xf>
    <xf numFmtId="0" fontId="72" fillId="82" borderId="106" applyNumberFormat="0" applyProtection="0">
      <alignment horizontal="left" vertical="center" indent="1"/>
    </xf>
    <xf numFmtId="0" fontId="72" fillId="82" borderId="106" applyNumberFormat="0" applyProtection="0">
      <alignment horizontal="left" vertical="center" indent="1"/>
    </xf>
    <xf numFmtId="0" fontId="72" fillId="82" borderId="106" applyNumberFormat="0" applyProtection="0">
      <alignment horizontal="left" vertical="center" indent="1"/>
    </xf>
    <xf numFmtId="0" fontId="72" fillId="82" borderId="106" applyNumberFormat="0" applyProtection="0">
      <alignment horizontal="left" vertical="center" indent="1"/>
    </xf>
    <xf numFmtId="0" fontId="72" fillId="82" borderId="106" applyNumberFormat="0" applyProtection="0">
      <alignment horizontal="left" vertical="center" indent="1"/>
    </xf>
    <xf numFmtId="0" fontId="72" fillId="82" borderId="106" applyNumberFormat="0" applyProtection="0">
      <alignment horizontal="left" vertical="center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36" fillId="77" borderId="108" applyNumberFormat="0" applyProtection="0">
      <alignment horizontal="left" vertical="top" indent="1"/>
    </xf>
    <xf numFmtId="0" fontId="72" fillId="14" borderId="106" applyNumberFormat="0" applyProtection="0">
      <alignment horizontal="left" vertical="center" indent="1"/>
    </xf>
    <xf numFmtId="0" fontId="72" fillId="14" borderId="106" applyNumberFormat="0" applyProtection="0">
      <alignment horizontal="left" vertical="center" indent="1"/>
    </xf>
    <xf numFmtId="0" fontId="72" fillId="14" borderId="106" applyNumberFormat="0" applyProtection="0">
      <alignment horizontal="left" vertical="center" indent="1"/>
    </xf>
    <xf numFmtId="0" fontId="72" fillId="14" borderId="106" applyNumberFormat="0" applyProtection="0">
      <alignment horizontal="left" vertical="center" indent="1"/>
    </xf>
    <xf numFmtId="0" fontId="72" fillId="14" borderId="106" applyNumberFormat="0" applyProtection="0">
      <alignment horizontal="left" vertical="center" indent="1"/>
    </xf>
    <xf numFmtId="0" fontId="35" fillId="85" borderId="107" applyNumberFormat="0" applyProtection="0">
      <alignment horizontal="left" vertical="center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36" fillId="14" borderId="108" applyNumberFormat="0" applyProtection="0">
      <alignment horizontal="left" vertical="top" indent="1"/>
    </xf>
    <xf numFmtId="0" fontId="72" fillId="78" borderId="106" applyNumberFormat="0" applyProtection="0">
      <alignment horizontal="left" vertical="center" indent="1"/>
    </xf>
    <xf numFmtId="0" fontId="72" fillId="78" borderId="106" applyNumberFormat="0" applyProtection="0">
      <alignment horizontal="left" vertical="center" indent="1"/>
    </xf>
    <xf numFmtId="0" fontId="72" fillId="78" borderId="106" applyNumberFormat="0" applyProtection="0">
      <alignment horizontal="left" vertical="center" indent="1"/>
    </xf>
    <xf numFmtId="0" fontId="72" fillId="78" borderId="106" applyNumberFormat="0" applyProtection="0">
      <alignment horizontal="left" vertical="center" indent="1"/>
    </xf>
    <xf numFmtId="0" fontId="72" fillId="78" borderId="106" applyNumberFormat="0" applyProtection="0">
      <alignment horizontal="left" vertical="center" indent="1"/>
    </xf>
    <xf numFmtId="0" fontId="35" fillId="6" borderId="107" applyNumberFormat="0" applyProtection="0">
      <alignment horizontal="left" vertical="center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36" fillId="78" borderId="108" applyNumberFormat="0" applyProtection="0">
      <alignment horizontal="left" vertical="top" indent="1"/>
    </xf>
    <xf numFmtId="0" fontId="79" fillId="75" borderId="109" applyBorder="0"/>
    <xf numFmtId="4" fontId="51" fillId="87" borderId="107" applyNumberFormat="0" applyProtection="0">
      <alignment vertical="center"/>
    </xf>
    <xf numFmtId="4" fontId="80" fillId="59" borderId="108" applyNumberFormat="0" applyProtection="0">
      <alignment vertical="center"/>
    </xf>
    <xf numFmtId="4" fontId="80" fillId="59" borderId="108" applyNumberFormat="0" applyProtection="0">
      <alignment vertical="center"/>
    </xf>
    <xf numFmtId="4" fontId="80" fillId="59" borderId="108" applyNumberFormat="0" applyProtection="0">
      <alignment vertical="center"/>
    </xf>
    <xf numFmtId="4" fontId="80" fillId="59" borderId="108" applyNumberFormat="0" applyProtection="0">
      <alignment vertical="center"/>
    </xf>
    <xf numFmtId="4" fontId="80" fillId="59" borderId="108" applyNumberFormat="0" applyProtection="0">
      <alignment vertical="center"/>
    </xf>
    <xf numFmtId="4" fontId="73" fillId="87" borderId="107" applyNumberFormat="0" applyProtection="0">
      <alignment vertical="center"/>
    </xf>
    <xf numFmtId="4" fontId="51" fillId="87" borderId="107" applyNumberFormat="0" applyProtection="0">
      <alignment horizontal="left" vertical="center" indent="1"/>
    </xf>
    <xf numFmtId="4" fontId="80" fillId="50" borderId="108" applyNumberFormat="0" applyProtection="0">
      <alignment horizontal="left" vertical="center" indent="1"/>
    </xf>
    <xf numFmtId="4" fontId="80" fillId="50" borderId="108" applyNumberFormat="0" applyProtection="0">
      <alignment horizontal="left" vertical="center" indent="1"/>
    </xf>
    <xf numFmtId="4" fontId="80" fillId="50" borderId="108" applyNumberFormat="0" applyProtection="0">
      <alignment horizontal="left" vertical="center" indent="1"/>
    </xf>
    <xf numFmtId="4" fontId="80" fillId="50" borderId="108" applyNumberFormat="0" applyProtection="0">
      <alignment horizontal="left" vertical="center" indent="1"/>
    </xf>
    <xf numFmtId="4" fontId="80" fillId="50" borderId="108" applyNumberFormat="0" applyProtection="0">
      <alignment horizontal="left" vertical="center" indent="1"/>
    </xf>
    <xf numFmtId="4" fontId="51" fillId="87" borderId="107" applyNumberFormat="0" applyProtection="0">
      <alignment horizontal="left" vertical="center" indent="1"/>
    </xf>
    <xf numFmtId="0" fontId="80" fillId="59" borderId="108" applyNumberFormat="0" applyProtection="0">
      <alignment horizontal="left" vertical="top" indent="1"/>
    </xf>
    <xf numFmtId="0" fontId="80" fillId="59" borderId="108" applyNumberFormat="0" applyProtection="0">
      <alignment horizontal="left" vertical="top" indent="1"/>
    </xf>
    <xf numFmtId="0" fontId="80" fillId="59" borderId="108" applyNumberFormat="0" applyProtection="0">
      <alignment horizontal="left" vertical="top" indent="1"/>
    </xf>
    <xf numFmtId="0" fontId="80" fillId="59" borderId="108" applyNumberFormat="0" applyProtection="0">
      <alignment horizontal="left" vertical="top" indent="1"/>
    </xf>
    <xf numFmtId="0" fontId="80" fillId="59" borderId="108" applyNumberFormat="0" applyProtection="0">
      <alignment horizontal="left" vertical="top" indent="1"/>
    </xf>
    <xf numFmtId="4" fontId="51" fillId="74" borderId="107" applyNumberFormat="0" applyProtection="0">
      <alignment horizontal="right" vertical="center"/>
    </xf>
    <xf numFmtId="4" fontId="72" fillId="0" borderId="106" applyNumberFormat="0" applyProtection="0">
      <alignment horizontal="right" vertical="center"/>
    </xf>
    <xf numFmtId="4" fontId="72" fillId="0" borderId="106" applyNumberFormat="0" applyProtection="0">
      <alignment horizontal="right" vertical="center"/>
    </xf>
    <xf numFmtId="4" fontId="72" fillId="0" borderId="106" applyNumberFormat="0" applyProtection="0">
      <alignment horizontal="right" vertical="center"/>
    </xf>
    <xf numFmtId="4" fontId="72" fillId="0" borderId="106" applyNumberFormat="0" applyProtection="0">
      <alignment horizontal="right" vertical="center"/>
    </xf>
    <xf numFmtId="4" fontId="72" fillId="0" borderId="106" applyNumberFormat="0" applyProtection="0">
      <alignment horizontal="right" vertical="center"/>
    </xf>
    <xf numFmtId="4" fontId="73" fillId="74" borderId="107" applyNumberFormat="0" applyProtection="0">
      <alignment horizontal="right" vertical="center"/>
    </xf>
    <xf numFmtId="4" fontId="43" fillId="88" borderId="106" applyNumberFormat="0" applyProtection="0">
      <alignment horizontal="right" vertical="center"/>
    </xf>
    <xf numFmtId="4" fontId="43" fillId="88" borderId="106" applyNumberFormat="0" applyProtection="0">
      <alignment horizontal="right" vertical="center"/>
    </xf>
    <xf numFmtId="4" fontId="43" fillId="88" borderId="106" applyNumberFormat="0" applyProtection="0">
      <alignment horizontal="right" vertical="center"/>
    </xf>
    <xf numFmtId="4" fontId="43" fillId="88" borderId="106" applyNumberFormat="0" applyProtection="0">
      <alignment horizontal="right" vertical="center"/>
    </xf>
    <xf numFmtId="4" fontId="43" fillId="88" borderId="106" applyNumberFormat="0" applyProtection="0">
      <alignment horizontal="right" vertical="center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4" fontId="72" fillId="20" borderId="106" applyNumberFormat="0" applyProtection="0">
      <alignment horizontal="left" vertical="center" indent="1"/>
    </xf>
    <xf numFmtId="0" fontId="80" fillId="77" borderId="108" applyNumberFormat="0" applyProtection="0">
      <alignment horizontal="left" vertical="top" indent="1"/>
    </xf>
    <xf numFmtId="0" fontId="80" fillId="77" borderId="108" applyNumberFormat="0" applyProtection="0">
      <alignment horizontal="left" vertical="top" indent="1"/>
    </xf>
    <xf numFmtId="0" fontId="80" fillId="77" borderId="108" applyNumberFormat="0" applyProtection="0">
      <alignment horizontal="left" vertical="top" indent="1"/>
    </xf>
    <xf numFmtId="0" fontId="80" fillId="77" borderId="108" applyNumberFormat="0" applyProtection="0">
      <alignment horizontal="left" vertical="top" indent="1"/>
    </xf>
    <xf numFmtId="0" fontId="80" fillId="77" borderId="108" applyNumberFormat="0" applyProtection="0">
      <alignment horizontal="left" vertical="top" indent="1"/>
    </xf>
    <xf numFmtId="4" fontId="43" fillId="89" borderId="104" applyNumberFormat="0" applyProtection="0">
      <alignment horizontal="left" vertical="center" indent="1"/>
    </xf>
    <xf numFmtId="4" fontId="43" fillId="89" borderId="104" applyNumberFormat="0" applyProtection="0">
      <alignment horizontal="left" vertical="center" indent="1"/>
    </xf>
    <xf numFmtId="4" fontId="43" fillId="89" borderId="104" applyNumberFormat="0" applyProtection="0">
      <alignment horizontal="left" vertical="center" indent="1"/>
    </xf>
    <xf numFmtId="4" fontId="43" fillId="89" borderId="104" applyNumberFormat="0" applyProtection="0">
      <alignment horizontal="left" vertical="center" indent="1"/>
    </xf>
    <xf numFmtId="4" fontId="43" fillId="89" borderId="104" applyNumberFormat="0" applyProtection="0">
      <alignment horizontal="left" vertical="center" indent="1"/>
    </xf>
    <xf numFmtId="4" fontId="71" fillId="74" borderId="107" applyNumberFormat="0" applyProtection="0">
      <alignment horizontal="right" vertical="center"/>
    </xf>
    <xf numFmtId="4" fontId="43" fillId="86" borderId="106" applyNumberFormat="0" applyProtection="0">
      <alignment horizontal="right" vertical="center"/>
    </xf>
    <xf numFmtId="4" fontId="43" fillId="86" borderId="106" applyNumberFormat="0" applyProtection="0">
      <alignment horizontal="right" vertical="center"/>
    </xf>
    <xf numFmtId="4" fontId="43" fillId="86" borderId="106" applyNumberFormat="0" applyProtection="0">
      <alignment horizontal="right" vertical="center"/>
    </xf>
    <xf numFmtId="4" fontId="43" fillId="86" borderId="106" applyNumberFormat="0" applyProtection="0">
      <alignment horizontal="right" vertical="center"/>
    </xf>
    <xf numFmtId="4" fontId="43" fillId="86" borderId="106" applyNumberFormat="0" applyProtection="0">
      <alignment horizontal="right" vertical="center"/>
    </xf>
    <xf numFmtId="2" fontId="82" fillId="91" borderId="102" applyProtection="0"/>
    <xf numFmtId="2" fontId="82" fillId="91" borderId="102" applyProtection="0"/>
    <xf numFmtId="2" fontId="42" fillId="92" borderId="102" applyProtection="0"/>
    <xf numFmtId="2" fontId="42" fillId="93" borderId="102" applyProtection="0"/>
    <xf numFmtId="2" fontId="42" fillId="94" borderId="102" applyProtection="0"/>
    <xf numFmtId="2" fontId="42" fillId="94" borderId="102" applyProtection="0">
      <alignment horizontal="center"/>
    </xf>
    <xf numFmtId="2" fontId="42" fillId="93" borderId="102" applyProtection="0">
      <alignment horizontal="center"/>
    </xf>
    <xf numFmtId="0" fontId="43" fillId="0" borderId="104">
      <alignment horizontal="left" vertical="top" wrapText="1"/>
    </xf>
    <xf numFmtId="0" fontId="85" fillId="0" borderId="110" applyNumberFormat="0" applyFill="0" applyAlignment="0" applyProtection="0"/>
    <xf numFmtId="0" fontId="91" fillId="0" borderId="111"/>
    <xf numFmtId="0" fontId="42" fillId="6" borderId="114" applyNumberFormat="0">
      <alignment readingOrder="1"/>
      <protection locked="0"/>
    </xf>
    <xf numFmtId="0" fontId="48" fillId="0" borderId="115">
      <alignment horizontal="left" vertical="top" wrapText="1"/>
    </xf>
    <xf numFmtId="49" fontId="34" fillId="0" borderId="112">
      <alignment horizontal="center" vertical="top" wrapText="1"/>
      <protection locked="0"/>
    </xf>
    <xf numFmtId="49" fontId="34" fillId="0" borderId="112">
      <alignment horizontal="center" vertical="top" wrapText="1"/>
      <protection locked="0"/>
    </xf>
    <xf numFmtId="49" fontId="43" fillId="10" borderId="112">
      <alignment horizontal="right" vertical="top"/>
      <protection locked="0"/>
    </xf>
    <xf numFmtId="49" fontId="43" fillId="10" borderId="112">
      <alignment horizontal="right" vertical="top"/>
      <protection locked="0"/>
    </xf>
    <xf numFmtId="0" fontId="43" fillId="10" borderId="112">
      <alignment horizontal="right" vertical="top"/>
      <protection locked="0"/>
    </xf>
    <xf numFmtId="0" fontId="43" fillId="10" borderId="112">
      <alignment horizontal="right" vertical="top"/>
      <protection locked="0"/>
    </xf>
    <xf numFmtId="49" fontId="43" fillId="0" borderId="112">
      <alignment horizontal="right" vertical="top"/>
      <protection locked="0"/>
    </xf>
    <xf numFmtId="49" fontId="43" fillId="0" borderId="112">
      <alignment horizontal="right" vertical="top"/>
      <protection locked="0"/>
    </xf>
    <xf numFmtId="0" fontId="43" fillId="0" borderId="112">
      <alignment horizontal="right" vertical="top"/>
      <protection locked="0"/>
    </xf>
    <xf numFmtId="0" fontId="43" fillId="0" borderId="112">
      <alignment horizontal="right" vertical="top"/>
      <protection locked="0"/>
    </xf>
    <xf numFmtId="49" fontId="43" fillId="49" borderId="112">
      <alignment horizontal="right" vertical="top"/>
      <protection locked="0"/>
    </xf>
    <xf numFmtId="49" fontId="43" fillId="49" borderId="112">
      <alignment horizontal="right" vertical="top"/>
      <protection locked="0"/>
    </xf>
    <xf numFmtId="0" fontId="43" fillId="49" borderId="112">
      <alignment horizontal="right" vertical="top"/>
      <protection locked="0"/>
    </xf>
    <xf numFmtId="0" fontId="43" fillId="49" borderId="112">
      <alignment horizontal="right" vertical="top"/>
      <protection locked="0"/>
    </xf>
    <xf numFmtId="0" fontId="48" fillId="0" borderId="115">
      <alignment horizontal="center" vertical="top" wrapText="1"/>
    </xf>
    <xf numFmtId="0" fontId="52" fillId="50" borderId="114" applyNumberFormat="0" applyAlignment="0" applyProtection="0"/>
    <xf numFmtId="0" fontId="65" fillId="13" borderId="114" applyNumberFormat="0" applyAlignment="0" applyProtection="0"/>
    <xf numFmtId="0" fontId="34" fillId="59" borderId="116" applyNumberFormat="0" applyFont="0" applyAlignment="0" applyProtection="0"/>
    <xf numFmtId="0" fontId="36" fillId="45" borderId="117" applyNumberFormat="0" applyFont="0" applyAlignment="0" applyProtection="0"/>
    <xf numFmtId="0" fontId="36" fillId="45" borderId="117" applyNumberFormat="0" applyFont="0" applyAlignment="0" applyProtection="0"/>
    <xf numFmtId="0" fontId="36" fillId="45" borderId="117" applyNumberFormat="0" applyFont="0" applyAlignment="0" applyProtection="0"/>
    <xf numFmtId="0" fontId="70" fillId="50" borderId="118" applyNumberFormat="0" applyAlignment="0" applyProtection="0"/>
    <xf numFmtId="4" fontId="51" fillId="60" borderId="118" applyNumberFormat="0" applyProtection="0">
      <alignment vertical="center"/>
    </xf>
    <xf numFmtId="4" fontId="72" fillId="57" borderId="117" applyNumberFormat="0" applyProtection="0">
      <alignment vertical="center"/>
    </xf>
    <xf numFmtId="4" fontId="72" fillId="57" borderId="117" applyNumberFormat="0" applyProtection="0">
      <alignment vertical="center"/>
    </xf>
    <xf numFmtId="4" fontId="72" fillId="57" borderId="117" applyNumberFormat="0" applyProtection="0">
      <alignment vertical="center"/>
    </xf>
    <xf numFmtId="4" fontId="72" fillId="57" borderId="117" applyNumberFormat="0" applyProtection="0">
      <alignment vertical="center"/>
    </xf>
    <xf numFmtId="4" fontId="72" fillId="57" borderId="117" applyNumberFormat="0" applyProtection="0">
      <alignment vertical="center"/>
    </xf>
    <xf numFmtId="4" fontId="73" fillId="60" borderId="118" applyNumberFormat="0" applyProtection="0">
      <alignment vertical="center"/>
    </xf>
    <xf numFmtId="4" fontId="43" fillId="60" borderId="117" applyNumberFormat="0" applyProtection="0">
      <alignment vertical="center"/>
    </xf>
    <xf numFmtId="4" fontId="43" fillId="60" borderId="117" applyNumberFormat="0" applyProtection="0">
      <alignment vertical="center"/>
    </xf>
    <xf numFmtId="4" fontId="43" fillId="60" borderId="117" applyNumberFormat="0" applyProtection="0">
      <alignment vertical="center"/>
    </xf>
    <xf numFmtId="4" fontId="43" fillId="60" borderId="117" applyNumberFormat="0" applyProtection="0">
      <alignment vertical="center"/>
    </xf>
    <xf numFmtId="4" fontId="43" fillId="60" borderId="117" applyNumberFormat="0" applyProtection="0">
      <alignment vertical="center"/>
    </xf>
    <xf numFmtId="4" fontId="51" fillId="60" borderId="118" applyNumberFormat="0" applyProtection="0">
      <alignment horizontal="left" vertical="center" indent="1"/>
    </xf>
    <xf numFmtId="4" fontId="72" fillId="60" borderId="117" applyNumberFormat="0" applyProtection="0">
      <alignment horizontal="left" vertical="center" indent="1"/>
    </xf>
    <xf numFmtId="4" fontId="72" fillId="60" borderId="117" applyNumberFormat="0" applyProtection="0">
      <alignment horizontal="left" vertical="center" indent="1"/>
    </xf>
    <xf numFmtId="4" fontId="72" fillId="60" borderId="117" applyNumberFormat="0" applyProtection="0">
      <alignment horizontal="left" vertical="center" indent="1"/>
    </xf>
    <xf numFmtId="4" fontId="72" fillId="60" borderId="117" applyNumberFormat="0" applyProtection="0">
      <alignment horizontal="left" vertical="center" indent="1"/>
    </xf>
    <xf numFmtId="4" fontId="72" fillId="60" borderId="117" applyNumberFormat="0" applyProtection="0">
      <alignment horizontal="left" vertical="center" indent="1"/>
    </xf>
    <xf numFmtId="4" fontId="51" fillId="60" borderId="118" applyNumberFormat="0" applyProtection="0">
      <alignment horizontal="left" vertical="center" indent="1"/>
    </xf>
    <xf numFmtId="0" fontId="43" fillId="57" borderId="119" applyNumberFormat="0" applyProtection="0">
      <alignment horizontal="left" vertical="top" indent="1"/>
    </xf>
    <xf numFmtId="0" fontId="43" fillId="57" borderId="119" applyNumberFormat="0" applyProtection="0">
      <alignment horizontal="left" vertical="top" indent="1"/>
    </xf>
    <xf numFmtId="0" fontId="43" fillId="57" borderId="119" applyNumberFormat="0" applyProtection="0">
      <alignment horizontal="left" vertical="top" indent="1"/>
    </xf>
    <xf numFmtId="0" fontId="43" fillId="57" borderId="119" applyNumberFormat="0" applyProtection="0">
      <alignment horizontal="left" vertical="top" indent="1"/>
    </xf>
    <xf numFmtId="0" fontId="43" fillId="57" borderId="119" applyNumberFormat="0" applyProtection="0">
      <alignment horizontal="left" vertical="top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51" fillId="61" borderId="118" applyNumberFormat="0" applyProtection="0">
      <alignment horizontal="right" vertical="center"/>
    </xf>
    <xf numFmtId="4" fontId="72" fillId="9" borderId="117" applyNumberFormat="0" applyProtection="0">
      <alignment horizontal="right" vertical="center"/>
    </xf>
    <xf numFmtId="4" fontId="72" fillId="9" borderId="117" applyNumberFormat="0" applyProtection="0">
      <alignment horizontal="right" vertical="center"/>
    </xf>
    <xf numFmtId="4" fontId="72" fillId="9" borderId="117" applyNumberFormat="0" applyProtection="0">
      <alignment horizontal="right" vertical="center"/>
    </xf>
    <xf numFmtId="4" fontId="72" fillId="9" borderId="117" applyNumberFormat="0" applyProtection="0">
      <alignment horizontal="right" vertical="center"/>
    </xf>
    <xf numFmtId="4" fontId="72" fillId="9" borderId="117" applyNumberFormat="0" applyProtection="0">
      <alignment horizontal="right" vertical="center"/>
    </xf>
    <xf numFmtId="4" fontId="51" fillId="62" borderId="118" applyNumberFormat="0" applyProtection="0">
      <alignment horizontal="right" vertical="center"/>
    </xf>
    <xf numFmtId="4" fontId="72" fillId="63" borderId="117" applyNumberFormat="0" applyProtection="0">
      <alignment horizontal="right" vertical="center"/>
    </xf>
    <xf numFmtId="4" fontId="72" fillId="63" borderId="117" applyNumberFormat="0" applyProtection="0">
      <alignment horizontal="right" vertical="center"/>
    </xf>
    <xf numFmtId="4" fontId="72" fillId="63" borderId="117" applyNumberFormat="0" applyProtection="0">
      <alignment horizontal="right" vertical="center"/>
    </xf>
    <xf numFmtId="4" fontId="72" fillId="63" borderId="117" applyNumberFormat="0" applyProtection="0">
      <alignment horizontal="right" vertical="center"/>
    </xf>
    <xf numFmtId="4" fontId="72" fillId="63" borderId="117" applyNumberFormat="0" applyProtection="0">
      <alignment horizontal="right" vertical="center"/>
    </xf>
    <xf numFmtId="4" fontId="51" fillId="64" borderId="118" applyNumberFormat="0" applyProtection="0">
      <alignment horizontal="right" vertical="center"/>
    </xf>
    <xf numFmtId="4" fontId="72" fillId="30" borderId="115" applyNumberFormat="0" applyProtection="0">
      <alignment horizontal="right" vertical="center"/>
    </xf>
    <xf numFmtId="4" fontId="72" fillId="30" borderId="115" applyNumberFormat="0" applyProtection="0">
      <alignment horizontal="right" vertical="center"/>
    </xf>
    <xf numFmtId="4" fontId="72" fillId="30" borderId="115" applyNumberFormat="0" applyProtection="0">
      <alignment horizontal="right" vertical="center"/>
    </xf>
    <xf numFmtId="4" fontId="72" fillId="30" borderId="115" applyNumberFormat="0" applyProtection="0">
      <alignment horizontal="right" vertical="center"/>
    </xf>
    <xf numFmtId="4" fontId="72" fillId="30" borderId="115" applyNumberFormat="0" applyProtection="0">
      <alignment horizontal="right" vertical="center"/>
    </xf>
    <xf numFmtId="4" fontId="51" fillId="65" borderId="118" applyNumberFormat="0" applyProtection="0">
      <alignment horizontal="right" vertical="center"/>
    </xf>
    <xf numFmtId="4" fontId="72" fillId="17" borderId="117" applyNumberFormat="0" applyProtection="0">
      <alignment horizontal="right" vertical="center"/>
    </xf>
    <xf numFmtId="4" fontId="72" fillId="17" borderId="117" applyNumberFormat="0" applyProtection="0">
      <alignment horizontal="right" vertical="center"/>
    </xf>
    <xf numFmtId="4" fontId="72" fillId="17" borderId="117" applyNumberFormat="0" applyProtection="0">
      <alignment horizontal="right" vertical="center"/>
    </xf>
    <xf numFmtId="4" fontId="72" fillId="17" borderId="117" applyNumberFormat="0" applyProtection="0">
      <alignment horizontal="right" vertical="center"/>
    </xf>
    <xf numFmtId="4" fontId="72" fillId="17" borderId="117" applyNumberFormat="0" applyProtection="0">
      <alignment horizontal="right" vertical="center"/>
    </xf>
    <xf numFmtId="4" fontId="51" fillId="66" borderId="118" applyNumberFormat="0" applyProtection="0">
      <alignment horizontal="right" vertical="center"/>
    </xf>
    <xf numFmtId="4" fontId="72" fillId="21" borderId="117" applyNumberFormat="0" applyProtection="0">
      <alignment horizontal="right" vertical="center"/>
    </xf>
    <xf numFmtId="4" fontId="72" fillId="21" borderId="117" applyNumberFormat="0" applyProtection="0">
      <alignment horizontal="right" vertical="center"/>
    </xf>
    <xf numFmtId="4" fontId="72" fillId="21" borderId="117" applyNumberFormat="0" applyProtection="0">
      <alignment horizontal="right" vertical="center"/>
    </xf>
    <xf numFmtId="4" fontId="72" fillId="21" borderId="117" applyNumberFormat="0" applyProtection="0">
      <alignment horizontal="right" vertical="center"/>
    </xf>
    <xf numFmtId="4" fontId="72" fillId="21" borderId="117" applyNumberFormat="0" applyProtection="0">
      <alignment horizontal="right" vertical="center"/>
    </xf>
    <xf numFmtId="4" fontId="51" fillId="67" borderId="118" applyNumberFormat="0" applyProtection="0">
      <alignment horizontal="right" vertical="center"/>
    </xf>
    <xf numFmtId="4" fontId="72" fillId="44" borderId="117" applyNumberFormat="0" applyProtection="0">
      <alignment horizontal="right" vertical="center"/>
    </xf>
    <xf numFmtId="4" fontId="72" fillId="44" borderId="117" applyNumberFormat="0" applyProtection="0">
      <alignment horizontal="right" vertical="center"/>
    </xf>
    <xf numFmtId="4" fontId="72" fillId="44" borderId="117" applyNumberFormat="0" applyProtection="0">
      <alignment horizontal="right" vertical="center"/>
    </xf>
    <xf numFmtId="4" fontId="72" fillId="44" borderId="117" applyNumberFormat="0" applyProtection="0">
      <alignment horizontal="right" vertical="center"/>
    </xf>
    <xf numFmtId="4" fontId="72" fillId="44" borderId="117" applyNumberFormat="0" applyProtection="0">
      <alignment horizontal="right" vertical="center"/>
    </xf>
    <xf numFmtId="4" fontId="51" fillId="68" borderId="118" applyNumberFormat="0" applyProtection="0">
      <alignment horizontal="right" vertical="center"/>
    </xf>
    <xf numFmtId="4" fontId="72" fillId="37" borderId="117" applyNumberFormat="0" applyProtection="0">
      <alignment horizontal="right" vertical="center"/>
    </xf>
    <xf numFmtId="4" fontId="72" fillId="37" borderId="117" applyNumberFormat="0" applyProtection="0">
      <alignment horizontal="right" vertical="center"/>
    </xf>
    <xf numFmtId="4" fontId="72" fillId="37" borderId="117" applyNumberFormat="0" applyProtection="0">
      <alignment horizontal="right" vertical="center"/>
    </xf>
    <xf numFmtId="4" fontId="72" fillId="37" borderId="117" applyNumberFormat="0" applyProtection="0">
      <alignment horizontal="right" vertical="center"/>
    </xf>
    <xf numFmtId="4" fontId="72" fillId="37" borderId="117" applyNumberFormat="0" applyProtection="0">
      <alignment horizontal="right" vertical="center"/>
    </xf>
    <xf numFmtId="4" fontId="51" fillId="69" borderId="118" applyNumberFormat="0" applyProtection="0">
      <alignment horizontal="right" vertical="center"/>
    </xf>
    <xf numFmtId="4" fontId="72" fillId="70" borderId="117" applyNumberFormat="0" applyProtection="0">
      <alignment horizontal="right" vertical="center"/>
    </xf>
    <xf numFmtId="4" fontId="72" fillId="70" borderId="117" applyNumberFormat="0" applyProtection="0">
      <alignment horizontal="right" vertical="center"/>
    </xf>
    <xf numFmtId="4" fontId="72" fillId="70" borderId="117" applyNumberFormat="0" applyProtection="0">
      <alignment horizontal="right" vertical="center"/>
    </xf>
    <xf numFmtId="4" fontId="72" fillId="70" borderId="117" applyNumberFormat="0" applyProtection="0">
      <alignment horizontal="right" vertical="center"/>
    </xf>
    <xf numFmtId="4" fontId="72" fillId="70" borderId="117" applyNumberFormat="0" applyProtection="0">
      <alignment horizontal="right" vertical="center"/>
    </xf>
    <xf numFmtId="4" fontId="51" fillId="71" borderId="118" applyNumberFormat="0" applyProtection="0">
      <alignment horizontal="right" vertical="center"/>
    </xf>
    <xf numFmtId="4" fontId="72" fillId="16" borderId="117" applyNumberFormat="0" applyProtection="0">
      <alignment horizontal="right" vertical="center"/>
    </xf>
    <xf numFmtId="4" fontId="72" fillId="16" borderId="117" applyNumberFormat="0" applyProtection="0">
      <alignment horizontal="right" vertical="center"/>
    </xf>
    <xf numFmtId="4" fontId="72" fillId="16" borderId="117" applyNumberFormat="0" applyProtection="0">
      <alignment horizontal="right" vertical="center"/>
    </xf>
    <xf numFmtId="4" fontId="72" fillId="16" borderId="117" applyNumberFormat="0" applyProtection="0">
      <alignment horizontal="right" vertical="center"/>
    </xf>
    <xf numFmtId="4" fontId="72" fillId="16" borderId="117" applyNumberFormat="0" applyProtection="0">
      <alignment horizontal="right" vertical="center"/>
    </xf>
    <xf numFmtId="4" fontId="75" fillId="72" borderId="118" applyNumberFormat="0" applyProtection="0">
      <alignment horizontal="left" vertical="center" indent="1"/>
    </xf>
    <xf numFmtId="4" fontId="72" fillId="73" borderId="115" applyNumberFormat="0" applyProtection="0">
      <alignment horizontal="left" vertical="center" indent="1"/>
    </xf>
    <xf numFmtId="4" fontId="72" fillId="73" borderId="115" applyNumberFormat="0" applyProtection="0">
      <alignment horizontal="left" vertical="center" indent="1"/>
    </xf>
    <xf numFmtId="4" fontId="72" fillId="73" borderId="115" applyNumberFormat="0" applyProtection="0">
      <alignment horizontal="left" vertical="center" indent="1"/>
    </xf>
    <xf numFmtId="4" fontId="72" fillId="73" borderId="115" applyNumberFormat="0" applyProtection="0">
      <alignment horizontal="left" vertical="center" indent="1"/>
    </xf>
    <xf numFmtId="4" fontId="72" fillId="73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54" fillId="75" borderId="115" applyNumberFormat="0" applyProtection="0">
      <alignment horizontal="left" vertical="center" indent="1"/>
    </xf>
    <xf numFmtId="4" fontId="72" fillId="77" borderId="117" applyNumberFormat="0" applyProtection="0">
      <alignment horizontal="right" vertical="center"/>
    </xf>
    <xf numFmtId="4" fontId="72" fillId="77" borderId="117" applyNumberFormat="0" applyProtection="0">
      <alignment horizontal="right" vertical="center"/>
    </xf>
    <xf numFmtId="4" fontId="72" fillId="77" borderId="117" applyNumberFormat="0" applyProtection="0">
      <alignment horizontal="right" vertical="center"/>
    </xf>
    <xf numFmtId="4" fontId="72" fillId="77" borderId="117" applyNumberFormat="0" applyProtection="0">
      <alignment horizontal="right" vertical="center"/>
    </xf>
    <xf numFmtId="4" fontId="72" fillId="77" borderId="117" applyNumberFormat="0" applyProtection="0">
      <alignment horizontal="right" vertical="center"/>
    </xf>
    <xf numFmtId="4" fontId="72" fillId="78" borderId="115" applyNumberFormat="0" applyProtection="0">
      <alignment horizontal="left" vertical="center" indent="1"/>
    </xf>
    <xf numFmtId="4" fontId="72" fillId="78" borderId="115" applyNumberFormat="0" applyProtection="0">
      <alignment horizontal="left" vertical="center" indent="1"/>
    </xf>
    <xf numFmtId="4" fontId="72" fillId="78" borderId="115" applyNumberFormat="0" applyProtection="0">
      <alignment horizontal="left" vertical="center" indent="1"/>
    </xf>
    <xf numFmtId="4" fontId="72" fillId="78" borderId="115" applyNumberFormat="0" applyProtection="0">
      <alignment horizontal="left" vertical="center" indent="1"/>
    </xf>
    <xf numFmtId="4" fontId="72" fillId="78" borderId="115" applyNumberFormat="0" applyProtection="0">
      <alignment horizontal="left" vertical="center" indent="1"/>
    </xf>
    <xf numFmtId="4" fontId="72" fillId="77" borderId="115" applyNumberFormat="0" applyProtection="0">
      <alignment horizontal="left" vertical="center" indent="1"/>
    </xf>
    <xf numFmtId="4" fontId="72" fillId="77" borderId="115" applyNumberFormat="0" applyProtection="0">
      <alignment horizontal="left" vertical="center" indent="1"/>
    </xf>
    <xf numFmtId="4" fontId="72" fillId="77" borderId="115" applyNumberFormat="0" applyProtection="0">
      <alignment horizontal="left" vertical="center" indent="1"/>
    </xf>
    <xf numFmtId="4" fontId="72" fillId="77" borderId="115" applyNumberFormat="0" applyProtection="0">
      <alignment horizontal="left" vertical="center" indent="1"/>
    </xf>
    <xf numFmtId="4" fontId="72" fillId="77" borderId="115" applyNumberFormat="0" applyProtection="0">
      <alignment horizontal="left" vertical="center" indent="1"/>
    </xf>
    <xf numFmtId="0" fontId="72" fillId="50" borderId="117" applyNumberFormat="0" applyProtection="0">
      <alignment horizontal="left" vertical="center" indent="1"/>
    </xf>
    <xf numFmtId="0" fontId="72" fillId="50" borderId="117" applyNumberFormat="0" applyProtection="0">
      <alignment horizontal="left" vertical="center" indent="1"/>
    </xf>
    <xf numFmtId="0" fontId="72" fillId="50" borderId="117" applyNumberFormat="0" applyProtection="0">
      <alignment horizontal="left" vertical="center" indent="1"/>
    </xf>
    <xf numFmtId="0" fontId="72" fillId="50" borderId="117" applyNumberFormat="0" applyProtection="0">
      <alignment horizontal="left" vertical="center" indent="1"/>
    </xf>
    <xf numFmtId="0" fontId="72" fillId="50" borderId="117" applyNumberFormat="0" applyProtection="0">
      <alignment horizontal="left" vertical="center" indent="1"/>
    </xf>
    <xf numFmtId="0" fontId="72" fillId="50" borderId="117" applyNumberFormat="0" applyProtection="0">
      <alignment horizontal="left" vertical="center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36" fillId="75" borderId="119" applyNumberFormat="0" applyProtection="0">
      <alignment horizontal="left" vertical="top" indent="1"/>
    </xf>
    <xf numFmtId="0" fontId="72" fillId="82" borderId="117" applyNumberFormat="0" applyProtection="0">
      <alignment horizontal="left" vertical="center" indent="1"/>
    </xf>
    <xf numFmtId="0" fontId="72" fillId="82" borderId="117" applyNumberFormat="0" applyProtection="0">
      <alignment horizontal="left" vertical="center" indent="1"/>
    </xf>
    <xf numFmtId="0" fontId="72" fillId="82" borderId="117" applyNumberFormat="0" applyProtection="0">
      <alignment horizontal="left" vertical="center" indent="1"/>
    </xf>
    <xf numFmtId="0" fontId="72" fillId="82" borderId="117" applyNumberFormat="0" applyProtection="0">
      <alignment horizontal="left" vertical="center" indent="1"/>
    </xf>
    <xf numFmtId="0" fontId="72" fillId="82" borderId="117" applyNumberFormat="0" applyProtection="0">
      <alignment horizontal="left" vertical="center" indent="1"/>
    </xf>
    <xf numFmtId="0" fontId="72" fillId="82" borderId="117" applyNumberFormat="0" applyProtection="0">
      <alignment horizontal="left" vertical="center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36" fillId="77" borderId="119" applyNumberFormat="0" applyProtection="0">
      <alignment horizontal="left" vertical="top" indent="1"/>
    </xf>
    <xf numFmtId="0" fontId="72" fillId="14" borderId="117" applyNumberFormat="0" applyProtection="0">
      <alignment horizontal="left" vertical="center" indent="1"/>
    </xf>
    <xf numFmtId="0" fontId="72" fillId="14" borderId="117" applyNumberFormat="0" applyProtection="0">
      <alignment horizontal="left" vertical="center" indent="1"/>
    </xf>
    <xf numFmtId="0" fontId="72" fillId="14" borderId="117" applyNumberFormat="0" applyProtection="0">
      <alignment horizontal="left" vertical="center" indent="1"/>
    </xf>
    <xf numFmtId="0" fontId="72" fillId="14" borderId="117" applyNumberFormat="0" applyProtection="0">
      <alignment horizontal="left" vertical="center" indent="1"/>
    </xf>
    <xf numFmtId="0" fontId="72" fillId="14" borderId="117" applyNumberFormat="0" applyProtection="0">
      <alignment horizontal="left" vertical="center" indent="1"/>
    </xf>
    <xf numFmtId="0" fontId="35" fillId="85" borderId="118" applyNumberFormat="0" applyProtection="0">
      <alignment horizontal="left" vertical="center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36" fillId="14" borderId="119" applyNumberFormat="0" applyProtection="0">
      <alignment horizontal="left" vertical="top" indent="1"/>
    </xf>
    <xf numFmtId="0" fontId="72" fillId="78" borderId="117" applyNumberFormat="0" applyProtection="0">
      <alignment horizontal="left" vertical="center" indent="1"/>
    </xf>
    <xf numFmtId="0" fontId="72" fillId="78" borderId="117" applyNumberFormat="0" applyProtection="0">
      <alignment horizontal="left" vertical="center" indent="1"/>
    </xf>
    <xf numFmtId="0" fontId="72" fillId="78" borderId="117" applyNumberFormat="0" applyProtection="0">
      <alignment horizontal="left" vertical="center" indent="1"/>
    </xf>
    <xf numFmtId="0" fontId="72" fillId="78" borderId="117" applyNumberFormat="0" applyProtection="0">
      <alignment horizontal="left" vertical="center" indent="1"/>
    </xf>
    <xf numFmtId="0" fontId="72" fillId="78" borderId="117" applyNumberFormat="0" applyProtection="0">
      <alignment horizontal="left" vertical="center" indent="1"/>
    </xf>
    <xf numFmtId="0" fontId="35" fillId="6" borderId="118" applyNumberFormat="0" applyProtection="0">
      <alignment horizontal="left" vertical="center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36" fillId="78" borderId="119" applyNumberFormat="0" applyProtection="0">
      <alignment horizontal="left" vertical="top" indent="1"/>
    </xf>
    <xf numFmtId="0" fontId="79" fillId="75" borderId="120" applyBorder="0"/>
    <xf numFmtId="4" fontId="51" fillId="87" borderId="118" applyNumberFormat="0" applyProtection="0">
      <alignment vertical="center"/>
    </xf>
    <xf numFmtId="4" fontId="80" fillId="59" borderId="119" applyNumberFormat="0" applyProtection="0">
      <alignment vertical="center"/>
    </xf>
    <xf numFmtId="4" fontId="80" fillId="59" borderId="119" applyNumberFormat="0" applyProtection="0">
      <alignment vertical="center"/>
    </xf>
    <xf numFmtId="4" fontId="80" fillId="59" borderId="119" applyNumberFormat="0" applyProtection="0">
      <alignment vertical="center"/>
    </xf>
    <xf numFmtId="4" fontId="80" fillId="59" borderId="119" applyNumberFormat="0" applyProtection="0">
      <alignment vertical="center"/>
    </xf>
    <xf numFmtId="4" fontId="80" fillId="59" borderId="119" applyNumberFormat="0" applyProtection="0">
      <alignment vertical="center"/>
    </xf>
    <xf numFmtId="4" fontId="73" fillId="87" borderId="118" applyNumberFormat="0" applyProtection="0">
      <alignment vertical="center"/>
    </xf>
    <xf numFmtId="4" fontId="51" fillId="87" borderId="118" applyNumberFormat="0" applyProtection="0">
      <alignment horizontal="left" vertical="center" indent="1"/>
    </xf>
    <xf numFmtId="4" fontId="80" fillId="50" borderId="119" applyNumberFormat="0" applyProtection="0">
      <alignment horizontal="left" vertical="center" indent="1"/>
    </xf>
    <xf numFmtId="4" fontId="80" fillId="50" borderId="119" applyNumberFormat="0" applyProtection="0">
      <alignment horizontal="left" vertical="center" indent="1"/>
    </xf>
    <xf numFmtId="4" fontId="80" fillId="50" borderId="119" applyNumberFormat="0" applyProtection="0">
      <alignment horizontal="left" vertical="center" indent="1"/>
    </xf>
    <xf numFmtId="4" fontId="80" fillId="50" borderId="119" applyNumberFormat="0" applyProtection="0">
      <alignment horizontal="left" vertical="center" indent="1"/>
    </xf>
    <xf numFmtId="4" fontId="80" fillId="50" borderId="119" applyNumberFormat="0" applyProtection="0">
      <alignment horizontal="left" vertical="center" indent="1"/>
    </xf>
    <xf numFmtId="4" fontId="51" fillId="87" borderId="118" applyNumberFormat="0" applyProtection="0">
      <alignment horizontal="left" vertical="center" indent="1"/>
    </xf>
    <xf numFmtId="0" fontId="80" fillId="59" borderId="119" applyNumberFormat="0" applyProtection="0">
      <alignment horizontal="left" vertical="top" indent="1"/>
    </xf>
    <xf numFmtId="0" fontId="80" fillId="59" borderId="119" applyNumberFormat="0" applyProtection="0">
      <alignment horizontal="left" vertical="top" indent="1"/>
    </xf>
    <xf numFmtId="0" fontId="80" fillId="59" borderId="119" applyNumberFormat="0" applyProtection="0">
      <alignment horizontal="left" vertical="top" indent="1"/>
    </xf>
    <xf numFmtId="0" fontId="80" fillId="59" borderId="119" applyNumberFormat="0" applyProtection="0">
      <alignment horizontal="left" vertical="top" indent="1"/>
    </xf>
    <xf numFmtId="0" fontId="80" fillId="59" borderId="119" applyNumberFormat="0" applyProtection="0">
      <alignment horizontal="left" vertical="top" indent="1"/>
    </xf>
    <xf numFmtId="4" fontId="51" fillId="74" borderId="118" applyNumberFormat="0" applyProtection="0">
      <alignment horizontal="right" vertical="center"/>
    </xf>
    <xf numFmtId="4" fontId="72" fillId="0" borderId="117" applyNumberFormat="0" applyProtection="0">
      <alignment horizontal="right" vertical="center"/>
    </xf>
    <xf numFmtId="4" fontId="72" fillId="0" borderId="117" applyNumberFormat="0" applyProtection="0">
      <alignment horizontal="right" vertical="center"/>
    </xf>
    <xf numFmtId="4" fontId="72" fillId="0" borderId="117" applyNumberFormat="0" applyProtection="0">
      <alignment horizontal="right" vertical="center"/>
    </xf>
    <xf numFmtId="4" fontId="72" fillId="0" borderId="117" applyNumberFormat="0" applyProtection="0">
      <alignment horizontal="right" vertical="center"/>
    </xf>
    <xf numFmtId="4" fontId="72" fillId="0" borderId="117" applyNumberFormat="0" applyProtection="0">
      <alignment horizontal="right" vertical="center"/>
    </xf>
    <xf numFmtId="4" fontId="73" fillId="74" borderId="118" applyNumberFormat="0" applyProtection="0">
      <alignment horizontal="right" vertical="center"/>
    </xf>
    <xf numFmtId="4" fontId="43" fillId="88" borderId="117" applyNumberFormat="0" applyProtection="0">
      <alignment horizontal="right" vertical="center"/>
    </xf>
    <xf numFmtId="4" fontId="43" fillId="88" borderId="117" applyNumberFormat="0" applyProtection="0">
      <alignment horizontal="right" vertical="center"/>
    </xf>
    <xf numFmtId="4" fontId="43" fillId="88" borderId="117" applyNumberFormat="0" applyProtection="0">
      <alignment horizontal="right" vertical="center"/>
    </xf>
    <xf numFmtId="4" fontId="43" fillId="88" borderId="117" applyNumberFormat="0" applyProtection="0">
      <alignment horizontal="right" vertical="center"/>
    </xf>
    <xf numFmtId="4" fontId="43" fillId="88" borderId="117" applyNumberFormat="0" applyProtection="0">
      <alignment horizontal="right" vertical="center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4" fontId="72" fillId="20" borderId="117" applyNumberFormat="0" applyProtection="0">
      <alignment horizontal="left" vertical="center" indent="1"/>
    </xf>
    <xf numFmtId="0" fontId="80" fillId="77" borderId="119" applyNumberFormat="0" applyProtection="0">
      <alignment horizontal="left" vertical="top" indent="1"/>
    </xf>
    <xf numFmtId="0" fontId="80" fillId="77" borderId="119" applyNumberFormat="0" applyProtection="0">
      <alignment horizontal="left" vertical="top" indent="1"/>
    </xf>
    <xf numFmtId="0" fontId="80" fillId="77" borderId="119" applyNumberFormat="0" applyProtection="0">
      <alignment horizontal="left" vertical="top" indent="1"/>
    </xf>
    <xf numFmtId="0" fontId="80" fillId="77" borderId="119" applyNumberFormat="0" applyProtection="0">
      <alignment horizontal="left" vertical="top" indent="1"/>
    </xf>
    <xf numFmtId="0" fontId="80" fillId="77" borderId="119" applyNumberFormat="0" applyProtection="0">
      <alignment horizontal="left" vertical="top" indent="1"/>
    </xf>
    <xf numFmtId="4" fontId="43" fillId="89" borderId="115" applyNumberFormat="0" applyProtection="0">
      <alignment horizontal="left" vertical="center" indent="1"/>
    </xf>
    <xf numFmtId="4" fontId="43" fillId="89" borderId="115" applyNumberFormat="0" applyProtection="0">
      <alignment horizontal="left" vertical="center" indent="1"/>
    </xf>
    <xf numFmtId="4" fontId="43" fillId="89" borderId="115" applyNumberFormat="0" applyProtection="0">
      <alignment horizontal="left" vertical="center" indent="1"/>
    </xf>
    <xf numFmtId="4" fontId="43" fillId="89" borderId="115" applyNumberFormat="0" applyProtection="0">
      <alignment horizontal="left" vertical="center" indent="1"/>
    </xf>
    <xf numFmtId="4" fontId="43" fillId="89" borderId="115" applyNumberFormat="0" applyProtection="0">
      <alignment horizontal="left" vertical="center" indent="1"/>
    </xf>
    <xf numFmtId="4" fontId="71" fillId="74" borderId="118" applyNumberFormat="0" applyProtection="0">
      <alignment horizontal="right" vertical="center"/>
    </xf>
    <xf numFmtId="4" fontId="43" fillId="86" borderId="117" applyNumberFormat="0" applyProtection="0">
      <alignment horizontal="right" vertical="center"/>
    </xf>
    <xf numFmtId="4" fontId="43" fillId="86" borderId="117" applyNumberFormat="0" applyProtection="0">
      <alignment horizontal="right" vertical="center"/>
    </xf>
    <xf numFmtId="4" fontId="43" fillId="86" borderId="117" applyNumberFormat="0" applyProtection="0">
      <alignment horizontal="right" vertical="center"/>
    </xf>
    <xf numFmtId="4" fontId="43" fillId="86" borderId="117" applyNumberFormat="0" applyProtection="0">
      <alignment horizontal="right" vertical="center"/>
    </xf>
    <xf numFmtId="4" fontId="43" fillId="86" borderId="117" applyNumberFormat="0" applyProtection="0">
      <alignment horizontal="right" vertical="center"/>
    </xf>
    <xf numFmtId="2" fontId="82" fillId="91" borderId="113" applyProtection="0"/>
    <xf numFmtId="2" fontId="82" fillId="91" borderId="113" applyProtection="0"/>
    <xf numFmtId="2" fontId="42" fillId="92" borderId="113" applyProtection="0"/>
    <xf numFmtId="2" fontId="42" fillId="93" borderId="113" applyProtection="0"/>
    <xf numFmtId="2" fontId="42" fillId="94" borderId="113" applyProtection="0"/>
    <xf numFmtId="2" fontId="42" fillId="94" borderId="113" applyProtection="0">
      <alignment horizontal="center"/>
    </xf>
    <xf numFmtId="2" fontId="42" fillId="93" borderId="113" applyProtection="0">
      <alignment horizontal="center"/>
    </xf>
    <xf numFmtId="0" fontId="43" fillId="0" borderId="115">
      <alignment horizontal="left" vertical="top" wrapText="1"/>
    </xf>
    <xf numFmtId="0" fontId="85" fillId="0" borderId="121" applyNumberFormat="0" applyFill="0" applyAlignment="0" applyProtection="0"/>
    <xf numFmtId="0" fontId="91" fillId="0" borderId="122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0" fontId="42" fillId="6" borderId="125" applyNumberFormat="0">
      <alignment readingOrder="1"/>
      <protection locked="0"/>
    </xf>
    <xf numFmtId="0" fontId="48" fillId="0" borderId="126">
      <alignment horizontal="left" vertical="top" wrapText="1"/>
    </xf>
    <xf numFmtId="49" fontId="34" fillId="0" borderId="123">
      <alignment horizontal="center" vertical="top" wrapText="1"/>
      <protection locked="0"/>
    </xf>
    <xf numFmtId="49" fontId="34" fillId="0" borderId="123">
      <alignment horizontal="center" vertical="top" wrapText="1"/>
      <protection locked="0"/>
    </xf>
    <xf numFmtId="49" fontId="43" fillId="10" borderId="123">
      <alignment horizontal="right" vertical="top"/>
      <protection locked="0"/>
    </xf>
    <xf numFmtId="49" fontId="43" fillId="10" borderId="123">
      <alignment horizontal="right" vertical="top"/>
      <protection locked="0"/>
    </xf>
    <xf numFmtId="0" fontId="43" fillId="10" borderId="123">
      <alignment horizontal="right" vertical="top"/>
      <protection locked="0"/>
    </xf>
    <xf numFmtId="0" fontId="43" fillId="10" borderId="123">
      <alignment horizontal="right" vertical="top"/>
      <protection locked="0"/>
    </xf>
    <xf numFmtId="49" fontId="43" fillId="0" borderId="123">
      <alignment horizontal="right" vertical="top"/>
      <protection locked="0"/>
    </xf>
    <xf numFmtId="49" fontId="43" fillId="0" borderId="123">
      <alignment horizontal="right" vertical="top"/>
      <protection locked="0"/>
    </xf>
    <xf numFmtId="0" fontId="43" fillId="0" borderId="123">
      <alignment horizontal="right" vertical="top"/>
      <protection locked="0"/>
    </xf>
    <xf numFmtId="0" fontId="43" fillId="0" borderId="123">
      <alignment horizontal="right" vertical="top"/>
      <protection locked="0"/>
    </xf>
    <xf numFmtId="49" fontId="43" fillId="49" borderId="123">
      <alignment horizontal="right" vertical="top"/>
      <protection locked="0"/>
    </xf>
    <xf numFmtId="49" fontId="43" fillId="49" borderId="123">
      <alignment horizontal="right" vertical="top"/>
      <protection locked="0"/>
    </xf>
    <xf numFmtId="0" fontId="43" fillId="49" borderId="123">
      <alignment horizontal="right" vertical="top"/>
      <protection locked="0"/>
    </xf>
    <xf numFmtId="0" fontId="43" fillId="49" borderId="123">
      <alignment horizontal="right" vertical="top"/>
      <protection locked="0"/>
    </xf>
    <xf numFmtId="0" fontId="48" fillId="0" borderId="126">
      <alignment horizontal="center" vertical="top" wrapText="1"/>
    </xf>
    <xf numFmtId="0" fontId="52" fillId="50" borderId="125" applyNumberFormat="0" applyAlignment="0" applyProtection="0"/>
    <xf numFmtId="0" fontId="65" fillId="13" borderId="125" applyNumberFormat="0" applyAlignment="0" applyProtection="0"/>
    <xf numFmtId="0" fontId="34" fillId="59" borderId="127" applyNumberFormat="0" applyFont="0" applyAlignment="0" applyProtection="0"/>
    <xf numFmtId="0" fontId="36" fillId="45" borderId="128" applyNumberFormat="0" applyFont="0" applyAlignment="0" applyProtection="0"/>
    <xf numFmtId="0" fontId="36" fillId="45" borderId="128" applyNumberFormat="0" applyFont="0" applyAlignment="0" applyProtection="0"/>
    <xf numFmtId="0" fontId="36" fillId="45" borderId="128" applyNumberFormat="0" applyFont="0" applyAlignment="0" applyProtection="0"/>
    <xf numFmtId="0" fontId="70" fillId="50" borderId="129" applyNumberFormat="0" applyAlignment="0" applyProtection="0"/>
    <xf numFmtId="4" fontId="51" fillId="60" borderId="129" applyNumberFormat="0" applyProtection="0">
      <alignment vertical="center"/>
    </xf>
    <xf numFmtId="4" fontId="72" fillId="57" borderId="128" applyNumberFormat="0" applyProtection="0">
      <alignment vertical="center"/>
    </xf>
    <xf numFmtId="4" fontId="72" fillId="57" borderId="128" applyNumberFormat="0" applyProtection="0">
      <alignment vertical="center"/>
    </xf>
    <xf numFmtId="4" fontId="72" fillId="57" borderId="128" applyNumberFormat="0" applyProtection="0">
      <alignment vertical="center"/>
    </xf>
    <xf numFmtId="4" fontId="72" fillId="57" borderId="128" applyNumberFormat="0" applyProtection="0">
      <alignment vertical="center"/>
    </xf>
    <xf numFmtId="4" fontId="72" fillId="57" borderId="128" applyNumberFormat="0" applyProtection="0">
      <alignment vertical="center"/>
    </xf>
    <xf numFmtId="4" fontId="73" fillId="60" borderId="129" applyNumberFormat="0" applyProtection="0">
      <alignment vertical="center"/>
    </xf>
    <xf numFmtId="4" fontId="43" fillId="60" borderId="128" applyNumberFormat="0" applyProtection="0">
      <alignment vertical="center"/>
    </xf>
    <xf numFmtId="4" fontId="43" fillId="60" borderId="128" applyNumberFormat="0" applyProtection="0">
      <alignment vertical="center"/>
    </xf>
    <xf numFmtId="4" fontId="43" fillId="60" borderId="128" applyNumberFormat="0" applyProtection="0">
      <alignment vertical="center"/>
    </xf>
    <xf numFmtId="4" fontId="43" fillId="60" borderId="128" applyNumberFormat="0" applyProtection="0">
      <alignment vertical="center"/>
    </xf>
    <xf numFmtId="4" fontId="43" fillId="60" borderId="128" applyNumberFormat="0" applyProtection="0">
      <alignment vertical="center"/>
    </xf>
    <xf numFmtId="4" fontId="51" fillId="60" borderId="129" applyNumberFormat="0" applyProtection="0">
      <alignment horizontal="left" vertical="center" indent="1"/>
    </xf>
    <xf numFmtId="4" fontId="72" fillId="60" borderId="128" applyNumberFormat="0" applyProtection="0">
      <alignment horizontal="left" vertical="center" indent="1"/>
    </xf>
    <xf numFmtId="4" fontId="72" fillId="60" borderId="128" applyNumberFormat="0" applyProtection="0">
      <alignment horizontal="left" vertical="center" indent="1"/>
    </xf>
    <xf numFmtId="4" fontId="72" fillId="60" borderId="128" applyNumberFormat="0" applyProtection="0">
      <alignment horizontal="left" vertical="center" indent="1"/>
    </xf>
    <xf numFmtId="4" fontId="72" fillId="60" borderId="128" applyNumberFormat="0" applyProtection="0">
      <alignment horizontal="left" vertical="center" indent="1"/>
    </xf>
    <xf numFmtId="4" fontId="72" fillId="60" borderId="128" applyNumberFormat="0" applyProtection="0">
      <alignment horizontal="left" vertical="center" indent="1"/>
    </xf>
    <xf numFmtId="4" fontId="51" fillId="60" borderId="129" applyNumberFormat="0" applyProtection="0">
      <alignment horizontal="left" vertical="center" indent="1"/>
    </xf>
    <xf numFmtId="0" fontId="43" fillId="57" borderId="130" applyNumberFormat="0" applyProtection="0">
      <alignment horizontal="left" vertical="top" indent="1"/>
    </xf>
    <xf numFmtId="0" fontId="43" fillId="57" borderId="130" applyNumberFormat="0" applyProtection="0">
      <alignment horizontal="left" vertical="top" indent="1"/>
    </xf>
    <xf numFmtId="0" fontId="43" fillId="57" borderId="130" applyNumberFormat="0" applyProtection="0">
      <alignment horizontal="left" vertical="top" indent="1"/>
    </xf>
    <xf numFmtId="0" fontId="43" fillId="57" borderId="130" applyNumberFormat="0" applyProtection="0">
      <alignment horizontal="left" vertical="top" indent="1"/>
    </xf>
    <xf numFmtId="0" fontId="43" fillId="57" borderId="130" applyNumberFormat="0" applyProtection="0">
      <alignment horizontal="left" vertical="top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51" fillId="61" borderId="129" applyNumberFormat="0" applyProtection="0">
      <alignment horizontal="right" vertical="center"/>
    </xf>
    <xf numFmtId="4" fontId="72" fillId="9" borderId="128" applyNumberFormat="0" applyProtection="0">
      <alignment horizontal="right" vertical="center"/>
    </xf>
    <xf numFmtId="4" fontId="72" fillId="9" borderId="128" applyNumberFormat="0" applyProtection="0">
      <alignment horizontal="right" vertical="center"/>
    </xf>
    <xf numFmtId="4" fontId="72" fillId="9" borderId="128" applyNumberFormat="0" applyProtection="0">
      <alignment horizontal="right" vertical="center"/>
    </xf>
    <xf numFmtId="4" fontId="72" fillId="9" borderId="128" applyNumberFormat="0" applyProtection="0">
      <alignment horizontal="right" vertical="center"/>
    </xf>
    <xf numFmtId="4" fontId="72" fillId="9" borderId="128" applyNumberFormat="0" applyProtection="0">
      <alignment horizontal="right" vertical="center"/>
    </xf>
    <xf numFmtId="4" fontId="51" fillId="62" borderId="129" applyNumberFormat="0" applyProtection="0">
      <alignment horizontal="right" vertical="center"/>
    </xf>
    <xf numFmtId="4" fontId="72" fillId="63" borderId="128" applyNumberFormat="0" applyProtection="0">
      <alignment horizontal="right" vertical="center"/>
    </xf>
    <xf numFmtId="4" fontId="72" fillId="63" borderId="128" applyNumberFormat="0" applyProtection="0">
      <alignment horizontal="right" vertical="center"/>
    </xf>
    <xf numFmtId="4" fontId="72" fillId="63" borderId="128" applyNumberFormat="0" applyProtection="0">
      <alignment horizontal="right" vertical="center"/>
    </xf>
    <xf numFmtId="4" fontId="72" fillId="63" borderId="128" applyNumberFormat="0" applyProtection="0">
      <alignment horizontal="right" vertical="center"/>
    </xf>
    <xf numFmtId="4" fontId="72" fillId="63" borderId="128" applyNumberFormat="0" applyProtection="0">
      <alignment horizontal="right" vertical="center"/>
    </xf>
    <xf numFmtId="4" fontId="51" fillId="64" borderId="129" applyNumberFormat="0" applyProtection="0">
      <alignment horizontal="right" vertical="center"/>
    </xf>
    <xf numFmtId="4" fontId="72" fillId="30" borderId="126" applyNumberFormat="0" applyProtection="0">
      <alignment horizontal="right" vertical="center"/>
    </xf>
    <xf numFmtId="4" fontId="72" fillId="30" borderId="126" applyNumberFormat="0" applyProtection="0">
      <alignment horizontal="right" vertical="center"/>
    </xf>
    <xf numFmtId="4" fontId="72" fillId="30" borderId="126" applyNumberFormat="0" applyProtection="0">
      <alignment horizontal="right" vertical="center"/>
    </xf>
    <xf numFmtId="4" fontId="72" fillId="30" borderId="126" applyNumberFormat="0" applyProtection="0">
      <alignment horizontal="right" vertical="center"/>
    </xf>
    <xf numFmtId="4" fontId="72" fillId="30" borderId="126" applyNumberFormat="0" applyProtection="0">
      <alignment horizontal="right" vertical="center"/>
    </xf>
    <xf numFmtId="4" fontId="51" fillId="65" borderId="129" applyNumberFormat="0" applyProtection="0">
      <alignment horizontal="right" vertical="center"/>
    </xf>
    <xf numFmtId="4" fontId="72" fillId="17" borderId="128" applyNumberFormat="0" applyProtection="0">
      <alignment horizontal="right" vertical="center"/>
    </xf>
    <xf numFmtId="4" fontId="72" fillId="17" borderId="128" applyNumberFormat="0" applyProtection="0">
      <alignment horizontal="right" vertical="center"/>
    </xf>
    <xf numFmtId="4" fontId="72" fillId="17" borderId="128" applyNumberFormat="0" applyProtection="0">
      <alignment horizontal="right" vertical="center"/>
    </xf>
    <xf numFmtId="4" fontId="72" fillId="17" borderId="128" applyNumberFormat="0" applyProtection="0">
      <alignment horizontal="right" vertical="center"/>
    </xf>
    <xf numFmtId="4" fontId="72" fillId="17" borderId="128" applyNumberFormat="0" applyProtection="0">
      <alignment horizontal="right" vertical="center"/>
    </xf>
    <xf numFmtId="4" fontId="51" fillId="66" borderId="129" applyNumberFormat="0" applyProtection="0">
      <alignment horizontal="right" vertical="center"/>
    </xf>
    <xf numFmtId="4" fontId="72" fillId="21" borderId="128" applyNumberFormat="0" applyProtection="0">
      <alignment horizontal="right" vertical="center"/>
    </xf>
    <xf numFmtId="4" fontId="72" fillId="21" borderId="128" applyNumberFormat="0" applyProtection="0">
      <alignment horizontal="right" vertical="center"/>
    </xf>
    <xf numFmtId="4" fontId="72" fillId="21" borderId="128" applyNumberFormat="0" applyProtection="0">
      <alignment horizontal="right" vertical="center"/>
    </xf>
    <xf numFmtId="4" fontId="72" fillId="21" borderId="128" applyNumberFormat="0" applyProtection="0">
      <alignment horizontal="right" vertical="center"/>
    </xf>
    <xf numFmtId="4" fontId="72" fillId="21" borderId="128" applyNumberFormat="0" applyProtection="0">
      <alignment horizontal="right" vertical="center"/>
    </xf>
    <xf numFmtId="4" fontId="51" fillId="67" borderId="129" applyNumberFormat="0" applyProtection="0">
      <alignment horizontal="right" vertical="center"/>
    </xf>
    <xf numFmtId="4" fontId="72" fillId="44" borderId="128" applyNumberFormat="0" applyProtection="0">
      <alignment horizontal="right" vertical="center"/>
    </xf>
    <xf numFmtId="4" fontId="72" fillId="44" borderId="128" applyNumberFormat="0" applyProtection="0">
      <alignment horizontal="right" vertical="center"/>
    </xf>
    <xf numFmtId="4" fontId="72" fillId="44" borderId="128" applyNumberFormat="0" applyProtection="0">
      <alignment horizontal="right" vertical="center"/>
    </xf>
    <xf numFmtId="4" fontId="72" fillId="44" borderId="128" applyNumberFormat="0" applyProtection="0">
      <alignment horizontal="right" vertical="center"/>
    </xf>
    <xf numFmtId="4" fontId="72" fillId="44" borderId="128" applyNumberFormat="0" applyProtection="0">
      <alignment horizontal="right" vertical="center"/>
    </xf>
    <xf numFmtId="4" fontId="51" fillId="68" borderId="129" applyNumberFormat="0" applyProtection="0">
      <alignment horizontal="right" vertical="center"/>
    </xf>
    <xf numFmtId="4" fontId="72" fillId="37" borderId="128" applyNumberFormat="0" applyProtection="0">
      <alignment horizontal="right" vertical="center"/>
    </xf>
    <xf numFmtId="4" fontId="72" fillId="37" borderId="128" applyNumberFormat="0" applyProtection="0">
      <alignment horizontal="right" vertical="center"/>
    </xf>
    <xf numFmtId="4" fontId="72" fillId="37" borderId="128" applyNumberFormat="0" applyProtection="0">
      <alignment horizontal="right" vertical="center"/>
    </xf>
    <xf numFmtId="4" fontId="72" fillId="37" borderId="128" applyNumberFormat="0" applyProtection="0">
      <alignment horizontal="right" vertical="center"/>
    </xf>
    <xf numFmtId="4" fontId="72" fillId="37" borderId="128" applyNumberFormat="0" applyProtection="0">
      <alignment horizontal="right" vertical="center"/>
    </xf>
    <xf numFmtId="4" fontId="51" fillId="69" borderId="129" applyNumberFormat="0" applyProtection="0">
      <alignment horizontal="right" vertical="center"/>
    </xf>
    <xf numFmtId="4" fontId="72" fillId="70" borderId="128" applyNumberFormat="0" applyProtection="0">
      <alignment horizontal="right" vertical="center"/>
    </xf>
    <xf numFmtId="4" fontId="72" fillId="70" borderId="128" applyNumberFormat="0" applyProtection="0">
      <alignment horizontal="right" vertical="center"/>
    </xf>
    <xf numFmtId="4" fontId="72" fillId="70" borderId="128" applyNumberFormat="0" applyProtection="0">
      <alignment horizontal="right" vertical="center"/>
    </xf>
    <xf numFmtId="4" fontId="72" fillId="70" borderId="128" applyNumberFormat="0" applyProtection="0">
      <alignment horizontal="right" vertical="center"/>
    </xf>
    <xf numFmtId="4" fontId="72" fillId="70" borderId="128" applyNumberFormat="0" applyProtection="0">
      <alignment horizontal="right" vertical="center"/>
    </xf>
    <xf numFmtId="4" fontId="51" fillId="71" borderId="129" applyNumberFormat="0" applyProtection="0">
      <alignment horizontal="right" vertical="center"/>
    </xf>
    <xf numFmtId="4" fontId="72" fillId="16" borderId="128" applyNumberFormat="0" applyProtection="0">
      <alignment horizontal="right" vertical="center"/>
    </xf>
    <xf numFmtId="4" fontId="72" fillId="16" borderId="128" applyNumberFormat="0" applyProtection="0">
      <alignment horizontal="right" vertical="center"/>
    </xf>
    <xf numFmtId="4" fontId="72" fillId="16" borderId="128" applyNumberFormat="0" applyProtection="0">
      <alignment horizontal="right" vertical="center"/>
    </xf>
    <xf numFmtId="4" fontId="72" fillId="16" borderId="128" applyNumberFormat="0" applyProtection="0">
      <alignment horizontal="right" vertical="center"/>
    </xf>
    <xf numFmtId="4" fontId="72" fillId="16" borderId="128" applyNumberFormat="0" applyProtection="0">
      <alignment horizontal="right" vertical="center"/>
    </xf>
    <xf numFmtId="4" fontId="75" fillId="72" borderId="129" applyNumberFormat="0" applyProtection="0">
      <alignment horizontal="left" vertical="center" indent="1"/>
    </xf>
    <xf numFmtId="4" fontId="72" fillId="73" borderId="126" applyNumberFormat="0" applyProtection="0">
      <alignment horizontal="left" vertical="center" indent="1"/>
    </xf>
    <xf numFmtId="4" fontId="72" fillId="73" borderId="126" applyNumberFormat="0" applyProtection="0">
      <alignment horizontal="left" vertical="center" indent="1"/>
    </xf>
    <xf numFmtId="4" fontId="72" fillId="73" borderId="126" applyNumberFormat="0" applyProtection="0">
      <alignment horizontal="left" vertical="center" indent="1"/>
    </xf>
    <xf numFmtId="4" fontId="72" fillId="73" borderId="126" applyNumberFormat="0" applyProtection="0">
      <alignment horizontal="left" vertical="center" indent="1"/>
    </xf>
    <xf numFmtId="4" fontId="72" fillId="73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54" fillId="75" borderId="126" applyNumberFormat="0" applyProtection="0">
      <alignment horizontal="left" vertical="center" indent="1"/>
    </xf>
    <xf numFmtId="4" fontId="72" fillId="77" borderId="128" applyNumberFormat="0" applyProtection="0">
      <alignment horizontal="right" vertical="center"/>
    </xf>
    <xf numFmtId="4" fontId="72" fillId="77" borderId="128" applyNumberFormat="0" applyProtection="0">
      <alignment horizontal="right" vertical="center"/>
    </xf>
    <xf numFmtId="4" fontId="72" fillId="77" borderId="128" applyNumberFormat="0" applyProtection="0">
      <alignment horizontal="right" vertical="center"/>
    </xf>
    <xf numFmtId="4" fontId="72" fillId="77" borderId="128" applyNumberFormat="0" applyProtection="0">
      <alignment horizontal="right" vertical="center"/>
    </xf>
    <xf numFmtId="4" fontId="72" fillId="77" borderId="128" applyNumberFormat="0" applyProtection="0">
      <alignment horizontal="right" vertical="center"/>
    </xf>
    <xf numFmtId="4" fontId="72" fillId="78" borderId="126" applyNumberFormat="0" applyProtection="0">
      <alignment horizontal="left" vertical="center" indent="1"/>
    </xf>
    <xf numFmtId="4" fontId="72" fillId="78" borderId="126" applyNumberFormat="0" applyProtection="0">
      <alignment horizontal="left" vertical="center" indent="1"/>
    </xf>
    <xf numFmtId="4" fontId="72" fillId="78" borderId="126" applyNumberFormat="0" applyProtection="0">
      <alignment horizontal="left" vertical="center" indent="1"/>
    </xf>
    <xf numFmtId="4" fontId="72" fillId="78" borderId="126" applyNumberFormat="0" applyProtection="0">
      <alignment horizontal="left" vertical="center" indent="1"/>
    </xf>
    <xf numFmtId="4" fontId="72" fillId="78" borderId="126" applyNumberFormat="0" applyProtection="0">
      <alignment horizontal="left" vertical="center" indent="1"/>
    </xf>
    <xf numFmtId="4" fontId="72" fillId="77" borderId="126" applyNumberFormat="0" applyProtection="0">
      <alignment horizontal="left" vertical="center" indent="1"/>
    </xf>
    <xf numFmtId="4" fontId="72" fillId="77" borderId="126" applyNumberFormat="0" applyProtection="0">
      <alignment horizontal="left" vertical="center" indent="1"/>
    </xf>
    <xf numFmtId="4" fontId="72" fillId="77" borderId="126" applyNumberFormat="0" applyProtection="0">
      <alignment horizontal="left" vertical="center" indent="1"/>
    </xf>
    <xf numFmtId="4" fontId="72" fillId="77" borderId="126" applyNumberFormat="0" applyProtection="0">
      <alignment horizontal="left" vertical="center" indent="1"/>
    </xf>
    <xf numFmtId="4" fontId="72" fillId="77" borderId="126" applyNumberFormat="0" applyProtection="0">
      <alignment horizontal="left" vertical="center" indent="1"/>
    </xf>
    <xf numFmtId="0" fontId="72" fillId="50" borderId="128" applyNumberFormat="0" applyProtection="0">
      <alignment horizontal="left" vertical="center" indent="1"/>
    </xf>
    <xf numFmtId="0" fontId="72" fillId="50" borderId="128" applyNumberFormat="0" applyProtection="0">
      <alignment horizontal="left" vertical="center" indent="1"/>
    </xf>
    <xf numFmtId="0" fontId="72" fillId="50" borderId="128" applyNumberFormat="0" applyProtection="0">
      <alignment horizontal="left" vertical="center" indent="1"/>
    </xf>
    <xf numFmtId="0" fontId="72" fillId="50" borderId="128" applyNumberFormat="0" applyProtection="0">
      <alignment horizontal="left" vertical="center" indent="1"/>
    </xf>
    <xf numFmtId="0" fontId="72" fillId="50" borderId="128" applyNumberFormat="0" applyProtection="0">
      <alignment horizontal="left" vertical="center" indent="1"/>
    </xf>
    <xf numFmtId="0" fontId="72" fillId="50" borderId="128" applyNumberFormat="0" applyProtection="0">
      <alignment horizontal="left" vertical="center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36" fillId="75" borderId="130" applyNumberFormat="0" applyProtection="0">
      <alignment horizontal="left" vertical="top" indent="1"/>
    </xf>
    <xf numFmtId="0" fontId="72" fillId="82" borderId="128" applyNumberFormat="0" applyProtection="0">
      <alignment horizontal="left" vertical="center" indent="1"/>
    </xf>
    <xf numFmtId="0" fontId="72" fillId="82" borderId="128" applyNumberFormat="0" applyProtection="0">
      <alignment horizontal="left" vertical="center" indent="1"/>
    </xf>
    <xf numFmtId="0" fontId="72" fillId="82" borderId="128" applyNumberFormat="0" applyProtection="0">
      <alignment horizontal="left" vertical="center" indent="1"/>
    </xf>
    <xf numFmtId="0" fontId="72" fillId="82" borderId="128" applyNumberFormat="0" applyProtection="0">
      <alignment horizontal="left" vertical="center" indent="1"/>
    </xf>
    <xf numFmtId="0" fontId="72" fillId="82" borderId="128" applyNumberFormat="0" applyProtection="0">
      <alignment horizontal="left" vertical="center" indent="1"/>
    </xf>
    <xf numFmtId="0" fontId="72" fillId="82" borderId="128" applyNumberFormat="0" applyProtection="0">
      <alignment horizontal="left" vertical="center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36" fillId="77" borderId="130" applyNumberFormat="0" applyProtection="0">
      <alignment horizontal="left" vertical="top" indent="1"/>
    </xf>
    <xf numFmtId="0" fontId="72" fillId="14" borderId="128" applyNumberFormat="0" applyProtection="0">
      <alignment horizontal="left" vertical="center" indent="1"/>
    </xf>
    <xf numFmtId="0" fontId="72" fillId="14" borderId="128" applyNumberFormat="0" applyProtection="0">
      <alignment horizontal="left" vertical="center" indent="1"/>
    </xf>
    <xf numFmtId="0" fontId="72" fillId="14" borderId="128" applyNumberFormat="0" applyProtection="0">
      <alignment horizontal="left" vertical="center" indent="1"/>
    </xf>
    <xf numFmtId="0" fontId="72" fillId="14" borderId="128" applyNumberFormat="0" applyProtection="0">
      <alignment horizontal="left" vertical="center" indent="1"/>
    </xf>
    <xf numFmtId="0" fontId="72" fillId="14" borderId="128" applyNumberFormat="0" applyProtection="0">
      <alignment horizontal="left" vertical="center" indent="1"/>
    </xf>
    <xf numFmtId="0" fontId="35" fillId="85" borderId="129" applyNumberFormat="0" applyProtection="0">
      <alignment horizontal="left" vertical="center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36" fillId="14" borderId="130" applyNumberFormat="0" applyProtection="0">
      <alignment horizontal="left" vertical="top" indent="1"/>
    </xf>
    <xf numFmtId="0" fontId="72" fillId="78" borderId="128" applyNumberFormat="0" applyProtection="0">
      <alignment horizontal="left" vertical="center" indent="1"/>
    </xf>
    <xf numFmtId="0" fontId="72" fillId="78" borderId="128" applyNumberFormat="0" applyProtection="0">
      <alignment horizontal="left" vertical="center" indent="1"/>
    </xf>
    <xf numFmtId="0" fontId="72" fillId="78" borderId="128" applyNumberFormat="0" applyProtection="0">
      <alignment horizontal="left" vertical="center" indent="1"/>
    </xf>
    <xf numFmtId="0" fontId="72" fillId="78" borderId="128" applyNumberFormat="0" applyProtection="0">
      <alignment horizontal="left" vertical="center" indent="1"/>
    </xf>
    <xf numFmtId="0" fontId="72" fillId="78" borderId="128" applyNumberFormat="0" applyProtection="0">
      <alignment horizontal="left" vertical="center" indent="1"/>
    </xf>
    <xf numFmtId="0" fontId="35" fillId="6" borderId="129" applyNumberFormat="0" applyProtection="0">
      <alignment horizontal="left" vertical="center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36" fillId="78" borderId="130" applyNumberFormat="0" applyProtection="0">
      <alignment horizontal="left" vertical="top" indent="1"/>
    </xf>
    <xf numFmtId="0" fontId="79" fillId="75" borderId="131" applyBorder="0"/>
    <xf numFmtId="4" fontId="51" fillId="87" borderId="129" applyNumberFormat="0" applyProtection="0">
      <alignment vertical="center"/>
    </xf>
    <xf numFmtId="4" fontId="80" fillId="59" borderId="130" applyNumberFormat="0" applyProtection="0">
      <alignment vertical="center"/>
    </xf>
    <xf numFmtId="4" fontId="80" fillId="59" borderId="130" applyNumberFormat="0" applyProtection="0">
      <alignment vertical="center"/>
    </xf>
    <xf numFmtId="4" fontId="80" fillId="59" borderId="130" applyNumberFormat="0" applyProtection="0">
      <alignment vertical="center"/>
    </xf>
    <xf numFmtId="4" fontId="80" fillId="59" borderId="130" applyNumberFormat="0" applyProtection="0">
      <alignment vertical="center"/>
    </xf>
    <xf numFmtId="4" fontId="80" fillId="59" borderId="130" applyNumberFormat="0" applyProtection="0">
      <alignment vertical="center"/>
    </xf>
    <xf numFmtId="4" fontId="73" fillId="87" borderId="129" applyNumberFormat="0" applyProtection="0">
      <alignment vertical="center"/>
    </xf>
    <xf numFmtId="4" fontId="51" fillId="87" borderId="129" applyNumberFormat="0" applyProtection="0">
      <alignment horizontal="left" vertical="center" indent="1"/>
    </xf>
    <xf numFmtId="4" fontId="80" fillId="50" borderId="130" applyNumberFormat="0" applyProtection="0">
      <alignment horizontal="left" vertical="center" indent="1"/>
    </xf>
    <xf numFmtId="4" fontId="80" fillId="50" borderId="130" applyNumberFormat="0" applyProtection="0">
      <alignment horizontal="left" vertical="center" indent="1"/>
    </xf>
    <xf numFmtId="4" fontId="80" fillId="50" borderId="130" applyNumberFormat="0" applyProtection="0">
      <alignment horizontal="left" vertical="center" indent="1"/>
    </xf>
    <xf numFmtId="4" fontId="80" fillId="50" borderId="130" applyNumberFormat="0" applyProtection="0">
      <alignment horizontal="left" vertical="center" indent="1"/>
    </xf>
    <xf numFmtId="4" fontId="80" fillId="50" borderId="130" applyNumberFormat="0" applyProtection="0">
      <alignment horizontal="left" vertical="center" indent="1"/>
    </xf>
    <xf numFmtId="4" fontId="51" fillId="87" borderId="129" applyNumberFormat="0" applyProtection="0">
      <alignment horizontal="left" vertical="center" indent="1"/>
    </xf>
    <xf numFmtId="0" fontId="80" fillId="59" borderId="130" applyNumberFormat="0" applyProtection="0">
      <alignment horizontal="left" vertical="top" indent="1"/>
    </xf>
    <xf numFmtId="0" fontId="80" fillId="59" borderId="130" applyNumberFormat="0" applyProtection="0">
      <alignment horizontal="left" vertical="top" indent="1"/>
    </xf>
    <xf numFmtId="0" fontId="80" fillId="59" borderId="130" applyNumberFormat="0" applyProtection="0">
      <alignment horizontal="left" vertical="top" indent="1"/>
    </xf>
    <xf numFmtId="0" fontId="80" fillId="59" borderId="130" applyNumberFormat="0" applyProtection="0">
      <alignment horizontal="left" vertical="top" indent="1"/>
    </xf>
    <xf numFmtId="0" fontId="80" fillId="59" borderId="130" applyNumberFormat="0" applyProtection="0">
      <alignment horizontal="left" vertical="top" indent="1"/>
    </xf>
    <xf numFmtId="4" fontId="51" fillId="74" borderId="129" applyNumberFormat="0" applyProtection="0">
      <alignment horizontal="right" vertical="center"/>
    </xf>
    <xf numFmtId="4" fontId="72" fillId="0" borderId="128" applyNumberFormat="0" applyProtection="0">
      <alignment horizontal="right" vertical="center"/>
    </xf>
    <xf numFmtId="4" fontId="72" fillId="0" borderId="128" applyNumberFormat="0" applyProtection="0">
      <alignment horizontal="right" vertical="center"/>
    </xf>
    <xf numFmtId="4" fontId="72" fillId="0" borderId="128" applyNumberFormat="0" applyProtection="0">
      <alignment horizontal="right" vertical="center"/>
    </xf>
    <xf numFmtId="4" fontId="72" fillId="0" borderId="128" applyNumberFormat="0" applyProtection="0">
      <alignment horizontal="right" vertical="center"/>
    </xf>
    <xf numFmtId="4" fontId="72" fillId="0" borderId="128" applyNumberFormat="0" applyProtection="0">
      <alignment horizontal="right" vertical="center"/>
    </xf>
    <xf numFmtId="4" fontId="73" fillId="74" borderId="129" applyNumberFormat="0" applyProtection="0">
      <alignment horizontal="right" vertical="center"/>
    </xf>
    <xf numFmtId="4" fontId="43" fillId="88" borderId="128" applyNumberFormat="0" applyProtection="0">
      <alignment horizontal="right" vertical="center"/>
    </xf>
    <xf numFmtId="4" fontId="43" fillId="88" borderId="128" applyNumberFormat="0" applyProtection="0">
      <alignment horizontal="right" vertical="center"/>
    </xf>
    <xf numFmtId="4" fontId="43" fillId="88" borderId="128" applyNumberFormat="0" applyProtection="0">
      <alignment horizontal="right" vertical="center"/>
    </xf>
    <xf numFmtId="4" fontId="43" fillId="88" borderId="128" applyNumberFormat="0" applyProtection="0">
      <alignment horizontal="right" vertical="center"/>
    </xf>
    <xf numFmtId="4" fontId="43" fillId="88" borderId="128" applyNumberFormat="0" applyProtection="0">
      <alignment horizontal="right" vertical="center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4" fontId="72" fillId="20" borderId="128" applyNumberFormat="0" applyProtection="0">
      <alignment horizontal="left" vertical="center" indent="1"/>
    </xf>
    <xf numFmtId="0" fontId="80" fillId="77" borderId="130" applyNumberFormat="0" applyProtection="0">
      <alignment horizontal="left" vertical="top" indent="1"/>
    </xf>
    <xf numFmtId="0" fontId="80" fillId="77" borderId="130" applyNumberFormat="0" applyProtection="0">
      <alignment horizontal="left" vertical="top" indent="1"/>
    </xf>
    <xf numFmtId="0" fontId="80" fillId="77" borderId="130" applyNumberFormat="0" applyProtection="0">
      <alignment horizontal="left" vertical="top" indent="1"/>
    </xf>
    <xf numFmtId="0" fontId="80" fillId="77" borderId="130" applyNumberFormat="0" applyProtection="0">
      <alignment horizontal="left" vertical="top" indent="1"/>
    </xf>
    <xf numFmtId="0" fontId="80" fillId="77" borderId="130" applyNumberFormat="0" applyProtection="0">
      <alignment horizontal="left" vertical="top" indent="1"/>
    </xf>
    <xf numFmtId="4" fontId="43" fillId="89" borderId="126" applyNumberFormat="0" applyProtection="0">
      <alignment horizontal="left" vertical="center" indent="1"/>
    </xf>
    <xf numFmtId="4" fontId="43" fillId="89" borderId="126" applyNumberFormat="0" applyProtection="0">
      <alignment horizontal="left" vertical="center" indent="1"/>
    </xf>
    <xf numFmtId="4" fontId="43" fillId="89" borderId="126" applyNumberFormat="0" applyProtection="0">
      <alignment horizontal="left" vertical="center" indent="1"/>
    </xf>
    <xf numFmtId="4" fontId="43" fillId="89" borderId="126" applyNumberFormat="0" applyProtection="0">
      <alignment horizontal="left" vertical="center" indent="1"/>
    </xf>
    <xf numFmtId="4" fontId="43" fillId="89" borderId="126" applyNumberFormat="0" applyProtection="0">
      <alignment horizontal="left" vertical="center" indent="1"/>
    </xf>
    <xf numFmtId="4" fontId="71" fillId="74" borderId="129" applyNumberFormat="0" applyProtection="0">
      <alignment horizontal="right" vertical="center"/>
    </xf>
    <xf numFmtId="4" fontId="43" fillId="86" borderId="128" applyNumberFormat="0" applyProtection="0">
      <alignment horizontal="right" vertical="center"/>
    </xf>
    <xf numFmtId="4" fontId="43" fillId="86" borderId="128" applyNumberFormat="0" applyProtection="0">
      <alignment horizontal="right" vertical="center"/>
    </xf>
    <xf numFmtId="4" fontId="43" fillId="86" borderId="128" applyNumberFormat="0" applyProtection="0">
      <alignment horizontal="right" vertical="center"/>
    </xf>
    <xf numFmtId="4" fontId="43" fillId="86" borderId="128" applyNumberFormat="0" applyProtection="0">
      <alignment horizontal="right" vertical="center"/>
    </xf>
    <xf numFmtId="4" fontId="43" fillId="86" borderId="128" applyNumberFormat="0" applyProtection="0">
      <alignment horizontal="right" vertical="center"/>
    </xf>
    <xf numFmtId="2" fontId="82" fillId="91" borderId="124" applyProtection="0"/>
    <xf numFmtId="2" fontId="82" fillId="91" borderId="124" applyProtection="0"/>
    <xf numFmtId="2" fontId="42" fillId="92" borderId="124" applyProtection="0"/>
    <xf numFmtId="2" fontId="42" fillId="93" borderId="124" applyProtection="0"/>
    <xf numFmtId="2" fontId="42" fillId="94" borderId="124" applyProtection="0"/>
    <xf numFmtId="2" fontId="42" fillId="94" borderId="124" applyProtection="0">
      <alignment horizontal="center"/>
    </xf>
    <xf numFmtId="2" fontId="42" fillId="93" borderId="124" applyProtection="0">
      <alignment horizontal="center"/>
    </xf>
    <xf numFmtId="0" fontId="43" fillId="0" borderId="126">
      <alignment horizontal="left" vertical="top" wrapText="1"/>
    </xf>
    <xf numFmtId="0" fontId="85" fillId="0" borderId="132" applyNumberFormat="0" applyFill="0" applyAlignment="0" applyProtection="0"/>
    <xf numFmtId="0" fontId="91" fillId="0" borderId="133"/>
    <xf numFmtId="0" fontId="42" fillId="6" borderId="136" applyNumberFormat="0">
      <alignment readingOrder="1"/>
      <protection locked="0"/>
    </xf>
    <xf numFmtId="0" fontId="48" fillId="0" borderId="137">
      <alignment horizontal="left" vertical="top" wrapText="1"/>
    </xf>
    <xf numFmtId="49" fontId="34" fillId="0" borderId="134">
      <alignment horizontal="center" vertical="top" wrapText="1"/>
      <protection locked="0"/>
    </xf>
    <xf numFmtId="49" fontId="34" fillId="0" borderId="134">
      <alignment horizontal="center" vertical="top" wrapText="1"/>
      <protection locked="0"/>
    </xf>
    <xf numFmtId="49" fontId="43" fillId="10" borderId="134">
      <alignment horizontal="right" vertical="top"/>
      <protection locked="0"/>
    </xf>
    <xf numFmtId="49" fontId="43" fillId="10" borderId="134">
      <alignment horizontal="right" vertical="top"/>
      <protection locked="0"/>
    </xf>
    <xf numFmtId="0" fontId="43" fillId="10" borderId="134">
      <alignment horizontal="right" vertical="top"/>
      <protection locked="0"/>
    </xf>
    <xf numFmtId="0" fontId="43" fillId="10" borderId="134">
      <alignment horizontal="right" vertical="top"/>
      <protection locked="0"/>
    </xf>
    <xf numFmtId="49" fontId="43" fillId="0" borderId="134">
      <alignment horizontal="right" vertical="top"/>
      <protection locked="0"/>
    </xf>
    <xf numFmtId="49" fontId="43" fillId="0" borderId="134">
      <alignment horizontal="right" vertical="top"/>
      <protection locked="0"/>
    </xf>
    <xf numFmtId="0" fontId="43" fillId="0" borderId="134">
      <alignment horizontal="right" vertical="top"/>
      <protection locked="0"/>
    </xf>
    <xf numFmtId="0" fontId="43" fillId="0" borderId="134">
      <alignment horizontal="right" vertical="top"/>
      <protection locked="0"/>
    </xf>
    <xf numFmtId="49" fontId="43" fillId="49" borderId="134">
      <alignment horizontal="right" vertical="top"/>
      <protection locked="0"/>
    </xf>
    <xf numFmtId="49" fontId="43" fillId="49" borderId="134">
      <alignment horizontal="right" vertical="top"/>
      <protection locked="0"/>
    </xf>
    <xf numFmtId="0" fontId="43" fillId="49" borderId="134">
      <alignment horizontal="right" vertical="top"/>
      <protection locked="0"/>
    </xf>
    <xf numFmtId="0" fontId="43" fillId="49" borderId="134">
      <alignment horizontal="right" vertical="top"/>
      <protection locked="0"/>
    </xf>
    <xf numFmtId="0" fontId="48" fillId="0" borderId="137">
      <alignment horizontal="center" vertical="top" wrapText="1"/>
    </xf>
    <xf numFmtId="0" fontId="52" fillId="50" borderId="136" applyNumberFormat="0" applyAlignment="0" applyProtection="0"/>
    <xf numFmtId="0" fontId="65" fillId="13" borderId="136" applyNumberFormat="0" applyAlignment="0" applyProtection="0"/>
    <xf numFmtId="0" fontId="34" fillId="59" borderId="138" applyNumberFormat="0" applyFont="0" applyAlignment="0" applyProtection="0"/>
    <xf numFmtId="0" fontId="36" fillId="45" borderId="139" applyNumberFormat="0" applyFont="0" applyAlignment="0" applyProtection="0"/>
    <xf numFmtId="0" fontId="36" fillId="45" borderId="139" applyNumberFormat="0" applyFont="0" applyAlignment="0" applyProtection="0"/>
    <xf numFmtId="0" fontId="36" fillId="45" borderId="139" applyNumberFormat="0" applyFont="0" applyAlignment="0" applyProtection="0"/>
    <xf numFmtId="0" fontId="70" fillId="50" borderId="140" applyNumberFormat="0" applyAlignment="0" applyProtection="0"/>
    <xf numFmtId="4" fontId="51" fillId="60" borderId="140" applyNumberFormat="0" applyProtection="0">
      <alignment vertical="center"/>
    </xf>
    <xf numFmtId="4" fontId="72" fillId="57" borderId="139" applyNumberFormat="0" applyProtection="0">
      <alignment vertical="center"/>
    </xf>
    <xf numFmtId="4" fontId="72" fillId="57" borderId="139" applyNumberFormat="0" applyProtection="0">
      <alignment vertical="center"/>
    </xf>
    <xf numFmtId="4" fontId="72" fillId="57" borderId="139" applyNumberFormat="0" applyProtection="0">
      <alignment vertical="center"/>
    </xf>
    <xf numFmtId="4" fontId="72" fillId="57" borderId="139" applyNumberFormat="0" applyProtection="0">
      <alignment vertical="center"/>
    </xf>
    <xf numFmtId="4" fontId="72" fillId="57" borderId="139" applyNumberFormat="0" applyProtection="0">
      <alignment vertical="center"/>
    </xf>
    <xf numFmtId="4" fontId="73" fillId="60" borderId="140" applyNumberFormat="0" applyProtection="0">
      <alignment vertical="center"/>
    </xf>
    <xf numFmtId="4" fontId="43" fillId="60" borderId="139" applyNumberFormat="0" applyProtection="0">
      <alignment vertical="center"/>
    </xf>
    <xf numFmtId="4" fontId="43" fillId="60" borderId="139" applyNumberFormat="0" applyProtection="0">
      <alignment vertical="center"/>
    </xf>
    <xf numFmtId="4" fontId="43" fillId="60" borderId="139" applyNumberFormat="0" applyProtection="0">
      <alignment vertical="center"/>
    </xf>
    <xf numFmtId="4" fontId="43" fillId="60" borderId="139" applyNumberFormat="0" applyProtection="0">
      <alignment vertical="center"/>
    </xf>
    <xf numFmtId="4" fontId="43" fillId="60" borderId="139" applyNumberFormat="0" applyProtection="0">
      <alignment vertical="center"/>
    </xf>
    <xf numFmtId="4" fontId="51" fillId="60" borderId="140" applyNumberFormat="0" applyProtection="0">
      <alignment horizontal="left" vertical="center" indent="1"/>
    </xf>
    <xf numFmtId="4" fontId="72" fillId="60" borderId="139" applyNumberFormat="0" applyProtection="0">
      <alignment horizontal="left" vertical="center" indent="1"/>
    </xf>
    <xf numFmtId="4" fontId="72" fillId="60" borderId="139" applyNumberFormat="0" applyProtection="0">
      <alignment horizontal="left" vertical="center" indent="1"/>
    </xf>
    <xf numFmtId="4" fontId="72" fillId="60" borderId="139" applyNumberFormat="0" applyProtection="0">
      <alignment horizontal="left" vertical="center" indent="1"/>
    </xf>
    <xf numFmtId="4" fontId="72" fillId="60" borderId="139" applyNumberFormat="0" applyProtection="0">
      <alignment horizontal="left" vertical="center" indent="1"/>
    </xf>
    <xf numFmtId="4" fontId="72" fillId="60" borderId="139" applyNumberFormat="0" applyProtection="0">
      <alignment horizontal="left" vertical="center" indent="1"/>
    </xf>
    <xf numFmtId="4" fontId="51" fillId="60" borderId="140" applyNumberFormat="0" applyProtection="0">
      <alignment horizontal="left" vertical="center" indent="1"/>
    </xf>
    <xf numFmtId="0" fontId="43" fillId="57" borderId="141" applyNumberFormat="0" applyProtection="0">
      <alignment horizontal="left" vertical="top" indent="1"/>
    </xf>
    <xf numFmtId="0" fontId="43" fillId="57" borderId="141" applyNumberFormat="0" applyProtection="0">
      <alignment horizontal="left" vertical="top" indent="1"/>
    </xf>
    <xf numFmtId="0" fontId="43" fillId="57" borderId="141" applyNumberFormat="0" applyProtection="0">
      <alignment horizontal="left" vertical="top" indent="1"/>
    </xf>
    <xf numFmtId="0" fontId="43" fillId="57" borderId="141" applyNumberFormat="0" applyProtection="0">
      <alignment horizontal="left" vertical="top" indent="1"/>
    </xf>
    <xf numFmtId="0" fontId="43" fillId="57" borderId="141" applyNumberFormat="0" applyProtection="0">
      <alignment horizontal="left" vertical="top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51" fillId="61" borderId="140" applyNumberFormat="0" applyProtection="0">
      <alignment horizontal="right" vertical="center"/>
    </xf>
    <xf numFmtId="4" fontId="72" fillId="9" borderId="139" applyNumberFormat="0" applyProtection="0">
      <alignment horizontal="right" vertical="center"/>
    </xf>
    <xf numFmtId="4" fontId="72" fillId="9" borderId="139" applyNumberFormat="0" applyProtection="0">
      <alignment horizontal="right" vertical="center"/>
    </xf>
    <xf numFmtId="4" fontId="72" fillId="9" borderId="139" applyNumberFormat="0" applyProtection="0">
      <alignment horizontal="right" vertical="center"/>
    </xf>
    <xf numFmtId="4" fontId="72" fillId="9" borderId="139" applyNumberFormat="0" applyProtection="0">
      <alignment horizontal="right" vertical="center"/>
    </xf>
    <xf numFmtId="4" fontId="72" fillId="9" borderId="139" applyNumberFormat="0" applyProtection="0">
      <alignment horizontal="right" vertical="center"/>
    </xf>
    <xf numFmtId="4" fontId="51" fillId="62" borderId="140" applyNumberFormat="0" applyProtection="0">
      <alignment horizontal="right" vertical="center"/>
    </xf>
    <xf numFmtId="4" fontId="72" fillId="63" borderId="139" applyNumberFormat="0" applyProtection="0">
      <alignment horizontal="right" vertical="center"/>
    </xf>
    <xf numFmtId="4" fontId="72" fillId="63" borderId="139" applyNumberFormat="0" applyProtection="0">
      <alignment horizontal="right" vertical="center"/>
    </xf>
    <xf numFmtId="4" fontId="72" fillId="63" borderId="139" applyNumberFormat="0" applyProtection="0">
      <alignment horizontal="right" vertical="center"/>
    </xf>
    <xf numFmtId="4" fontId="72" fillId="63" borderId="139" applyNumberFormat="0" applyProtection="0">
      <alignment horizontal="right" vertical="center"/>
    </xf>
    <xf numFmtId="4" fontId="72" fillId="63" borderId="139" applyNumberFormat="0" applyProtection="0">
      <alignment horizontal="right" vertical="center"/>
    </xf>
    <xf numFmtId="4" fontId="51" fillId="64" borderId="140" applyNumberFormat="0" applyProtection="0">
      <alignment horizontal="right" vertical="center"/>
    </xf>
    <xf numFmtId="4" fontId="72" fillId="30" borderId="137" applyNumberFormat="0" applyProtection="0">
      <alignment horizontal="right" vertical="center"/>
    </xf>
    <xf numFmtId="4" fontId="72" fillId="30" borderId="137" applyNumberFormat="0" applyProtection="0">
      <alignment horizontal="right" vertical="center"/>
    </xf>
    <xf numFmtId="4" fontId="72" fillId="30" borderId="137" applyNumberFormat="0" applyProtection="0">
      <alignment horizontal="right" vertical="center"/>
    </xf>
    <xf numFmtId="4" fontId="72" fillId="30" borderId="137" applyNumberFormat="0" applyProtection="0">
      <alignment horizontal="right" vertical="center"/>
    </xf>
    <xf numFmtId="4" fontId="72" fillId="30" borderId="137" applyNumberFormat="0" applyProtection="0">
      <alignment horizontal="right" vertical="center"/>
    </xf>
    <xf numFmtId="4" fontId="51" fillId="65" borderId="140" applyNumberFormat="0" applyProtection="0">
      <alignment horizontal="right" vertical="center"/>
    </xf>
    <xf numFmtId="4" fontId="72" fillId="17" borderId="139" applyNumberFormat="0" applyProtection="0">
      <alignment horizontal="right" vertical="center"/>
    </xf>
    <xf numFmtId="4" fontId="72" fillId="17" borderId="139" applyNumberFormat="0" applyProtection="0">
      <alignment horizontal="right" vertical="center"/>
    </xf>
    <xf numFmtId="4" fontId="72" fillId="17" borderId="139" applyNumberFormat="0" applyProtection="0">
      <alignment horizontal="right" vertical="center"/>
    </xf>
    <xf numFmtId="4" fontId="72" fillId="17" borderId="139" applyNumberFormat="0" applyProtection="0">
      <alignment horizontal="right" vertical="center"/>
    </xf>
    <xf numFmtId="4" fontId="72" fillId="17" borderId="139" applyNumberFormat="0" applyProtection="0">
      <alignment horizontal="right" vertical="center"/>
    </xf>
    <xf numFmtId="4" fontId="51" fillId="66" borderId="140" applyNumberFormat="0" applyProtection="0">
      <alignment horizontal="right" vertical="center"/>
    </xf>
    <xf numFmtId="4" fontId="72" fillId="21" borderId="139" applyNumberFormat="0" applyProtection="0">
      <alignment horizontal="right" vertical="center"/>
    </xf>
    <xf numFmtId="4" fontId="72" fillId="21" borderId="139" applyNumberFormat="0" applyProtection="0">
      <alignment horizontal="right" vertical="center"/>
    </xf>
    <xf numFmtId="4" fontId="72" fillId="21" borderId="139" applyNumberFormat="0" applyProtection="0">
      <alignment horizontal="right" vertical="center"/>
    </xf>
    <xf numFmtId="4" fontId="72" fillId="21" borderId="139" applyNumberFormat="0" applyProtection="0">
      <alignment horizontal="right" vertical="center"/>
    </xf>
    <xf numFmtId="4" fontId="72" fillId="21" borderId="139" applyNumberFormat="0" applyProtection="0">
      <alignment horizontal="right" vertical="center"/>
    </xf>
    <xf numFmtId="4" fontId="51" fillId="67" borderId="140" applyNumberFormat="0" applyProtection="0">
      <alignment horizontal="right" vertical="center"/>
    </xf>
    <xf numFmtId="4" fontId="72" fillId="44" borderId="139" applyNumberFormat="0" applyProtection="0">
      <alignment horizontal="right" vertical="center"/>
    </xf>
    <xf numFmtId="4" fontId="72" fillId="44" borderId="139" applyNumberFormat="0" applyProtection="0">
      <alignment horizontal="right" vertical="center"/>
    </xf>
    <xf numFmtId="4" fontId="72" fillId="44" borderId="139" applyNumberFormat="0" applyProtection="0">
      <alignment horizontal="right" vertical="center"/>
    </xf>
    <xf numFmtId="4" fontId="72" fillId="44" borderId="139" applyNumberFormat="0" applyProtection="0">
      <alignment horizontal="right" vertical="center"/>
    </xf>
    <xf numFmtId="4" fontId="72" fillId="44" borderId="139" applyNumberFormat="0" applyProtection="0">
      <alignment horizontal="right" vertical="center"/>
    </xf>
    <xf numFmtId="4" fontId="51" fillId="68" borderId="140" applyNumberFormat="0" applyProtection="0">
      <alignment horizontal="right" vertical="center"/>
    </xf>
    <xf numFmtId="4" fontId="72" fillId="37" borderId="139" applyNumberFormat="0" applyProtection="0">
      <alignment horizontal="right" vertical="center"/>
    </xf>
    <xf numFmtId="4" fontId="72" fillId="37" borderId="139" applyNumberFormat="0" applyProtection="0">
      <alignment horizontal="right" vertical="center"/>
    </xf>
    <xf numFmtId="4" fontId="72" fillId="37" borderId="139" applyNumberFormat="0" applyProtection="0">
      <alignment horizontal="right" vertical="center"/>
    </xf>
    <xf numFmtId="4" fontId="72" fillId="37" borderId="139" applyNumberFormat="0" applyProtection="0">
      <alignment horizontal="right" vertical="center"/>
    </xf>
    <xf numFmtId="4" fontId="72" fillId="37" borderId="139" applyNumberFormat="0" applyProtection="0">
      <alignment horizontal="right" vertical="center"/>
    </xf>
    <xf numFmtId="4" fontId="51" fillId="69" borderId="140" applyNumberFormat="0" applyProtection="0">
      <alignment horizontal="right" vertical="center"/>
    </xf>
    <xf numFmtId="4" fontId="72" fillId="70" borderId="139" applyNumberFormat="0" applyProtection="0">
      <alignment horizontal="right" vertical="center"/>
    </xf>
    <xf numFmtId="4" fontId="72" fillId="70" borderId="139" applyNumberFormat="0" applyProtection="0">
      <alignment horizontal="right" vertical="center"/>
    </xf>
    <xf numFmtId="4" fontId="72" fillId="70" borderId="139" applyNumberFormat="0" applyProtection="0">
      <alignment horizontal="right" vertical="center"/>
    </xf>
    <xf numFmtId="4" fontId="72" fillId="70" borderId="139" applyNumberFormat="0" applyProtection="0">
      <alignment horizontal="right" vertical="center"/>
    </xf>
    <xf numFmtId="4" fontId="72" fillId="70" borderId="139" applyNumberFormat="0" applyProtection="0">
      <alignment horizontal="right" vertical="center"/>
    </xf>
    <xf numFmtId="4" fontId="51" fillId="71" borderId="140" applyNumberFormat="0" applyProtection="0">
      <alignment horizontal="right" vertical="center"/>
    </xf>
    <xf numFmtId="4" fontId="72" fillId="16" borderId="139" applyNumberFormat="0" applyProtection="0">
      <alignment horizontal="right" vertical="center"/>
    </xf>
    <xf numFmtId="4" fontId="72" fillId="16" borderId="139" applyNumberFormat="0" applyProtection="0">
      <alignment horizontal="right" vertical="center"/>
    </xf>
    <xf numFmtId="4" fontId="72" fillId="16" borderId="139" applyNumberFormat="0" applyProtection="0">
      <alignment horizontal="right" vertical="center"/>
    </xf>
    <xf numFmtId="4" fontId="72" fillId="16" borderId="139" applyNumberFormat="0" applyProtection="0">
      <alignment horizontal="right" vertical="center"/>
    </xf>
    <xf numFmtId="4" fontId="72" fillId="16" borderId="139" applyNumberFormat="0" applyProtection="0">
      <alignment horizontal="right" vertical="center"/>
    </xf>
    <xf numFmtId="4" fontId="75" fillId="72" borderId="140" applyNumberFormat="0" applyProtection="0">
      <alignment horizontal="left" vertical="center" indent="1"/>
    </xf>
    <xf numFmtId="4" fontId="72" fillId="73" borderId="137" applyNumberFormat="0" applyProtection="0">
      <alignment horizontal="left" vertical="center" indent="1"/>
    </xf>
    <xf numFmtId="4" fontId="72" fillId="73" borderId="137" applyNumberFormat="0" applyProtection="0">
      <alignment horizontal="left" vertical="center" indent="1"/>
    </xf>
    <xf numFmtId="4" fontId="72" fillId="73" borderId="137" applyNumberFormat="0" applyProtection="0">
      <alignment horizontal="left" vertical="center" indent="1"/>
    </xf>
    <xf numFmtId="4" fontId="72" fillId="73" borderId="137" applyNumberFormat="0" applyProtection="0">
      <alignment horizontal="left" vertical="center" indent="1"/>
    </xf>
    <xf numFmtId="4" fontId="72" fillId="73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54" fillId="75" borderId="137" applyNumberFormat="0" applyProtection="0">
      <alignment horizontal="left" vertical="center" indent="1"/>
    </xf>
    <xf numFmtId="4" fontId="72" fillId="77" borderId="139" applyNumberFormat="0" applyProtection="0">
      <alignment horizontal="right" vertical="center"/>
    </xf>
    <xf numFmtId="4" fontId="72" fillId="77" borderId="139" applyNumberFormat="0" applyProtection="0">
      <alignment horizontal="right" vertical="center"/>
    </xf>
    <xf numFmtId="4" fontId="72" fillId="77" borderId="139" applyNumberFormat="0" applyProtection="0">
      <alignment horizontal="right" vertical="center"/>
    </xf>
    <xf numFmtId="4" fontId="72" fillId="77" borderId="139" applyNumberFormat="0" applyProtection="0">
      <alignment horizontal="right" vertical="center"/>
    </xf>
    <xf numFmtId="4" fontId="72" fillId="77" borderId="139" applyNumberFormat="0" applyProtection="0">
      <alignment horizontal="right" vertical="center"/>
    </xf>
    <xf numFmtId="4" fontId="72" fillId="78" borderId="137" applyNumberFormat="0" applyProtection="0">
      <alignment horizontal="left" vertical="center" indent="1"/>
    </xf>
    <xf numFmtId="4" fontId="72" fillId="78" borderId="137" applyNumberFormat="0" applyProtection="0">
      <alignment horizontal="left" vertical="center" indent="1"/>
    </xf>
    <xf numFmtId="4" fontId="72" fillId="78" borderId="137" applyNumberFormat="0" applyProtection="0">
      <alignment horizontal="left" vertical="center" indent="1"/>
    </xf>
    <xf numFmtId="4" fontId="72" fillId="78" borderId="137" applyNumberFormat="0" applyProtection="0">
      <alignment horizontal="left" vertical="center" indent="1"/>
    </xf>
    <xf numFmtId="4" fontId="72" fillId="78" borderId="137" applyNumberFormat="0" applyProtection="0">
      <alignment horizontal="left" vertical="center" indent="1"/>
    </xf>
    <xf numFmtId="4" fontId="72" fillId="77" borderId="137" applyNumberFormat="0" applyProtection="0">
      <alignment horizontal="left" vertical="center" indent="1"/>
    </xf>
    <xf numFmtId="4" fontId="72" fillId="77" borderId="137" applyNumberFormat="0" applyProtection="0">
      <alignment horizontal="left" vertical="center" indent="1"/>
    </xf>
    <xf numFmtId="4" fontId="72" fillId="77" borderId="137" applyNumberFormat="0" applyProtection="0">
      <alignment horizontal="left" vertical="center" indent="1"/>
    </xf>
    <xf numFmtId="4" fontId="72" fillId="77" borderId="137" applyNumberFormat="0" applyProtection="0">
      <alignment horizontal="left" vertical="center" indent="1"/>
    </xf>
    <xf numFmtId="4" fontId="72" fillId="77" borderId="137" applyNumberFormat="0" applyProtection="0">
      <alignment horizontal="left" vertical="center" indent="1"/>
    </xf>
    <xf numFmtId="0" fontId="72" fillId="50" borderId="139" applyNumberFormat="0" applyProtection="0">
      <alignment horizontal="left" vertical="center" indent="1"/>
    </xf>
    <xf numFmtId="0" fontId="72" fillId="50" borderId="139" applyNumberFormat="0" applyProtection="0">
      <alignment horizontal="left" vertical="center" indent="1"/>
    </xf>
    <xf numFmtId="0" fontId="72" fillId="50" borderId="139" applyNumberFormat="0" applyProtection="0">
      <alignment horizontal="left" vertical="center" indent="1"/>
    </xf>
    <xf numFmtId="0" fontId="72" fillId="50" borderId="139" applyNumberFormat="0" applyProtection="0">
      <alignment horizontal="left" vertical="center" indent="1"/>
    </xf>
    <xf numFmtId="0" fontId="72" fillId="50" borderId="139" applyNumberFormat="0" applyProtection="0">
      <alignment horizontal="left" vertical="center" indent="1"/>
    </xf>
    <xf numFmtId="0" fontId="72" fillId="50" borderId="139" applyNumberFormat="0" applyProtection="0">
      <alignment horizontal="left" vertical="center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36" fillId="75" borderId="141" applyNumberFormat="0" applyProtection="0">
      <alignment horizontal="left" vertical="top" indent="1"/>
    </xf>
    <xf numFmtId="0" fontId="72" fillId="82" borderId="139" applyNumberFormat="0" applyProtection="0">
      <alignment horizontal="left" vertical="center" indent="1"/>
    </xf>
    <xf numFmtId="0" fontId="72" fillId="82" borderId="139" applyNumberFormat="0" applyProtection="0">
      <alignment horizontal="left" vertical="center" indent="1"/>
    </xf>
    <xf numFmtId="0" fontId="72" fillId="82" borderId="139" applyNumberFormat="0" applyProtection="0">
      <alignment horizontal="left" vertical="center" indent="1"/>
    </xf>
    <xf numFmtId="0" fontId="72" fillId="82" borderId="139" applyNumberFormat="0" applyProtection="0">
      <alignment horizontal="left" vertical="center" indent="1"/>
    </xf>
    <xf numFmtId="0" fontId="72" fillId="82" borderId="139" applyNumberFormat="0" applyProtection="0">
      <alignment horizontal="left" vertical="center" indent="1"/>
    </xf>
    <xf numFmtId="0" fontId="72" fillId="82" borderId="139" applyNumberFormat="0" applyProtection="0">
      <alignment horizontal="left" vertical="center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36" fillId="77" borderId="141" applyNumberFormat="0" applyProtection="0">
      <alignment horizontal="left" vertical="top" indent="1"/>
    </xf>
    <xf numFmtId="0" fontId="72" fillId="14" borderId="139" applyNumberFormat="0" applyProtection="0">
      <alignment horizontal="left" vertical="center" indent="1"/>
    </xf>
    <xf numFmtId="0" fontId="72" fillId="14" borderId="139" applyNumberFormat="0" applyProtection="0">
      <alignment horizontal="left" vertical="center" indent="1"/>
    </xf>
    <xf numFmtId="0" fontId="72" fillId="14" borderId="139" applyNumberFormat="0" applyProtection="0">
      <alignment horizontal="left" vertical="center" indent="1"/>
    </xf>
    <xf numFmtId="0" fontId="72" fillId="14" borderId="139" applyNumberFormat="0" applyProtection="0">
      <alignment horizontal="left" vertical="center" indent="1"/>
    </xf>
    <xf numFmtId="0" fontId="72" fillId="14" borderId="139" applyNumberFormat="0" applyProtection="0">
      <alignment horizontal="left" vertical="center" indent="1"/>
    </xf>
    <xf numFmtId="0" fontId="35" fillId="85" borderId="140" applyNumberFormat="0" applyProtection="0">
      <alignment horizontal="left" vertical="center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36" fillId="14" borderId="141" applyNumberFormat="0" applyProtection="0">
      <alignment horizontal="left" vertical="top" indent="1"/>
    </xf>
    <xf numFmtId="0" fontId="72" fillId="78" borderId="139" applyNumberFormat="0" applyProtection="0">
      <alignment horizontal="left" vertical="center" indent="1"/>
    </xf>
    <xf numFmtId="0" fontId="72" fillId="78" borderId="139" applyNumberFormat="0" applyProtection="0">
      <alignment horizontal="left" vertical="center" indent="1"/>
    </xf>
    <xf numFmtId="0" fontId="72" fillId="78" borderId="139" applyNumberFormat="0" applyProtection="0">
      <alignment horizontal="left" vertical="center" indent="1"/>
    </xf>
    <xf numFmtId="0" fontId="72" fillId="78" borderId="139" applyNumberFormat="0" applyProtection="0">
      <alignment horizontal="left" vertical="center" indent="1"/>
    </xf>
    <xf numFmtId="0" fontId="72" fillId="78" borderId="139" applyNumberFormat="0" applyProtection="0">
      <alignment horizontal="left" vertical="center" indent="1"/>
    </xf>
    <xf numFmtId="0" fontId="35" fillId="6" borderId="140" applyNumberFormat="0" applyProtection="0">
      <alignment horizontal="left" vertical="center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36" fillId="78" borderId="141" applyNumberFormat="0" applyProtection="0">
      <alignment horizontal="left" vertical="top" indent="1"/>
    </xf>
    <xf numFmtId="0" fontId="79" fillId="75" borderId="142" applyBorder="0"/>
    <xf numFmtId="4" fontId="51" fillId="87" borderId="140" applyNumberFormat="0" applyProtection="0">
      <alignment vertical="center"/>
    </xf>
    <xf numFmtId="4" fontId="80" fillId="59" borderId="141" applyNumberFormat="0" applyProtection="0">
      <alignment vertical="center"/>
    </xf>
    <xf numFmtId="4" fontId="80" fillId="59" borderId="141" applyNumberFormat="0" applyProtection="0">
      <alignment vertical="center"/>
    </xf>
    <xf numFmtId="4" fontId="80" fillId="59" borderId="141" applyNumberFormat="0" applyProtection="0">
      <alignment vertical="center"/>
    </xf>
    <xf numFmtId="4" fontId="80" fillId="59" borderId="141" applyNumberFormat="0" applyProtection="0">
      <alignment vertical="center"/>
    </xf>
    <xf numFmtId="4" fontId="80" fillId="59" borderId="141" applyNumberFormat="0" applyProtection="0">
      <alignment vertical="center"/>
    </xf>
    <xf numFmtId="4" fontId="73" fillId="87" borderId="140" applyNumberFormat="0" applyProtection="0">
      <alignment vertical="center"/>
    </xf>
    <xf numFmtId="4" fontId="51" fillId="87" borderId="140" applyNumberFormat="0" applyProtection="0">
      <alignment horizontal="left" vertical="center" indent="1"/>
    </xf>
    <xf numFmtId="4" fontId="80" fillId="50" borderId="141" applyNumberFormat="0" applyProtection="0">
      <alignment horizontal="left" vertical="center" indent="1"/>
    </xf>
    <xf numFmtId="4" fontId="80" fillId="50" borderId="141" applyNumberFormat="0" applyProtection="0">
      <alignment horizontal="left" vertical="center" indent="1"/>
    </xf>
    <xf numFmtId="4" fontId="80" fillId="50" borderId="141" applyNumberFormat="0" applyProtection="0">
      <alignment horizontal="left" vertical="center" indent="1"/>
    </xf>
    <xf numFmtId="4" fontId="80" fillId="50" borderId="141" applyNumberFormat="0" applyProtection="0">
      <alignment horizontal="left" vertical="center" indent="1"/>
    </xf>
    <xf numFmtId="4" fontId="80" fillId="50" borderId="141" applyNumberFormat="0" applyProtection="0">
      <alignment horizontal="left" vertical="center" indent="1"/>
    </xf>
    <xf numFmtId="4" fontId="51" fillId="87" borderId="140" applyNumberFormat="0" applyProtection="0">
      <alignment horizontal="left" vertical="center" indent="1"/>
    </xf>
    <xf numFmtId="0" fontId="80" fillId="59" borderId="141" applyNumberFormat="0" applyProtection="0">
      <alignment horizontal="left" vertical="top" indent="1"/>
    </xf>
    <xf numFmtId="0" fontId="80" fillId="59" borderId="141" applyNumberFormat="0" applyProtection="0">
      <alignment horizontal="left" vertical="top" indent="1"/>
    </xf>
    <xf numFmtId="0" fontId="80" fillId="59" borderId="141" applyNumberFormat="0" applyProtection="0">
      <alignment horizontal="left" vertical="top" indent="1"/>
    </xf>
    <xf numFmtId="0" fontId="80" fillId="59" borderId="141" applyNumberFormat="0" applyProtection="0">
      <alignment horizontal="left" vertical="top" indent="1"/>
    </xf>
    <xf numFmtId="0" fontId="80" fillId="59" borderId="141" applyNumberFormat="0" applyProtection="0">
      <alignment horizontal="left" vertical="top" indent="1"/>
    </xf>
    <xf numFmtId="4" fontId="51" fillId="74" borderId="140" applyNumberFormat="0" applyProtection="0">
      <alignment horizontal="right" vertical="center"/>
    </xf>
    <xf numFmtId="4" fontId="72" fillId="0" borderId="139" applyNumberFormat="0" applyProtection="0">
      <alignment horizontal="right" vertical="center"/>
    </xf>
    <xf numFmtId="4" fontId="72" fillId="0" borderId="139" applyNumberFormat="0" applyProtection="0">
      <alignment horizontal="right" vertical="center"/>
    </xf>
    <xf numFmtId="4" fontId="72" fillId="0" borderId="139" applyNumberFormat="0" applyProtection="0">
      <alignment horizontal="right" vertical="center"/>
    </xf>
    <xf numFmtId="4" fontId="72" fillId="0" borderId="139" applyNumberFormat="0" applyProtection="0">
      <alignment horizontal="right" vertical="center"/>
    </xf>
    <xf numFmtId="4" fontId="72" fillId="0" borderId="139" applyNumberFormat="0" applyProtection="0">
      <alignment horizontal="right" vertical="center"/>
    </xf>
    <xf numFmtId="4" fontId="73" fillId="74" borderId="140" applyNumberFormat="0" applyProtection="0">
      <alignment horizontal="right" vertical="center"/>
    </xf>
    <xf numFmtId="4" fontId="43" fillId="88" borderId="139" applyNumberFormat="0" applyProtection="0">
      <alignment horizontal="right" vertical="center"/>
    </xf>
    <xf numFmtId="4" fontId="43" fillId="88" borderId="139" applyNumberFormat="0" applyProtection="0">
      <alignment horizontal="right" vertical="center"/>
    </xf>
    <xf numFmtId="4" fontId="43" fillId="88" borderId="139" applyNumberFormat="0" applyProtection="0">
      <alignment horizontal="right" vertical="center"/>
    </xf>
    <xf numFmtId="4" fontId="43" fillId="88" borderId="139" applyNumberFormat="0" applyProtection="0">
      <alignment horizontal="right" vertical="center"/>
    </xf>
    <xf numFmtId="4" fontId="43" fillId="88" borderId="139" applyNumberFormat="0" applyProtection="0">
      <alignment horizontal="right" vertical="center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4" fontId="72" fillId="20" borderId="139" applyNumberFormat="0" applyProtection="0">
      <alignment horizontal="left" vertical="center" indent="1"/>
    </xf>
    <xf numFmtId="0" fontId="80" fillId="77" borderId="141" applyNumberFormat="0" applyProtection="0">
      <alignment horizontal="left" vertical="top" indent="1"/>
    </xf>
    <xf numFmtId="0" fontId="80" fillId="77" borderId="141" applyNumberFormat="0" applyProtection="0">
      <alignment horizontal="left" vertical="top" indent="1"/>
    </xf>
    <xf numFmtId="0" fontId="80" fillId="77" borderId="141" applyNumberFormat="0" applyProtection="0">
      <alignment horizontal="left" vertical="top" indent="1"/>
    </xf>
    <xf numFmtId="0" fontId="80" fillId="77" borderId="141" applyNumberFormat="0" applyProtection="0">
      <alignment horizontal="left" vertical="top" indent="1"/>
    </xf>
    <xf numFmtId="0" fontId="80" fillId="77" borderId="141" applyNumberFormat="0" applyProtection="0">
      <alignment horizontal="left" vertical="top" indent="1"/>
    </xf>
    <xf numFmtId="4" fontId="43" fillId="89" borderId="137" applyNumberFormat="0" applyProtection="0">
      <alignment horizontal="left" vertical="center" indent="1"/>
    </xf>
    <xf numFmtId="4" fontId="43" fillId="89" borderId="137" applyNumberFormat="0" applyProtection="0">
      <alignment horizontal="left" vertical="center" indent="1"/>
    </xf>
    <xf numFmtId="4" fontId="43" fillId="89" borderId="137" applyNumberFormat="0" applyProtection="0">
      <alignment horizontal="left" vertical="center" indent="1"/>
    </xf>
    <xf numFmtId="4" fontId="43" fillId="89" borderId="137" applyNumberFormat="0" applyProtection="0">
      <alignment horizontal="left" vertical="center" indent="1"/>
    </xf>
    <xf numFmtId="4" fontId="43" fillId="89" borderId="137" applyNumberFormat="0" applyProtection="0">
      <alignment horizontal="left" vertical="center" indent="1"/>
    </xf>
    <xf numFmtId="4" fontId="71" fillId="74" borderId="140" applyNumberFormat="0" applyProtection="0">
      <alignment horizontal="right" vertical="center"/>
    </xf>
    <xf numFmtId="4" fontId="43" fillId="86" borderId="139" applyNumberFormat="0" applyProtection="0">
      <alignment horizontal="right" vertical="center"/>
    </xf>
    <xf numFmtId="4" fontId="43" fillId="86" borderId="139" applyNumberFormat="0" applyProtection="0">
      <alignment horizontal="right" vertical="center"/>
    </xf>
    <xf numFmtId="4" fontId="43" fillId="86" borderId="139" applyNumberFormat="0" applyProtection="0">
      <alignment horizontal="right" vertical="center"/>
    </xf>
    <xf numFmtId="4" fontId="43" fillId="86" borderId="139" applyNumberFormat="0" applyProtection="0">
      <alignment horizontal="right" vertical="center"/>
    </xf>
    <xf numFmtId="4" fontId="43" fillId="86" borderId="139" applyNumberFormat="0" applyProtection="0">
      <alignment horizontal="right" vertical="center"/>
    </xf>
    <xf numFmtId="2" fontId="82" fillId="91" borderId="135" applyProtection="0"/>
    <xf numFmtId="2" fontId="82" fillId="91" borderId="135" applyProtection="0"/>
    <xf numFmtId="2" fontId="42" fillId="92" borderId="135" applyProtection="0"/>
    <xf numFmtId="2" fontId="42" fillId="93" borderId="135" applyProtection="0"/>
    <xf numFmtId="2" fontId="42" fillId="94" borderId="135" applyProtection="0"/>
    <xf numFmtId="2" fontId="42" fillId="94" borderId="135" applyProtection="0">
      <alignment horizontal="center"/>
    </xf>
    <xf numFmtId="2" fontId="42" fillId="93" borderId="135" applyProtection="0">
      <alignment horizontal="center"/>
    </xf>
    <xf numFmtId="0" fontId="43" fillId="0" borderId="137">
      <alignment horizontal="left" vertical="top" wrapText="1"/>
    </xf>
    <xf numFmtId="0" fontId="85" fillId="0" borderId="143" applyNumberFormat="0" applyFill="0" applyAlignment="0" applyProtection="0"/>
    <xf numFmtId="0" fontId="91" fillId="0" borderId="144"/>
    <xf numFmtId="0" fontId="42" fillId="6" borderId="147" applyNumberFormat="0">
      <alignment readingOrder="1"/>
      <protection locked="0"/>
    </xf>
    <xf numFmtId="0" fontId="48" fillId="0" borderId="148">
      <alignment horizontal="left" vertical="top" wrapText="1"/>
    </xf>
    <xf numFmtId="49" fontId="34" fillId="0" borderId="145">
      <alignment horizontal="center" vertical="top" wrapText="1"/>
      <protection locked="0"/>
    </xf>
    <xf numFmtId="49" fontId="34" fillId="0" borderId="145">
      <alignment horizontal="center" vertical="top" wrapText="1"/>
      <protection locked="0"/>
    </xf>
    <xf numFmtId="49" fontId="43" fillId="10" borderId="145">
      <alignment horizontal="right" vertical="top"/>
      <protection locked="0"/>
    </xf>
    <xf numFmtId="49" fontId="43" fillId="10" borderId="145">
      <alignment horizontal="right" vertical="top"/>
      <protection locked="0"/>
    </xf>
    <xf numFmtId="0" fontId="43" fillId="10" borderId="145">
      <alignment horizontal="right" vertical="top"/>
      <protection locked="0"/>
    </xf>
    <xf numFmtId="0" fontId="43" fillId="10" borderId="145">
      <alignment horizontal="right" vertical="top"/>
      <protection locked="0"/>
    </xf>
    <xf numFmtId="49" fontId="43" fillId="0" borderId="145">
      <alignment horizontal="right" vertical="top"/>
      <protection locked="0"/>
    </xf>
    <xf numFmtId="49" fontId="43" fillId="0" borderId="145">
      <alignment horizontal="right" vertical="top"/>
      <protection locked="0"/>
    </xf>
    <xf numFmtId="0" fontId="43" fillId="0" borderId="145">
      <alignment horizontal="right" vertical="top"/>
      <protection locked="0"/>
    </xf>
    <xf numFmtId="0" fontId="43" fillId="0" borderId="145">
      <alignment horizontal="right" vertical="top"/>
      <protection locked="0"/>
    </xf>
    <xf numFmtId="49" fontId="43" fillId="49" borderId="145">
      <alignment horizontal="right" vertical="top"/>
      <protection locked="0"/>
    </xf>
    <xf numFmtId="49" fontId="43" fillId="49" borderId="145">
      <alignment horizontal="right" vertical="top"/>
      <protection locked="0"/>
    </xf>
    <xf numFmtId="0" fontId="43" fillId="49" borderId="145">
      <alignment horizontal="right" vertical="top"/>
      <protection locked="0"/>
    </xf>
    <xf numFmtId="0" fontId="43" fillId="49" borderId="145">
      <alignment horizontal="right" vertical="top"/>
      <protection locked="0"/>
    </xf>
    <xf numFmtId="0" fontId="48" fillId="0" borderId="148">
      <alignment horizontal="center" vertical="top" wrapText="1"/>
    </xf>
    <xf numFmtId="0" fontId="52" fillId="50" borderId="147" applyNumberFormat="0" applyAlignment="0" applyProtection="0"/>
    <xf numFmtId="0" fontId="65" fillId="13" borderId="147" applyNumberFormat="0" applyAlignment="0" applyProtection="0"/>
    <xf numFmtId="0" fontId="34" fillId="59" borderId="149" applyNumberFormat="0" applyFont="0" applyAlignment="0" applyProtection="0"/>
    <xf numFmtId="0" fontId="36" fillId="45" borderId="150" applyNumberFormat="0" applyFont="0" applyAlignment="0" applyProtection="0"/>
    <xf numFmtId="0" fontId="36" fillId="45" borderId="150" applyNumberFormat="0" applyFont="0" applyAlignment="0" applyProtection="0"/>
    <xf numFmtId="0" fontId="36" fillId="45" borderId="150" applyNumberFormat="0" applyFont="0" applyAlignment="0" applyProtection="0"/>
    <xf numFmtId="0" fontId="70" fillId="50" borderId="151" applyNumberFormat="0" applyAlignment="0" applyProtection="0"/>
    <xf numFmtId="4" fontId="51" fillId="60" borderId="151" applyNumberFormat="0" applyProtection="0">
      <alignment vertical="center"/>
    </xf>
    <xf numFmtId="4" fontId="72" fillId="57" borderId="150" applyNumberFormat="0" applyProtection="0">
      <alignment vertical="center"/>
    </xf>
    <xf numFmtId="4" fontId="72" fillId="57" borderId="150" applyNumberFormat="0" applyProtection="0">
      <alignment vertical="center"/>
    </xf>
    <xf numFmtId="4" fontId="72" fillId="57" borderId="150" applyNumberFormat="0" applyProtection="0">
      <alignment vertical="center"/>
    </xf>
    <xf numFmtId="4" fontId="72" fillId="57" borderId="150" applyNumberFormat="0" applyProtection="0">
      <alignment vertical="center"/>
    </xf>
    <xf numFmtId="4" fontId="72" fillId="57" borderId="150" applyNumberFormat="0" applyProtection="0">
      <alignment vertical="center"/>
    </xf>
    <xf numFmtId="4" fontId="73" fillId="60" borderId="151" applyNumberFormat="0" applyProtection="0">
      <alignment vertical="center"/>
    </xf>
    <xf numFmtId="4" fontId="43" fillId="60" borderId="150" applyNumberFormat="0" applyProtection="0">
      <alignment vertical="center"/>
    </xf>
    <xf numFmtId="4" fontId="43" fillId="60" borderId="150" applyNumberFormat="0" applyProtection="0">
      <alignment vertical="center"/>
    </xf>
    <xf numFmtId="4" fontId="43" fillId="60" borderId="150" applyNumberFormat="0" applyProtection="0">
      <alignment vertical="center"/>
    </xf>
    <xf numFmtId="4" fontId="43" fillId="60" borderId="150" applyNumberFormat="0" applyProtection="0">
      <alignment vertical="center"/>
    </xf>
    <xf numFmtId="4" fontId="43" fillId="60" borderId="150" applyNumberFormat="0" applyProtection="0">
      <alignment vertical="center"/>
    </xf>
    <xf numFmtId="4" fontId="51" fillId="60" borderId="151" applyNumberFormat="0" applyProtection="0">
      <alignment horizontal="left" vertical="center" indent="1"/>
    </xf>
    <xf numFmtId="4" fontId="72" fillId="60" borderId="150" applyNumberFormat="0" applyProtection="0">
      <alignment horizontal="left" vertical="center" indent="1"/>
    </xf>
    <xf numFmtId="4" fontId="72" fillId="60" borderId="150" applyNumberFormat="0" applyProtection="0">
      <alignment horizontal="left" vertical="center" indent="1"/>
    </xf>
    <xf numFmtId="4" fontId="72" fillId="60" borderId="150" applyNumberFormat="0" applyProtection="0">
      <alignment horizontal="left" vertical="center" indent="1"/>
    </xf>
    <xf numFmtId="4" fontId="72" fillId="60" borderId="150" applyNumberFormat="0" applyProtection="0">
      <alignment horizontal="left" vertical="center" indent="1"/>
    </xf>
    <xf numFmtId="4" fontId="72" fillId="60" borderId="150" applyNumberFormat="0" applyProtection="0">
      <alignment horizontal="left" vertical="center" indent="1"/>
    </xf>
    <xf numFmtId="4" fontId="51" fillId="60" borderId="151" applyNumberFormat="0" applyProtection="0">
      <alignment horizontal="left" vertical="center" indent="1"/>
    </xf>
    <xf numFmtId="0" fontId="43" fillId="57" borderId="152" applyNumberFormat="0" applyProtection="0">
      <alignment horizontal="left" vertical="top" indent="1"/>
    </xf>
    <xf numFmtId="0" fontId="43" fillId="57" borderId="152" applyNumberFormat="0" applyProtection="0">
      <alignment horizontal="left" vertical="top" indent="1"/>
    </xf>
    <xf numFmtId="0" fontId="43" fillId="57" borderId="152" applyNumberFormat="0" applyProtection="0">
      <alignment horizontal="left" vertical="top" indent="1"/>
    </xf>
    <xf numFmtId="0" fontId="43" fillId="57" borderId="152" applyNumberFormat="0" applyProtection="0">
      <alignment horizontal="left" vertical="top" indent="1"/>
    </xf>
    <xf numFmtId="0" fontId="43" fillId="57" borderId="152" applyNumberFormat="0" applyProtection="0">
      <alignment horizontal="left" vertical="top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51" fillId="61" borderId="151" applyNumberFormat="0" applyProtection="0">
      <alignment horizontal="right" vertical="center"/>
    </xf>
    <xf numFmtId="4" fontId="72" fillId="9" borderId="150" applyNumberFormat="0" applyProtection="0">
      <alignment horizontal="right" vertical="center"/>
    </xf>
    <xf numFmtId="4" fontId="72" fillId="9" borderId="150" applyNumberFormat="0" applyProtection="0">
      <alignment horizontal="right" vertical="center"/>
    </xf>
    <xf numFmtId="4" fontId="72" fillId="9" borderId="150" applyNumberFormat="0" applyProtection="0">
      <alignment horizontal="right" vertical="center"/>
    </xf>
    <xf numFmtId="4" fontId="72" fillId="9" borderId="150" applyNumberFormat="0" applyProtection="0">
      <alignment horizontal="right" vertical="center"/>
    </xf>
    <xf numFmtId="4" fontId="72" fillId="9" borderId="150" applyNumberFormat="0" applyProtection="0">
      <alignment horizontal="right" vertical="center"/>
    </xf>
    <xf numFmtId="4" fontId="51" fillId="62" borderId="151" applyNumberFormat="0" applyProtection="0">
      <alignment horizontal="right" vertical="center"/>
    </xf>
    <xf numFmtId="4" fontId="72" fillId="63" borderId="150" applyNumberFormat="0" applyProtection="0">
      <alignment horizontal="right" vertical="center"/>
    </xf>
    <xf numFmtId="4" fontId="72" fillId="63" borderId="150" applyNumberFormat="0" applyProtection="0">
      <alignment horizontal="right" vertical="center"/>
    </xf>
    <xf numFmtId="4" fontId="72" fillId="63" borderId="150" applyNumberFormat="0" applyProtection="0">
      <alignment horizontal="right" vertical="center"/>
    </xf>
    <xf numFmtId="4" fontId="72" fillId="63" borderId="150" applyNumberFormat="0" applyProtection="0">
      <alignment horizontal="right" vertical="center"/>
    </xf>
    <xf numFmtId="4" fontId="72" fillId="63" borderId="150" applyNumberFormat="0" applyProtection="0">
      <alignment horizontal="right" vertical="center"/>
    </xf>
    <xf numFmtId="4" fontId="51" fillId="64" borderId="151" applyNumberFormat="0" applyProtection="0">
      <alignment horizontal="right" vertical="center"/>
    </xf>
    <xf numFmtId="4" fontId="72" fillId="30" borderId="148" applyNumberFormat="0" applyProtection="0">
      <alignment horizontal="right" vertical="center"/>
    </xf>
    <xf numFmtId="4" fontId="72" fillId="30" borderId="148" applyNumberFormat="0" applyProtection="0">
      <alignment horizontal="right" vertical="center"/>
    </xf>
    <xf numFmtId="4" fontId="72" fillId="30" borderId="148" applyNumberFormat="0" applyProtection="0">
      <alignment horizontal="right" vertical="center"/>
    </xf>
    <xf numFmtId="4" fontId="72" fillId="30" borderId="148" applyNumberFormat="0" applyProtection="0">
      <alignment horizontal="right" vertical="center"/>
    </xf>
    <xf numFmtId="4" fontId="72" fillId="30" borderId="148" applyNumberFormat="0" applyProtection="0">
      <alignment horizontal="right" vertical="center"/>
    </xf>
    <xf numFmtId="4" fontId="51" fillId="65" borderId="151" applyNumberFormat="0" applyProtection="0">
      <alignment horizontal="right" vertical="center"/>
    </xf>
    <xf numFmtId="4" fontId="72" fillId="17" borderId="150" applyNumberFormat="0" applyProtection="0">
      <alignment horizontal="right" vertical="center"/>
    </xf>
    <xf numFmtId="4" fontId="72" fillId="17" borderId="150" applyNumberFormat="0" applyProtection="0">
      <alignment horizontal="right" vertical="center"/>
    </xf>
    <xf numFmtId="4" fontId="72" fillId="17" borderId="150" applyNumberFormat="0" applyProtection="0">
      <alignment horizontal="right" vertical="center"/>
    </xf>
    <xf numFmtId="4" fontId="72" fillId="17" borderId="150" applyNumberFormat="0" applyProtection="0">
      <alignment horizontal="right" vertical="center"/>
    </xf>
    <xf numFmtId="4" fontId="72" fillId="17" borderId="150" applyNumberFormat="0" applyProtection="0">
      <alignment horizontal="right" vertical="center"/>
    </xf>
    <xf numFmtId="4" fontId="51" fillId="66" borderId="151" applyNumberFormat="0" applyProtection="0">
      <alignment horizontal="right" vertical="center"/>
    </xf>
    <xf numFmtId="4" fontId="72" fillId="21" borderId="150" applyNumberFormat="0" applyProtection="0">
      <alignment horizontal="right" vertical="center"/>
    </xf>
    <xf numFmtId="4" fontId="72" fillId="21" borderId="150" applyNumberFormat="0" applyProtection="0">
      <alignment horizontal="right" vertical="center"/>
    </xf>
    <xf numFmtId="4" fontId="72" fillId="21" borderId="150" applyNumberFormat="0" applyProtection="0">
      <alignment horizontal="right" vertical="center"/>
    </xf>
    <xf numFmtId="4" fontId="72" fillId="21" borderId="150" applyNumberFormat="0" applyProtection="0">
      <alignment horizontal="right" vertical="center"/>
    </xf>
    <xf numFmtId="4" fontId="72" fillId="21" borderId="150" applyNumberFormat="0" applyProtection="0">
      <alignment horizontal="right" vertical="center"/>
    </xf>
    <xf numFmtId="4" fontId="51" fillId="67" borderId="151" applyNumberFormat="0" applyProtection="0">
      <alignment horizontal="right" vertical="center"/>
    </xf>
    <xf numFmtId="4" fontId="72" fillId="44" borderId="150" applyNumberFormat="0" applyProtection="0">
      <alignment horizontal="right" vertical="center"/>
    </xf>
    <xf numFmtId="4" fontId="72" fillId="44" borderId="150" applyNumberFormat="0" applyProtection="0">
      <alignment horizontal="right" vertical="center"/>
    </xf>
    <xf numFmtId="4" fontId="72" fillId="44" borderId="150" applyNumberFormat="0" applyProtection="0">
      <alignment horizontal="right" vertical="center"/>
    </xf>
    <xf numFmtId="4" fontId="72" fillId="44" borderId="150" applyNumberFormat="0" applyProtection="0">
      <alignment horizontal="right" vertical="center"/>
    </xf>
    <xf numFmtId="4" fontId="72" fillId="44" borderId="150" applyNumberFormat="0" applyProtection="0">
      <alignment horizontal="right" vertical="center"/>
    </xf>
    <xf numFmtId="4" fontId="51" fillId="68" borderId="151" applyNumberFormat="0" applyProtection="0">
      <alignment horizontal="right" vertical="center"/>
    </xf>
    <xf numFmtId="4" fontId="72" fillId="37" borderId="150" applyNumberFormat="0" applyProtection="0">
      <alignment horizontal="right" vertical="center"/>
    </xf>
    <xf numFmtId="4" fontId="72" fillId="37" borderId="150" applyNumberFormat="0" applyProtection="0">
      <alignment horizontal="right" vertical="center"/>
    </xf>
    <xf numFmtId="4" fontId="72" fillId="37" borderId="150" applyNumberFormat="0" applyProtection="0">
      <alignment horizontal="right" vertical="center"/>
    </xf>
    <xf numFmtId="4" fontId="72" fillId="37" borderId="150" applyNumberFormat="0" applyProtection="0">
      <alignment horizontal="right" vertical="center"/>
    </xf>
    <xf numFmtId="4" fontId="72" fillId="37" borderId="150" applyNumberFormat="0" applyProtection="0">
      <alignment horizontal="right" vertical="center"/>
    </xf>
    <xf numFmtId="4" fontId="51" fillId="69" borderId="151" applyNumberFormat="0" applyProtection="0">
      <alignment horizontal="right" vertical="center"/>
    </xf>
    <xf numFmtId="4" fontId="72" fillId="70" borderId="150" applyNumberFormat="0" applyProtection="0">
      <alignment horizontal="right" vertical="center"/>
    </xf>
    <xf numFmtId="4" fontId="72" fillId="70" borderId="150" applyNumberFormat="0" applyProtection="0">
      <alignment horizontal="right" vertical="center"/>
    </xf>
    <xf numFmtId="4" fontId="72" fillId="70" borderId="150" applyNumberFormat="0" applyProtection="0">
      <alignment horizontal="right" vertical="center"/>
    </xf>
    <xf numFmtId="4" fontId="72" fillId="70" borderId="150" applyNumberFormat="0" applyProtection="0">
      <alignment horizontal="right" vertical="center"/>
    </xf>
    <xf numFmtId="4" fontId="72" fillId="70" borderId="150" applyNumberFormat="0" applyProtection="0">
      <alignment horizontal="right" vertical="center"/>
    </xf>
    <xf numFmtId="4" fontId="51" fillId="71" borderId="151" applyNumberFormat="0" applyProtection="0">
      <alignment horizontal="right" vertical="center"/>
    </xf>
    <xf numFmtId="4" fontId="72" fillId="16" borderId="150" applyNumberFormat="0" applyProtection="0">
      <alignment horizontal="right" vertical="center"/>
    </xf>
    <xf numFmtId="4" fontId="72" fillId="16" borderId="150" applyNumberFormat="0" applyProtection="0">
      <alignment horizontal="right" vertical="center"/>
    </xf>
    <xf numFmtId="4" fontId="72" fillId="16" borderId="150" applyNumberFormat="0" applyProtection="0">
      <alignment horizontal="right" vertical="center"/>
    </xf>
    <xf numFmtId="4" fontId="72" fillId="16" borderId="150" applyNumberFormat="0" applyProtection="0">
      <alignment horizontal="right" vertical="center"/>
    </xf>
    <xf numFmtId="4" fontId="72" fillId="16" borderId="150" applyNumberFormat="0" applyProtection="0">
      <alignment horizontal="right" vertical="center"/>
    </xf>
    <xf numFmtId="4" fontId="75" fillId="72" borderId="151" applyNumberFormat="0" applyProtection="0">
      <alignment horizontal="left" vertical="center" indent="1"/>
    </xf>
    <xf numFmtId="4" fontId="72" fillId="73" borderId="148" applyNumberFormat="0" applyProtection="0">
      <alignment horizontal="left" vertical="center" indent="1"/>
    </xf>
    <xf numFmtId="4" fontId="72" fillId="73" borderId="148" applyNumberFormat="0" applyProtection="0">
      <alignment horizontal="left" vertical="center" indent="1"/>
    </xf>
    <xf numFmtId="4" fontId="72" fillId="73" borderId="148" applyNumberFormat="0" applyProtection="0">
      <alignment horizontal="left" vertical="center" indent="1"/>
    </xf>
    <xf numFmtId="4" fontId="72" fillId="73" borderId="148" applyNumberFormat="0" applyProtection="0">
      <alignment horizontal="left" vertical="center" indent="1"/>
    </xf>
    <xf numFmtId="4" fontId="72" fillId="73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54" fillId="75" borderId="148" applyNumberFormat="0" applyProtection="0">
      <alignment horizontal="left" vertical="center" indent="1"/>
    </xf>
    <xf numFmtId="4" fontId="72" fillId="77" borderId="150" applyNumberFormat="0" applyProtection="0">
      <alignment horizontal="right" vertical="center"/>
    </xf>
    <xf numFmtId="4" fontId="72" fillId="77" borderId="150" applyNumberFormat="0" applyProtection="0">
      <alignment horizontal="right" vertical="center"/>
    </xf>
    <xf numFmtId="4" fontId="72" fillId="77" borderId="150" applyNumberFormat="0" applyProtection="0">
      <alignment horizontal="right" vertical="center"/>
    </xf>
    <xf numFmtId="4" fontId="72" fillId="77" borderId="150" applyNumberFormat="0" applyProtection="0">
      <alignment horizontal="right" vertical="center"/>
    </xf>
    <xf numFmtId="4" fontId="72" fillId="77" borderId="150" applyNumberFormat="0" applyProtection="0">
      <alignment horizontal="right" vertical="center"/>
    </xf>
    <xf numFmtId="4" fontId="72" fillId="78" borderId="148" applyNumberFormat="0" applyProtection="0">
      <alignment horizontal="left" vertical="center" indent="1"/>
    </xf>
    <xf numFmtId="4" fontId="72" fillId="78" borderId="148" applyNumberFormat="0" applyProtection="0">
      <alignment horizontal="left" vertical="center" indent="1"/>
    </xf>
    <xf numFmtId="4" fontId="72" fillId="78" borderId="148" applyNumberFormat="0" applyProtection="0">
      <alignment horizontal="left" vertical="center" indent="1"/>
    </xf>
    <xf numFmtId="4" fontId="72" fillId="78" borderId="148" applyNumberFormat="0" applyProtection="0">
      <alignment horizontal="left" vertical="center" indent="1"/>
    </xf>
    <xf numFmtId="4" fontId="72" fillId="78" borderId="148" applyNumberFormat="0" applyProtection="0">
      <alignment horizontal="left" vertical="center" indent="1"/>
    </xf>
    <xf numFmtId="4" fontId="72" fillId="77" borderId="148" applyNumberFormat="0" applyProtection="0">
      <alignment horizontal="left" vertical="center" indent="1"/>
    </xf>
    <xf numFmtId="4" fontId="72" fillId="77" borderId="148" applyNumberFormat="0" applyProtection="0">
      <alignment horizontal="left" vertical="center" indent="1"/>
    </xf>
    <xf numFmtId="4" fontId="72" fillId="77" borderId="148" applyNumberFormat="0" applyProtection="0">
      <alignment horizontal="left" vertical="center" indent="1"/>
    </xf>
    <xf numFmtId="4" fontId="72" fillId="77" borderId="148" applyNumberFormat="0" applyProtection="0">
      <alignment horizontal="left" vertical="center" indent="1"/>
    </xf>
    <xf numFmtId="4" fontId="72" fillId="77" borderId="148" applyNumberFormat="0" applyProtection="0">
      <alignment horizontal="left" vertical="center" indent="1"/>
    </xf>
    <xf numFmtId="0" fontId="72" fillId="50" borderId="150" applyNumberFormat="0" applyProtection="0">
      <alignment horizontal="left" vertical="center" indent="1"/>
    </xf>
    <xf numFmtId="0" fontId="72" fillId="50" borderId="150" applyNumberFormat="0" applyProtection="0">
      <alignment horizontal="left" vertical="center" indent="1"/>
    </xf>
    <xf numFmtId="0" fontId="72" fillId="50" borderId="150" applyNumberFormat="0" applyProtection="0">
      <alignment horizontal="left" vertical="center" indent="1"/>
    </xf>
    <xf numFmtId="0" fontId="72" fillId="50" borderId="150" applyNumberFormat="0" applyProtection="0">
      <alignment horizontal="left" vertical="center" indent="1"/>
    </xf>
    <xf numFmtId="0" fontId="72" fillId="50" borderId="150" applyNumberFormat="0" applyProtection="0">
      <alignment horizontal="left" vertical="center" indent="1"/>
    </xf>
    <xf numFmtId="0" fontId="72" fillId="50" borderId="150" applyNumberFormat="0" applyProtection="0">
      <alignment horizontal="left" vertical="center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36" fillId="75" borderId="152" applyNumberFormat="0" applyProtection="0">
      <alignment horizontal="left" vertical="top" indent="1"/>
    </xf>
    <xf numFmtId="0" fontId="72" fillId="82" borderId="150" applyNumberFormat="0" applyProtection="0">
      <alignment horizontal="left" vertical="center" indent="1"/>
    </xf>
    <xf numFmtId="0" fontId="72" fillId="82" borderId="150" applyNumberFormat="0" applyProtection="0">
      <alignment horizontal="left" vertical="center" indent="1"/>
    </xf>
    <xf numFmtId="0" fontId="72" fillId="82" borderId="150" applyNumberFormat="0" applyProtection="0">
      <alignment horizontal="left" vertical="center" indent="1"/>
    </xf>
    <xf numFmtId="0" fontId="72" fillId="82" borderId="150" applyNumberFormat="0" applyProtection="0">
      <alignment horizontal="left" vertical="center" indent="1"/>
    </xf>
    <xf numFmtId="0" fontId="72" fillId="82" borderId="150" applyNumberFormat="0" applyProtection="0">
      <alignment horizontal="left" vertical="center" indent="1"/>
    </xf>
    <xf numFmtId="0" fontId="72" fillId="82" borderId="150" applyNumberFormat="0" applyProtection="0">
      <alignment horizontal="left" vertical="center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36" fillId="77" borderId="152" applyNumberFormat="0" applyProtection="0">
      <alignment horizontal="left" vertical="top" indent="1"/>
    </xf>
    <xf numFmtId="0" fontId="72" fillId="14" borderId="150" applyNumberFormat="0" applyProtection="0">
      <alignment horizontal="left" vertical="center" indent="1"/>
    </xf>
    <xf numFmtId="0" fontId="72" fillId="14" borderId="150" applyNumberFormat="0" applyProtection="0">
      <alignment horizontal="left" vertical="center" indent="1"/>
    </xf>
    <xf numFmtId="0" fontId="72" fillId="14" borderId="150" applyNumberFormat="0" applyProtection="0">
      <alignment horizontal="left" vertical="center" indent="1"/>
    </xf>
    <xf numFmtId="0" fontId="72" fillId="14" borderId="150" applyNumberFormat="0" applyProtection="0">
      <alignment horizontal="left" vertical="center" indent="1"/>
    </xf>
    <xf numFmtId="0" fontId="72" fillId="14" borderId="150" applyNumberFormat="0" applyProtection="0">
      <alignment horizontal="left" vertical="center" indent="1"/>
    </xf>
    <xf numFmtId="0" fontId="35" fillId="85" borderId="151" applyNumberFormat="0" applyProtection="0">
      <alignment horizontal="left" vertical="center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36" fillId="14" borderId="152" applyNumberFormat="0" applyProtection="0">
      <alignment horizontal="left" vertical="top" indent="1"/>
    </xf>
    <xf numFmtId="0" fontId="72" fillId="78" borderId="150" applyNumberFormat="0" applyProtection="0">
      <alignment horizontal="left" vertical="center" indent="1"/>
    </xf>
    <xf numFmtId="0" fontId="72" fillId="78" borderId="150" applyNumberFormat="0" applyProtection="0">
      <alignment horizontal="left" vertical="center" indent="1"/>
    </xf>
    <xf numFmtId="0" fontId="72" fillId="78" borderId="150" applyNumberFormat="0" applyProtection="0">
      <alignment horizontal="left" vertical="center" indent="1"/>
    </xf>
    <xf numFmtId="0" fontId="72" fillId="78" borderId="150" applyNumberFormat="0" applyProtection="0">
      <alignment horizontal="left" vertical="center" indent="1"/>
    </xf>
    <xf numFmtId="0" fontId="72" fillId="78" borderId="150" applyNumberFormat="0" applyProtection="0">
      <alignment horizontal="left" vertical="center" indent="1"/>
    </xf>
    <xf numFmtId="0" fontId="35" fillId="6" borderId="151" applyNumberFormat="0" applyProtection="0">
      <alignment horizontal="left" vertical="center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36" fillId="78" borderId="152" applyNumberFormat="0" applyProtection="0">
      <alignment horizontal="left" vertical="top" indent="1"/>
    </xf>
    <xf numFmtId="0" fontId="79" fillId="75" borderId="153" applyBorder="0"/>
    <xf numFmtId="4" fontId="51" fillId="87" borderId="151" applyNumberFormat="0" applyProtection="0">
      <alignment vertical="center"/>
    </xf>
    <xf numFmtId="4" fontId="80" fillId="59" borderId="152" applyNumberFormat="0" applyProtection="0">
      <alignment vertical="center"/>
    </xf>
    <xf numFmtId="4" fontId="80" fillId="59" borderId="152" applyNumberFormat="0" applyProtection="0">
      <alignment vertical="center"/>
    </xf>
    <xf numFmtId="4" fontId="80" fillId="59" borderId="152" applyNumberFormat="0" applyProtection="0">
      <alignment vertical="center"/>
    </xf>
    <xf numFmtId="4" fontId="80" fillId="59" borderId="152" applyNumberFormat="0" applyProtection="0">
      <alignment vertical="center"/>
    </xf>
    <xf numFmtId="4" fontId="80" fillId="59" borderId="152" applyNumberFormat="0" applyProtection="0">
      <alignment vertical="center"/>
    </xf>
    <xf numFmtId="4" fontId="73" fillId="87" borderId="151" applyNumberFormat="0" applyProtection="0">
      <alignment vertical="center"/>
    </xf>
    <xf numFmtId="4" fontId="51" fillId="87" borderId="151" applyNumberFormat="0" applyProtection="0">
      <alignment horizontal="left" vertical="center" indent="1"/>
    </xf>
    <xf numFmtId="4" fontId="80" fillId="50" borderId="152" applyNumberFormat="0" applyProtection="0">
      <alignment horizontal="left" vertical="center" indent="1"/>
    </xf>
    <xf numFmtId="4" fontId="80" fillId="50" borderId="152" applyNumberFormat="0" applyProtection="0">
      <alignment horizontal="left" vertical="center" indent="1"/>
    </xf>
    <xf numFmtId="4" fontId="80" fillId="50" borderId="152" applyNumberFormat="0" applyProtection="0">
      <alignment horizontal="left" vertical="center" indent="1"/>
    </xf>
    <xf numFmtId="4" fontId="80" fillId="50" borderId="152" applyNumberFormat="0" applyProtection="0">
      <alignment horizontal="left" vertical="center" indent="1"/>
    </xf>
    <xf numFmtId="4" fontId="80" fillId="50" borderId="152" applyNumberFormat="0" applyProtection="0">
      <alignment horizontal="left" vertical="center" indent="1"/>
    </xf>
    <xf numFmtId="4" fontId="51" fillId="87" borderId="151" applyNumberFormat="0" applyProtection="0">
      <alignment horizontal="left" vertical="center" indent="1"/>
    </xf>
    <xf numFmtId="0" fontId="80" fillId="59" borderId="152" applyNumberFormat="0" applyProtection="0">
      <alignment horizontal="left" vertical="top" indent="1"/>
    </xf>
    <xf numFmtId="0" fontId="80" fillId="59" borderId="152" applyNumberFormat="0" applyProtection="0">
      <alignment horizontal="left" vertical="top" indent="1"/>
    </xf>
    <xf numFmtId="0" fontId="80" fillId="59" borderId="152" applyNumberFormat="0" applyProtection="0">
      <alignment horizontal="left" vertical="top" indent="1"/>
    </xf>
    <xf numFmtId="0" fontId="80" fillId="59" borderId="152" applyNumberFormat="0" applyProtection="0">
      <alignment horizontal="left" vertical="top" indent="1"/>
    </xf>
    <xf numFmtId="0" fontId="80" fillId="59" borderId="152" applyNumberFormat="0" applyProtection="0">
      <alignment horizontal="left" vertical="top" indent="1"/>
    </xf>
    <xf numFmtId="4" fontId="51" fillId="74" borderId="151" applyNumberFormat="0" applyProtection="0">
      <alignment horizontal="right" vertical="center"/>
    </xf>
    <xf numFmtId="4" fontId="72" fillId="0" borderId="150" applyNumberFormat="0" applyProtection="0">
      <alignment horizontal="right" vertical="center"/>
    </xf>
    <xf numFmtId="4" fontId="72" fillId="0" borderId="150" applyNumberFormat="0" applyProtection="0">
      <alignment horizontal="right" vertical="center"/>
    </xf>
    <xf numFmtId="4" fontId="72" fillId="0" borderId="150" applyNumberFormat="0" applyProtection="0">
      <alignment horizontal="right" vertical="center"/>
    </xf>
    <xf numFmtId="4" fontId="72" fillId="0" borderId="150" applyNumberFormat="0" applyProtection="0">
      <alignment horizontal="right" vertical="center"/>
    </xf>
    <xf numFmtId="4" fontId="72" fillId="0" borderId="150" applyNumberFormat="0" applyProtection="0">
      <alignment horizontal="right" vertical="center"/>
    </xf>
    <xf numFmtId="4" fontId="73" fillId="74" borderId="151" applyNumberFormat="0" applyProtection="0">
      <alignment horizontal="right" vertical="center"/>
    </xf>
    <xf numFmtId="4" fontId="43" fillId="88" borderId="150" applyNumberFormat="0" applyProtection="0">
      <alignment horizontal="right" vertical="center"/>
    </xf>
    <xf numFmtId="4" fontId="43" fillId="88" borderId="150" applyNumberFormat="0" applyProtection="0">
      <alignment horizontal="right" vertical="center"/>
    </xf>
    <xf numFmtId="4" fontId="43" fillId="88" borderId="150" applyNumberFormat="0" applyProtection="0">
      <alignment horizontal="right" vertical="center"/>
    </xf>
    <xf numFmtId="4" fontId="43" fillId="88" borderId="150" applyNumberFormat="0" applyProtection="0">
      <alignment horizontal="right" vertical="center"/>
    </xf>
    <xf numFmtId="4" fontId="43" fillId="88" borderId="150" applyNumberFormat="0" applyProtection="0">
      <alignment horizontal="right" vertical="center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4" fontId="72" fillId="20" borderId="150" applyNumberFormat="0" applyProtection="0">
      <alignment horizontal="left" vertical="center" indent="1"/>
    </xf>
    <xf numFmtId="0" fontId="80" fillId="77" borderId="152" applyNumberFormat="0" applyProtection="0">
      <alignment horizontal="left" vertical="top" indent="1"/>
    </xf>
    <xf numFmtId="0" fontId="80" fillId="77" borderId="152" applyNumberFormat="0" applyProtection="0">
      <alignment horizontal="left" vertical="top" indent="1"/>
    </xf>
    <xf numFmtId="0" fontId="80" fillId="77" borderId="152" applyNumberFormat="0" applyProtection="0">
      <alignment horizontal="left" vertical="top" indent="1"/>
    </xf>
    <xf numFmtId="0" fontId="80" fillId="77" borderId="152" applyNumberFormat="0" applyProtection="0">
      <alignment horizontal="left" vertical="top" indent="1"/>
    </xf>
    <xf numFmtId="0" fontId="80" fillId="77" borderId="152" applyNumberFormat="0" applyProtection="0">
      <alignment horizontal="left" vertical="top" indent="1"/>
    </xf>
    <xf numFmtId="4" fontId="43" fillId="89" borderId="148" applyNumberFormat="0" applyProtection="0">
      <alignment horizontal="left" vertical="center" indent="1"/>
    </xf>
    <xf numFmtId="4" fontId="43" fillId="89" borderId="148" applyNumberFormat="0" applyProtection="0">
      <alignment horizontal="left" vertical="center" indent="1"/>
    </xf>
    <xf numFmtId="4" fontId="43" fillId="89" borderId="148" applyNumberFormat="0" applyProtection="0">
      <alignment horizontal="left" vertical="center" indent="1"/>
    </xf>
    <xf numFmtId="4" fontId="43" fillId="89" borderId="148" applyNumberFormat="0" applyProtection="0">
      <alignment horizontal="left" vertical="center" indent="1"/>
    </xf>
    <xf numFmtId="4" fontId="43" fillId="89" borderId="148" applyNumberFormat="0" applyProtection="0">
      <alignment horizontal="left" vertical="center" indent="1"/>
    </xf>
    <xf numFmtId="4" fontId="71" fillId="74" borderId="151" applyNumberFormat="0" applyProtection="0">
      <alignment horizontal="right" vertical="center"/>
    </xf>
    <xf numFmtId="4" fontId="43" fillId="86" borderId="150" applyNumberFormat="0" applyProtection="0">
      <alignment horizontal="right" vertical="center"/>
    </xf>
    <xf numFmtId="4" fontId="43" fillId="86" borderId="150" applyNumberFormat="0" applyProtection="0">
      <alignment horizontal="right" vertical="center"/>
    </xf>
    <xf numFmtId="4" fontId="43" fillId="86" borderId="150" applyNumberFormat="0" applyProtection="0">
      <alignment horizontal="right" vertical="center"/>
    </xf>
    <xf numFmtId="4" fontId="43" fillId="86" borderId="150" applyNumberFormat="0" applyProtection="0">
      <alignment horizontal="right" vertical="center"/>
    </xf>
    <xf numFmtId="4" fontId="43" fillId="86" borderId="150" applyNumberFormat="0" applyProtection="0">
      <alignment horizontal="right" vertical="center"/>
    </xf>
    <xf numFmtId="2" fontId="82" fillId="91" borderId="146" applyProtection="0"/>
    <xf numFmtId="2" fontId="82" fillId="91" borderId="146" applyProtection="0"/>
    <xf numFmtId="2" fontId="42" fillId="92" borderId="146" applyProtection="0"/>
    <xf numFmtId="2" fontId="42" fillId="93" borderId="146" applyProtection="0"/>
    <xf numFmtId="2" fontId="42" fillId="94" borderId="146" applyProtection="0"/>
    <xf numFmtId="2" fontId="42" fillId="94" borderId="146" applyProtection="0">
      <alignment horizontal="center"/>
    </xf>
    <xf numFmtId="2" fontId="42" fillId="93" borderId="146" applyProtection="0">
      <alignment horizontal="center"/>
    </xf>
    <xf numFmtId="0" fontId="43" fillId="0" borderId="148">
      <alignment horizontal="left" vertical="top" wrapText="1"/>
    </xf>
    <xf numFmtId="0" fontId="85" fillId="0" borderId="154" applyNumberFormat="0" applyFill="0" applyAlignment="0" applyProtection="0"/>
    <xf numFmtId="0" fontId="91" fillId="0" borderId="155"/>
    <xf numFmtId="0" fontId="42" fillId="6" borderId="158" applyNumberFormat="0">
      <alignment readingOrder="1"/>
      <protection locked="0"/>
    </xf>
    <xf numFmtId="0" fontId="48" fillId="0" borderId="159">
      <alignment horizontal="left" vertical="top" wrapText="1"/>
    </xf>
    <xf numFmtId="49" fontId="34" fillId="0" borderId="156">
      <alignment horizontal="center" vertical="top" wrapText="1"/>
      <protection locked="0"/>
    </xf>
    <xf numFmtId="49" fontId="34" fillId="0" borderId="156">
      <alignment horizontal="center" vertical="top" wrapText="1"/>
      <protection locked="0"/>
    </xf>
    <xf numFmtId="49" fontId="43" fillId="10" borderId="156">
      <alignment horizontal="right" vertical="top"/>
      <protection locked="0"/>
    </xf>
    <xf numFmtId="49" fontId="43" fillId="10" borderId="156">
      <alignment horizontal="right" vertical="top"/>
      <protection locked="0"/>
    </xf>
    <xf numFmtId="0" fontId="43" fillId="10" borderId="156">
      <alignment horizontal="right" vertical="top"/>
      <protection locked="0"/>
    </xf>
    <xf numFmtId="0" fontId="43" fillId="10" borderId="156">
      <alignment horizontal="right" vertical="top"/>
      <protection locked="0"/>
    </xf>
    <xf numFmtId="49" fontId="43" fillId="0" borderId="156">
      <alignment horizontal="right" vertical="top"/>
      <protection locked="0"/>
    </xf>
    <xf numFmtId="49" fontId="43" fillId="0" borderId="156">
      <alignment horizontal="right" vertical="top"/>
      <protection locked="0"/>
    </xf>
    <xf numFmtId="0" fontId="43" fillId="0" borderId="156">
      <alignment horizontal="right" vertical="top"/>
      <protection locked="0"/>
    </xf>
    <xf numFmtId="0" fontId="43" fillId="0" borderId="156">
      <alignment horizontal="right" vertical="top"/>
      <protection locked="0"/>
    </xf>
    <xf numFmtId="49" fontId="43" fillId="49" borderId="156">
      <alignment horizontal="right" vertical="top"/>
      <protection locked="0"/>
    </xf>
    <xf numFmtId="49" fontId="43" fillId="49" borderId="156">
      <alignment horizontal="right" vertical="top"/>
      <protection locked="0"/>
    </xf>
    <xf numFmtId="0" fontId="43" fillId="49" borderId="156">
      <alignment horizontal="right" vertical="top"/>
      <protection locked="0"/>
    </xf>
    <xf numFmtId="0" fontId="43" fillId="49" borderId="156">
      <alignment horizontal="right" vertical="top"/>
      <protection locked="0"/>
    </xf>
    <xf numFmtId="0" fontId="48" fillId="0" borderId="159">
      <alignment horizontal="center" vertical="top" wrapText="1"/>
    </xf>
    <xf numFmtId="0" fontId="52" fillId="50" borderId="158" applyNumberFormat="0" applyAlignment="0" applyProtection="0"/>
    <xf numFmtId="0" fontId="65" fillId="13" borderId="158" applyNumberFormat="0" applyAlignment="0" applyProtection="0"/>
    <xf numFmtId="0" fontId="34" fillId="59" borderId="160" applyNumberFormat="0" applyFont="0" applyAlignment="0" applyProtection="0"/>
    <xf numFmtId="0" fontId="36" fillId="45" borderId="161" applyNumberFormat="0" applyFont="0" applyAlignment="0" applyProtection="0"/>
    <xf numFmtId="0" fontId="36" fillId="45" borderId="161" applyNumberFormat="0" applyFont="0" applyAlignment="0" applyProtection="0"/>
    <xf numFmtId="0" fontId="36" fillId="45" borderId="161" applyNumberFormat="0" applyFont="0" applyAlignment="0" applyProtection="0"/>
    <xf numFmtId="0" fontId="70" fillId="50" borderId="162" applyNumberFormat="0" applyAlignment="0" applyProtection="0"/>
    <xf numFmtId="4" fontId="51" fillId="60" borderId="162" applyNumberFormat="0" applyProtection="0">
      <alignment vertical="center"/>
    </xf>
    <xf numFmtId="4" fontId="72" fillId="57" borderId="161" applyNumberFormat="0" applyProtection="0">
      <alignment vertical="center"/>
    </xf>
    <xf numFmtId="4" fontId="72" fillId="57" borderId="161" applyNumberFormat="0" applyProtection="0">
      <alignment vertical="center"/>
    </xf>
    <xf numFmtId="4" fontId="72" fillId="57" borderId="161" applyNumberFormat="0" applyProtection="0">
      <alignment vertical="center"/>
    </xf>
    <xf numFmtId="4" fontId="72" fillId="57" borderId="161" applyNumberFormat="0" applyProtection="0">
      <alignment vertical="center"/>
    </xf>
    <xf numFmtId="4" fontId="72" fillId="57" borderId="161" applyNumberFormat="0" applyProtection="0">
      <alignment vertical="center"/>
    </xf>
    <xf numFmtId="4" fontId="73" fillId="60" borderId="162" applyNumberFormat="0" applyProtection="0">
      <alignment vertical="center"/>
    </xf>
    <xf numFmtId="4" fontId="43" fillId="60" borderId="161" applyNumberFormat="0" applyProtection="0">
      <alignment vertical="center"/>
    </xf>
    <xf numFmtId="4" fontId="43" fillId="60" borderId="161" applyNumberFormat="0" applyProtection="0">
      <alignment vertical="center"/>
    </xf>
    <xf numFmtId="4" fontId="43" fillId="60" borderId="161" applyNumberFormat="0" applyProtection="0">
      <alignment vertical="center"/>
    </xf>
    <xf numFmtId="4" fontId="43" fillId="60" borderId="161" applyNumberFormat="0" applyProtection="0">
      <alignment vertical="center"/>
    </xf>
    <xf numFmtId="4" fontId="43" fillId="60" borderId="161" applyNumberFormat="0" applyProtection="0">
      <alignment vertical="center"/>
    </xf>
    <xf numFmtId="4" fontId="51" fillId="60" borderId="162" applyNumberFormat="0" applyProtection="0">
      <alignment horizontal="left" vertical="center" indent="1"/>
    </xf>
    <xf numFmtId="4" fontId="72" fillId="60" borderId="161" applyNumberFormat="0" applyProtection="0">
      <alignment horizontal="left" vertical="center" indent="1"/>
    </xf>
    <xf numFmtId="4" fontId="72" fillId="60" borderId="161" applyNumberFormat="0" applyProtection="0">
      <alignment horizontal="left" vertical="center" indent="1"/>
    </xf>
    <xf numFmtId="4" fontId="72" fillId="60" borderId="161" applyNumberFormat="0" applyProtection="0">
      <alignment horizontal="left" vertical="center" indent="1"/>
    </xf>
    <xf numFmtId="4" fontId="72" fillId="60" borderId="161" applyNumberFormat="0" applyProtection="0">
      <alignment horizontal="left" vertical="center" indent="1"/>
    </xf>
    <xf numFmtId="4" fontId="72" fillId="60" borderId="161" applyNumberFormat="0" applyProtection="0">
      <alignment horizontal="left" vertical="center" indent="1"/>
    </xf>
    <xf numFmtId="4" fontId="51" fillId="60" borderId="162" applyNumberFormat="0" applyProtection="0">
      <alignment horizontal="left" vertical="center" indent="1"/>
    </xf>
    <xf numFmtId="0" fontId="43" fillId="57" borderId="163" applyNumberFormat="0" applyProtection="0">
      <alignment horizontal="left" vertical="top" indent="1"/>
    </xf>
    <xf numFmtId="0" fontId="43" fillId="57" borderId="163" applyNumberFormat="0" applyProtection="0">
      <alignment horizontal="left" vertical="top" indent="1"/>
    </xf>
    <xf numFmtId="0" fontId="43" fillId="57" borderId="163" applyNumberFormat="0" applyProtection="0">
      <alignment horizontal="left" vertical="top" indent="1"/>
    </xf>
    <xf numFmtId="0" fontId="43" fillId="57" borderId="163" applyNumberFormat="0" applyProtection="0">
      <alignment horizontal="left" vertical="top" indent="1"/>
    </xf>
    <xf numFmtId="0" fontId="43" fillId="57" borderId="163" applyNumberFormat="0" applyProtection="0">
      <alignment horizontal="left" vertical="top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51" fillId="61" borderId="162" applyNumberFormat="0" applyProtection="0">
      <alignment horizontal="right" vertical="center"/>
    </xf>
    <xf numFmtId="4" fontId="72" fillId="9" borderId="161" applyNumberFormat="0" applyProtection="0">
      <alignment horizontal="right" vertical="center"/>
    </xf>
    <xf numFmtId="4" fontId="72" fillId="9" borderId="161" applyNumberFormat="0" applyProtection="0">
      <alignment horizontal="right" vertical="center"/>
    </xf>
    <xf numFmtId="4" fontId="72" fillId="9" borderId="161" applyNumberFormat="0" applyProtection="0">
      <alignment horizontal="right" vertical="center"/>
    </xf>
    <xf numFmtId="4" fontId="72" fillId="9" borderId="161" applyNumberFormat="0" applyProtection="0">
      <alignment horizontal="right" vertical="center"/>
    </xf>
    <xf numFmtId="4" fontId="72" fillId="9" borderId="161" applyNumberFormat="0" applyProtection="0">
      <alignment horizontal="right" vertical="center"/>
    </xf>
    <xf numFmtId="4" fontId="51" fillId="62" borderId="162" applyNumberFormat="0" applyProtection="0">
      <alignment horizontal="right" vertical="center"/>
    </xf>
    <xf numFmtId="4" fontId="72" fillId="63" borderId="161" applyNumberFormat="0" applyProtection="0">
      <alignment horizontal="right" vertical="center"/>
    </xf>
    <xf numFmtId="4" fontId="72" fillId="63" borderId="161" applyNumberFormat="0" applyProtection="0">
      <alignment horizontal="right" vertical="center"/>
    </xf>
    <xf numFmtId="4" fontId="72" fillId="63" borderId="161" applyNumberFormat="0" applyProtection="0">
      <alignment horizontal="right" vertical="center"/>
    </xf>
    <xf numFmtId="4" fontId="72" fillId="63" borderId="161" applyNumberFormat="0" applyProtection="0">
      <alignment horizontal="right" vertical="center"/>
    </xf>
    <xf numFmtId="4" fontId="72" fillId="63" borderId="161" applyNumberFormat="0" applyProtection="0">
      <alignment horizontal="right" vertical="center"/>
    </xf>
    <xf numFmtId="4" fontId="51" fillId="64" borderId="162" applyNumberFormat="0" applyProtection="0">
      <alignment horizontal="right" vertical="center"/>
    </xf>
    <xf numFmtId="4" fontId="72" fillId="30" borderId="159" applyNumberFormat="0" applyProtection="0">
      <alignment horizontal="right" vertical="center"/>
    </xf>
    <xf numFmtId="4" fontId="72" fillId="30" borderId="159" applyNumberFormat="0" applyProtection="0">
      <alignment horizontal="right" vertical="center"/>
    </xf>
    <xf numFmtId="4" fontId="72" fillId="30" borderId="159" applyNumberFormat="0" applyProtection="0">
      <alignment horizontal="right" vertical="center"/>
    </xf>
    <xf numFmtId="4" fontId="72" fillId="30" borderId="159" applyNumberFormat="0" applyProtection="0">
      <alignment horizontal="right" vertical="center"/>
    </xf>
    <xf numFmtId="4" fontId="72" fillId="30" borderId="159" applyNumberFormat="0" applyProtection="0">
      <alignment horizontal="right" vertical="center"/>
    </xf>
    <xf numFmtId="4" fontId="51" fillId="65" borderId="162" applyNumberFormat="0" applyProtection="0">
      <alignment horizontal="right" vertical="center"/>
    </xf>
    <xf numFmtId="4" fontId="72" fillId="17" borderId="161" applyNumberFormat="0" applyProtection="0">
      <alignment horizontal="right" vertical="center"/>
    </xf>
    <xf numFmtId="4" fontId="72" fillId="17" borderId="161" applyNumberFormat="0" applyProtection="0">
      <alignment horizontal="right" vertical="center"/>
    </xf>
    <xf numFmtId="4" fontId="72" fillId="17" borderId="161" applyNumberFormat="0" applyProtection="0">
      <alignment horizontal="right" vertical="center"/>
    </xf>
    <xf numFmtId="4" fontId="72" fillId="17" borderId="161" applyNumberFormat="0" applyProtection="0">
      <alignment horizontal="right" vertical="center"/>
    </xf>
    <xf numFmtId="4" fontId="72" fillId="17" borderId="161" applyNumberFormat="0" applyProtection="0">
      <alignment horizontal="right" vertical="center"/>
    </xf>
    <xf numFmtId="4" fontId="51" fillId="66" borderId="162" applyNumberFormat="0" applyProtection="0">
      <alignment horizontal="right" vertical="center"/>
    </xf>
    <xf numFmtId="4" fontId="72" fillId="21" borderId="161" applyNumberFormat="0" applyProtection="0">
      <alignment horizontal="right" vertical="center"/>
    </xf>
    <xf numFmtId="4" fontId="72" fillId="21" borderId="161" applyNumberFormat="0" applyProtection="0">
      <alignment horizontal="right" vertical="center"/>
    </xf>
    <xf numFmtId="4" fontId="72" fillId="21" borderId="161" applyNumberFormat="0" applyProtection="0">
      <alignment horizontal="right" vertical="center"/>
    </xf>
    <xf numFmtId="4" fontId="72" fillId="21" borderId="161" applyNumberFormat="0" applyProtection="0">
      <alignment horizontal="right" vertical="center"/>
    </xf>
    <xf numFmtId="4" fontId="72" fillId="21" borderId="161" applyNumberFormat="0" applyProtection="0">
      <alignment horizontal="right" vertical="center"/>
    </xf>
    <xf numFmtId="4" fontId="51" fillId="67" borderId="162" applyNumberFormat="0" applyProtection="0">
      <alignment horizontal="right" vertical="center"/>
    </xf>
    <xf numFmtId="4" fontId="72" fillId="44" borderId="161" applyNumberFormat="0" applyProtection="0">
      <alignment horizontal="right" vertical="center"/>
    </xf>
    <xf numFmtId="4" fontId="72" fillId="44" borderId="161" applyNumberFormat="0" applyProtection="0">
      <alignment horizontal="right" vertical="center"/>
    </xf>
    <xf numFmtId="4" fontId="72" fillId="44" borderId="161" applyNumberFormat="0" applyProtection="0">
      <alignment horizontal="right" vertical="center"/>
    </xf>
    <xf numFmtId="4" fontId="72" fillId="44" borderId="161" applyNumberFormat="0" applyProtection="0">
      <alignment horizontal="right" vertical="center"/>
    </xf>
    <xf numFmtId="4" fontId="72" fillId="44" borderId="161" applyNumberFormat="0" applyProtection="0">
      <alignment horizontal="right" vertical="center"/>
    </xf>
    <xf numFmtId="4" fontId="51" fillId="68" borderId="162" applyNumberFormat="0" applyProtection="0">
      <alignment horizontal="right" vertical="center"/>
    </xf>
    <xf numFmtId="4" fontId="72" fillId="37" borderId="161" applyNumberFormat="0" applyProtection="0">
      <alignment horizontal="right" vertical="center"/>
    </xf>
    <xf numFmtId="4" fontId="72" fillId="37" borderId="161" applyNumberFormat="0" applyProtection="0">
      <alignment horizontal="right" vertical="center"/>
    </xf>
    <xf numFmtId="4" fontId="72" fillId="37" borderId="161" applyNumberFormat="0" applyProtection="0">
      <alignment horizontal="right" vertical="center"/>
    </xf>
    <xf numFmtId="4" fontId="72" fillId="37" borderId="161" applyNumberFormat="0" applyProtection="0">
      <alignment horizontal="right" vertical="center"/>
    </xf>
    <xf numFmtId="4" fontId="72" fillId="37" borderId="161" applyNumberFormat="0" applyProtection="0">
      <alignment horizontal="right" vertical="center"/>
    </xf>
    <xf numFmtId="4" fontId="51" fillId="69" borderId="162" applyNumberFormat="0" applyProtection="0">
      <alignment horizontal="right" vertical="center"/>
    </xf>
    <xf numFmtId="4" fontId="72" fillId="70" borderId="161" applyNumberFormat="0" applyProtection="0">
      <alignment horizontal="right" vertical="center"/>
    </xf>
    <xf numFmtId="4" fontId="72" fillId="70" borderId="161" applyNumberFormat="0" applyProtection="0">
      <alignment horizontal="right" vertical="center"/>
    </xf>
    <xf numFmtId="4" fontId="72" fillId="70" borderId="161" applyNumberFormat="0" applyProtection="0">
      <alignment horizontal="right" vertical="center"/>
    </xf>
    <xf numFmtId="4" fontId="72" fillId="70" borderId="161" applyNumberFormat="0" applyProtection="0">
      <alignment horizontal="right" vertical="center"/>
    </xf>
    <xf numFmtId="4" fontId="72" fillId="70" borderId="161" applyNumberFormat="0" applyProtection="0">
      <alignment horizontal="right" vertical="center"/>
    </xf>
    <xf numFmtId="4" fontId="51" fillId="71" borderId="162" applyNumberFormat="0" applyProtection="0">
      <alignment horizontal="right" vertical="center"/>
    </xf>
    <xf numFmtId="4" fontId="72" fillId="16" borderId="161" applyNumberFormat="0" applyProtection="0">
      <alignment horizontal="right" vertical="center"/>
    </xf>
    <xf numFmtId="4" fontId="72" fillId="16" borderId="161" applyNumberFormat="0" applyProtection="0">
      <alignment horizontal="right" vertical="center"/>
    </xf>
    <xf numFmtId="4" fontId="72" fillId="16" borderId="161" applyNumberFormat="0" applyProtection="0">
      <alignment horizontal="right" vertical="center"/>
    </xf>
    <xf numFmtId="4" fontId="72" fillId="16" borderId="161" applyNumberFormat="0" applyProtection="0">
      <alignment horizontal="right" vertical="center"/>
    </xf>
    <xf numFmtId="4" fontId="72" fillId="16" borderId="161" applyNumberFormat="0" applyProtection="0">
      <alignment horizontal="right" vertical="center"/>
    </xf>
    <xf numFmtId="4" fontId="75" fillId="72" borderId="162" applyNumberFormat="0" applyProtection="0">
      <alignment horizontal="left" vertical="center" indent="1"/>
    </xf>
    <xf numFmtId="4" fontId="72" fillId="73" borderId="159" applyNumberFormat="0" applyProtection="0">
      <alignment horizontal="left" vertical="center" indent="1"/>
    </xf>
    <xf numFmtId="4" fontId="72" fillId="73" borderId="159" applyNumberFormat="0" applyProtection="0">
      <alignment horizontal="left" vertical="center" indent="1"/>
    </xf>
    <xf numFmtId="4" fontId="72" fillId="73" borderId="159" applyNumberFormat="0" applyProtection="0">
      <alignment horizontal="left" vertical="center" indent="1"/>
    </xf>
    <xf numFmtId="4" fontId="72" fillId="73" borderId="159" applyNumberFormat="0" applyProtection="0">
      <alignment horizontal="left" vertical="center" indent="1"/>
    </xf>
    <xf numFmtId="4" fontId="72" fillId="73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54" fillId="75" borderId="159" applyNumberFormat="0" applyProtection="0">
      <alignment horizontal="left" vertical="center" indent="1"/>
    </xf>
    <xf numFmtId="4" fontId="72" fillId="77" borderId="161" applyNumberFormat="0" applyProtection="0">
      <alignment horizontal="right" vertical="center"/>
    </xf>
    <xf numFmtId="4" fontId="72" fillId="77" borderId="161" applyNumberFormat="0" applyProtection="0">
      <alignment horizontal="right" vertical="center"/>
    </xf>
    <xf numFmtId="4" fontId="72" fillId="77" borderId="161" applyNumberFormat="0" applyProtection="0">
      <alignment horizontal="right" vertical="center"/>
    </xf>
    <xf numFmtId="4" fontId="72" fillId="77" borderId="161" applyNumberFormat="0" applyProtection="0">
      <alignment horizontal="right" vertical="center"/>
    </xf>
    <xf numFmtId="4" fontId="72" fillId="77" borderId="161" applyNumberFormat="0" applyProtection="0">
      <alignment horizontal="right" vertical="center"/>
    </xf>
    <xf numFmtId="4" fontId="72" fillId="78" borderId="159" applyNumberFormat="0" applyProtection="0">
      <alignment horizontal="left" vertical="center" indent="1"/>
    </xf>
    <xf numFmtId="4" fontId="72" fillId="78" borderId="159" applyNumberFormat="0" applyProtection="0">
      <alignment horizontal="left" vertical="center" indent="1"/>
    </xf>
    <xf numFmtId="4" fontId="72" fillId="78" borderId="159" applyNumberFormat="0" applyProtection="0">
      <alignment horizontal="left" vertical="center" indent="1"/>
    </xf>
    <xf numFmtId="4" fontId="72" fillId="78" borderId="159" applyNumberFormat="0" applyProtection="0">
      <alignment horizontal="left" vertical="center" indent="1"/>
    </xf>
    <xf numFmtId="4" fontId="72" fillId="78" borderId="159" applyNumberFormat="0" applyProtection="0">
      <alignment horizontal="left" vertical="center" indent="1"/>
    </xf>
    <xf numFmtId="4" fontId="72" fillId="77" borderId="159" applyNumberFormat="0" applyProtection="0">
      <alignment horizontal="left" vertical="center" indent="1"/>
    </xf>
    <xf numFmtId="4" fontId="72" fillId="77" borderId="159" applyNumberFormat="0" applyProtection="0">
      <alignment horizontal="left" vertical="center" indent="1"/>
    </xf>
    <xf numFmtId="4" fontId="72" fillId="77" borderId="159" applyNumberFormat="0" applyProtection="0">
      <alignment horizontal="left" vertical="center" indent="1"/>
    </xf>
    <xf numFmtId="4" fontId="72" fillId="77" borderId="159" applyNumberFormat="0" applyProtection="0">
      <alignment horizontal="left" vertical="center" indent="1"/>
    </xf>
    <xf numFmtId="4" fontId="72" fillId="77" borderId="159" applyNumberFormat="0" applyProtection="0">
      <alignment horizontal="left" vertical="center" indent="1"/>
    </xf>
    <xf numFmtId="0" fontId="72" fillId="50" borderId="161" applyNumberFormat="0" applyProtection="0">
      <alignment horizontal="left" vertical="center" indent="1"/>
    </xf>
    <xf numFmtId="0" fontId="72" fillId="50" borderId="161" applyNumberFormat="0" applyProtection="0">
      <alignment horizontal="left" vertical="center" indent="1"/>
    </xf>
    <xf numFmtId="0" fontId="72" fillId="50" borderId="161" applyNumberFormat="0" applyProtection="0">
      <alignment horizontal="left" vertical="center" indent="1"/>
    </xf>
    <xf numFmtId="0" fontId="72" fillId="50" borderId="161" applyNumberFormat="0" applyProtection="0">
      <alignment horizontal="left" vertical="center" indent="1"/>
    </xf>
    <xf numFmtId="0" fontId="72" fillId="50" borderId="161" applyNumberFormat="0" applyProtection="0">
      <alignment horizontal="left" vertical="center" indent="1"/>
    </xf>
    <xf numFmtId="0" fontId="72" fillId="50" borderId="161" applyNumberFormat="0" applyProtection="0">
      <alignment horizontal="left" vertical="center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36" fillId="75" borderId="163" applyNumberFormat="0" applyProtection="0">
      <alignment horizontal="left" vertical="top" indent="1"/>
    </xf>
    <xf numFmtId="0" fontId="72" fillId="82" borderId="161" applyNumberFormat="0" applyProtection="0">
      <alignment horizontal="left" vertical="center" indent="1"/>
    </xf>
    <xf numFmtId="0" fontId="72" fillId="82" borderId="161" applyNumberFormat="0" applyProtection="0">
      <alignment horizontal="left" vertical="center" indent="1"/>
    </xf>
    <xf numFmtId="0" fontId="72" fillId="82" borderId="161" applyNumberFormat="0" applyProtection="0">
      <alignment horizontal="left" vertical="center" indent="1"/>
    </xf>
    <xf numFmtId="0" fontId="72" fillId="82" borderId="161" applyNumberFormat="0" applyProtection="0">
      <alignment horizontal="left" vertical="center" indent="1"/>
    </xf>
    <xf numFmtId="0" fontId="72" fillId="82" borderId="161" applyNumberFormat="0" applyProtection="0">
      <alignment horizontal="left" vertical="center" indent="1"/>
    </xf>
    <xf numFmtId="0" fontId="72" fillId="82" borderId="161" applyNumberFormat="0" applyProtection="0">
      <alignment horizontal="left" vertical="center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36" fillId="77" borderId="163" applyNumberFormat="0" applyProtection="0">
      <alignment horizontal="left" vertical="top" indent="1"/>
    </xf>
    <xf numFmtId="0" fontId="72" fillId="14" borderId="161" applyNumberFormat="0" applyProtection="0">
      <alignment horizontal="left" vertical="center" indent="1"/>
    </xf>
    <xf numFmtId="0" fontId="72" fillId="14" borderId="161" applyNumberFormat="0" applyProtection="0">
      <alignment horizontal="left" vertical="center" indent="1"/>
    </xf>
    <xf numFmtId="0" fontId="72" fillId="14" borderId="161" applyNumberFormat="0" applyProtection="0">
      <alignment horizontal="left" vertical="center" indent="1"/>
    </xf>
    <xf numFmtId="0" fontId="72" fillId="14" borderId="161" applyNumberFormat="0" applyProtection="0">
      <alignment horizontal="left" vertical="center" indent="1"/>
    </xf>
    <xf numFmtId="0" fontId="72" fillId="14" borderId="161" applyNumberFormat="0" applyProtection="0">
      <alignment horizontal="left" vertical="center" indent="1"/>
    </xf>
    <xf numFmtId="0" fontId="35" fillId="85" borderId="162" applyNumberFormat="0" applyProtection="0">
      <alignment horizontal="left" vertical="center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36" fillId="14" borderId="163" applyNumberFormat="0" applyProtection="0">
      <alignment horizontal="left" vertical="top" indent="1"/>
    </xf>
    <xf numFmtId="0" fontId="72" fillId="78" borderId="161" applyNumberFormat="0" applyProtection="0">
      <alignment horizontal="left" vertical="center" indent="1"/>
    </xf>
    <xf numFmtId="0" fontId="72" fillId="78" borderId="161" applyNumberFormat="0" applyProtection="0">
      <alignment horizontal="left" vertical="center" indent="1"/>
    </xf>
    <xf numFmtId="0" fontId="72" fillId="78" borderId="161" applyNumberFormat="0" applyProtection="0">
      <alignment horizontal="left" vertical="center" indent="1"/>
    </xf>
    <xf numFmtId="0" fontId="72" fillId="78" borderId="161" applyNumberFormat="0" applyProtection="0">
      <alignment horizontal="left" vertical="center" indent="1"/>
    </xf>
    <xf numFmtId="0" fontId="72" fillId="78" borderId="161" applyNumberFormat="0" applyProtection="0">
      <alignment horizontal="left" vertical="center" indent="1"/>
    </xf>
    <xf numFmtId="0" fontId="35" fillId="6" borderId="162" applyNumberFormat="0" applyProtection="0">
      <alignment horizontal="left" vertical="center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36" fillId="78" borderId="163" applyNumberFormat="0" applyProtection="0">
      <alignment horizontal="left" vertical="top" indent="1"/>
    </xf>
    <xf numFmtId="0" fontId="79" fillId="75" borderId="164" applyBorder="0"/>
    <xf numFmtId="4" fontId="51" fillId="87" borderId="162" applyNumberFormat="0" applyProtection="0">
      <alignment vertical="center"/>
    </xf>
    <xf numFmtId="4" fontId="80" fillId="59" borderId="163" applyNumberFormat="0" applyProtection="0">
      <alignment vertical="center"/>
    </xf>
    <xf numFmtId="4" fontId="80" fillId="59" borderId="163" applyNumberFormat="0" applyProtection="0">
      <alignment vertical="center"/>
    </xf>
    <xf numFmtId="4" fontId="80" fillId="59" borderId="163" applyNumberFormat="0" applyProtection="0">
      <alignment vertical="center"/>
    </xf>
    <xf numFmtId="4" fontId="80" fillId="59" borderId="163" applyNumberFormat="0" applyProtection="0">
      <alignment vertical="center"/>
    </xf>
    <xf numFmtId="4" fontId="80" fillId="59" borderId="163" applyNumberFormat="0" applyProtection="0">
      <alignment vertical="center"/>
    </xf>
    <xf numFmtId="4" fontId="73" fillId="87" borderId="162" applyNumberFormat="0" applyProtection="0">
      <alignment vertical="center"/>
    </xf>
    <xf numFmtId="4" fontId="51" fillId="87" borderId="162" applyNumberFormat="0" applyProtection="0">
      <alignment horizontal="left" vertical="center" indent="1"/>
    </xf>
    <xf numFmtId="4" fontId="80" fillId="50" borderId="163" applyNumberFormat="0" applyProtection="0">
      <alignment horizontal="left" vertical="center" indent="1"/>
    </xf>
    <xf numFmtId="4" fontId="80" fillId="50" borderId="163" applyNumberFormat="0" applyProtection="0">
      <alignment horizontal="left" vertical="center" indent="1"/>
    </xf>
    <xf numFmtId="4" fontId="80" fillId="50" borderId="163" applyNumberFormat="0" applyProtection="0">
      <alignment horizontal="left" vertical="center" indent="1"/>
    </xf>
    <xf numFmtId="4" fontId="80" fillId="50" borderId="163" applyNumberFormat="0" applyProtection="0">
      <alignment horizontal="left" vertical="center" indent="1"/>
    </xf>
    <xf numFmtId="4" fontId="80" fillId="50" borderId="163" applyNumberFormat="0" applyProtection="0">
      <alignment horizontal="left" vertical="center" indent="1"/>
    </xf>
    <xf numFmtId="4" fontId="51" fillId="87" borderId="162" applyNumberFormat="0" applyProtection="0">
      <alignment horizontal="left" vertical="center" indent="1"/>
    </xf>
    <xf numFmtId="0" fontId="80" fillId="59" borderId="163" applyNumberFormat="0" applyProtection="0">
      <alignment horizontal="left" vertical="top" indent="1"/>
    </xf>
    <xf numFmtId="0" fontId="80" fillId="59" borderId="163" applyNumberFormat="0" applyProtection="0">
      <alignment horizontal="left" vertical="top" indent="1"/>
    </xf>
    <xf numFmtId="0" fontId="80" fillId="59" borderId="163" applyNumberFormat="0" applyProtection="0">
      <alignment horizontal="left" vertical="top" indent="1"/>
    </xf>
    <xf numFmtId="0" fontId="80" fillId="59" borderId="163" applyNumberFormat="0" applyProtection="0">
      <alignment horizontal="left" vertical="top" indent="1"/>
    </xf>
    <xf numFmtId="0" fontId="80" fillId="59" borderId="163" applyNumberFormat="0" applyProtection="0">
      <alignment horizontal="left" vertical="top" indent="1"/>
    </xf>
    <xf numFmtId="4" fontId="51" fillId="74" borderId="162" applyNumberFormat="0" applyProtection="0">
      <alignment horizontal="right" vertical="center"/>
    </xf>
    <xf numFmtId="4" fontId="72" fillId="0" borderId="161" applyNumberFormat="0" applyProtection="0">
      <alignment horizontal="right" vertical="center"/>
    </xf>
    <xf numFmtId="4" fontId="72" fillId="0" borderId="161" applyNumberFormat="0" applyProtection="0">
      <alignment horizontal="right" vertical="center"/>
    </xf>
    <xf numFmtId="4" fontId="72" fillId="0" borderId="161" applyNumberFormat="0" applyProtection="0">
      <alignment horizontal="right" vertical="center"/>
    </xf>
    <xf numFmtId="4" fontId="72" fillId="0" borderId="161" applyNumberFormat="0" applyProtection="0">
      <alignment horizontal="right" vertical="center"/>
    </xf>
    <xf numFmtId="4" fontId="72" fillId="0" borderId="161" applyNumberFormat="0" applyProtection="0">
      <alignment horizontal="right" vertical="center"/>
    </xf>
    <xf numFmtId="4" fontId="73" fillId="74" borderId="162" applyNumberFormat="0" applyProtection="0">
      <alignment horizontal="right" vertical="center"/>
    </xf>
    <xf numFmtId="4" fontId="43" fillId="88" borderId="161" applyNumberFormat="0" applyProtection="0">
      <alignment horizontal="right" vertical="center"/>
    </xf>
    <xf numFmtId="4" fontId="43" fillId="88" borderId="161" applyNumberFormat="0" applyProtection="0">
      <alignment horizontal="right" vertical="center"/>
    </xf>
    <xf numFmtId="4" fontId="43" fillId="88" borderId="161" applyNumberFormat="0" applyProtection="0">
      <alignment horizontal="right" vertical="center"/>
    </xf>
    <xf numFmtId="4" fontId="43" fillId="88" borderId="161" applyNumberFormat="0" applyProtection="0">
      <alignment horizontal="right" vertical="center"/>
    </xf>
    <xf numFmtId="4" fontId="43" fillId="88" borderId="161" applyNumberFormat="0" applyProtection="0">
      <alignment horizontal="right" vertical="center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4" fontId="72" fillId="20" borderId="161" applyNumberFormat="0" applyProtection="0">
      <alignment horizontal="left" vertical="center" indent="1"/>
    </xf>
    <xf numFmtId="0" fontId="80" fillId="77" borderId="163" applyNumberFormat="0" applyProtection="0">
      <alignment horizontal="left" vertical="top" indent="1"/>
    </xf>
    <xf numFmtId="0" fontId="80" fillId="77" borderId="163" applyNumberFormat="0" applyProtection="0">
      <alignment horizontal="left" vertical="top" indent="1"/>
    </xf>
    <xf numFmtId="0" fontId="80" fillId="77" borderId="163" applyNumberFormat="0" applyProtection="0">
      <alignment horizontal="left" vertical="top" indent="1"/>
    </xf>
    <xf numFmtId="0" fontId="80" fillId="77" borderId="163" applyNumberFormat="0" applyProtection="0">
      <alignment horizontal="left" vertical="top" indent="1"/>
    </xf>
    <xf numFmtId="0" fontId="80" fillId="77" borderId="163" applyNumberFormat="0" applyProtection="0">
      <alignment horizontal="left" vertical="top" indent="1"/>
    </xf>
    <xf numFmtId="4" fontId="43" fillId="89" borderId="159" applyNumberFormat="0" applyProtection="0">
      <alignment horizontal="left" vertical="center" indent="1"/>
    </xf>
    <xf numFmtId="4" fontId="43" fillId="89" borderId="159" applyNumberFormat="0" applyProtection="0">
      <alignment horizontal="left" vertical="center" indent="1"/>
    </xf>
    <xf numFmtId="4" fontId="43" fillId="89" borderId="159" applyNumberFormat="0" applyProtection="0">
      <alignment horizontal="left" vertical="center" indent="1"/>
    </xf>
    <xf numFmtId="4" fontId="43" fillId="89" borderId="159" applyNumberFormat="0" applyProtection="0">
      <alignment horizontal="left" vertical="center" indent="1"/>
    </xf>
    <xf numFmtId="4" fontId="43" fillId="89" borderId="159" applyNumberFormat="0" applyProtection="0">
      <alignment horizontal="left" vertical="center" indent="1"/>
    </xf>
    <xf numFmtId="4" fontId="71" fillId="74" borderId="162" applyNumberFormat="0" applyProtection="0">
      <alignment horizontal="right" vertical="center"/>
    </xf>
    <xf numFmtId="4" fontId="43" fillId="86" borderId="161" applyNumberFormat="0" applyProtection="0">
      <alignment horizontal="right" vertical="center"/>
    </xf>
    <xf numFmtId="4" fontId="43" fillId="86" borderId="161" applyNumberFormat="0" applyProtection="0">
      <alignment horizontal="right" vertical="center"/>
    </xf>
    <xf numFmtId="4" fontId="43" fillId="86" borderId="161" applyNumberFormat="0" applyProtection="0">
      <alignment horizontal="right" vertical="center"/>
    </xf>
    <xf numFmtId="4" fontId="43" fillId="86" borderId="161" applyNumberFormat="0" applyProtection="0">
      <alignment horizontal="right" vertical="center"/>
    </xf>
    <xf numFmtId="4" fontId="43" fillId="86" borderId="161" applyNumberFormat="0" applyProtection="0">
      <alignment horizontal="right" vertical="center"/>
    </xf>
    <xf numFmtId="2" fontId="82" fillId="91" borderId="157" applyProtection="0"/>
    <xf numFmtId="2" fontId="82" fillId="91" borderId="157" applyProtection="0"/>
    <xf numFmtId="2" fontId="42" fillId="92" borderId="157" applyProtection="0"/>
    <xf numFmtId="2" fontId="42" fillId="93" borderId="157" applyProtection="0"/>
    <xf numFmtId="2" fontId="42" fillId="94" borderId="157" applyProtection="0"/>
    <xf numFmtId="2" fontId="42" fillId="94" borderId="157" applyProtection="0">
      <alignment horizontal="center"/>
    </xf>
    <xf numFmtId="2" fontId="42" fillId="93" borderId="157" applyProtection="0">
      <alignment horizontal="center"/>
    </xf>
    <xf numFmtId="0" fontId="43" fillId="0" borderId="159">
      <alignment horizontal="left" vertical="top" wrapText="1"/>
    </xf>
    <xf numFmtId="0" fontId="85" fillId="0" borderId="165" applyNumberFormat="0" applyFill="0" applyAlignment="0" applyProtection="0"/>
    <xf numFmtId="0" fontId="91" fillId="0" borderId="166"/>
    <xf numFmtId="0" fontId="42" fillId="6" borderId="169" applyNumberFormat="0">
      <alignment readingOrder="1"/>
      <protection locked="0"/>
    </xf>
    <xf numFmtId="0" fontId="48" fillId="0" borderId="170">
      <alignment horizontal="left" vertical="top" wrapText="1"/>
    </xf>
    <xf numFmtId="49" fontId="34" fillId="0" borderId="167">
      <alignment horizontal="center" vertical="top" wrapText="1"/>
      <protection locked="0"/>
    </xf>
    <xf numFmtId="49" fontId="34" fillId="0" borderId="167">
      <alignment horizontal="center" vertical="top" wrapText="1"/>
      <protection locked="0"/>
    </xf>
    <xf numFmtId="49" fontId="43" fillId="10" borderId="167">
      <alignment horizontal="right" vertical="top"/>
      <protection locked="0"/>
    </xf>
    <xf numFmtId="49" fontId="43" fillId="10" borderId="167">
      <alignment horizontal="right" vertical="top"/>
      <protection locked="0"/>
    </xf>
    <xf numFmtId="0" fontId="43" fillId="10" borderId="167">
      <alignment horizontal="right" vertical="top"/>
      <protection locked="0"/>
    </xf>
    <xf numFmtId="0" fontId="43" fillId="10" borderId="167">
      <alignment horizontal="right" vertical="top"/>
      <protection locked="0"/>
    </xf>
    <xf numFmtId="49" fontId="43" fillId="0" borderId="167">
      <alignment horizontal="right" vertical="top"/>
      <protection locked="0"/>
    </xf>
    <xf numFmtId="49" fontId="43" fillId="0" borderId="167">
      <alignment horizontal="right" vertical="top"/>
      <protection locked="0"/>
    </xf>
    <xf numFmtId="0" fontId="43" fillId="0" borderId="167">
      <alignment horizontal="right" vertical="top"/>
      <protection locked="0"/>
    </xf>
    <xf numFmtId="0" fontId="43" fillId="0" borderId="167">
      <alignment horizontal="right" vertical="top"/>
      <protection locked="0"/>
    </xf>
    <xf numFmtId="49" fontId="43" fillId="49" borderId="167">
      <alignment horizontal="right" vertical="top"/>
      <protection locked="0"/>
    </xf>
    <xf numFmtId="49" fontId="43" fillId="49" borderId="167">
      <alignment horizontal="right" vertical="top"/>
      <protection locked="0"/>
    </xf>
    <xf numFmtId="0" fontId="43" fillId="49" borderId="167">
      <alignment horizontal="right" vertical="top"/>
      <protection locked="0"/>
    </xf>
    <xf numFmtId="0" fontId="43" fillId="49" borderId="167">
      <alignment horizontal="right" vertical="top"/>
      <protection locked="0"/>
    </xf>
    <xf numFmtId="0" fontId="48" fillId="0" borderId="170">
      <alignment horizontal="center" vertical="top" wrapText="1"/>
    </xf>
    <xf numFmtId="0" fontId="52" fillId="50" borderId="169" applyNumberFormat="0" applyAlignment="0" applyProtection="0"/>
    <xf numFmtId="0" fontId="65" fillId="13" borderId="169" applyNumberFormat="0" applyAlignment="0" applyProtection="0"/>
    <xf numFmtId="0" fontId="34" fillId="59" borderId="171" applyNumberFormat="0" applyFont="0" applyAlignment="0" applyProtection="0"/>
    <xf numFmtId="0" fontId="36" fillId="45" borderId="172" applyNumberFormat="0" applyFont="0" applyAlignment="0" applyProtection="0"/>
    <xf numFmtId="0" fontId="36" fillId="45" borderId="172" applyNumberFormat="0" applyFont="0" applyAlignment="0" applyProtection="0"/>
    <xf numFmtId="0" fontId="36" fillId="45" borderId="172" applyNumberFormat="0" applyFont="0" applyAlignment="0" applyProtection="0"/>
    <xf numFmtId="0" fontId="70" fillId="50" borderId="173" applyNumberFormat="0" applyAlignment="0" applyProtection="0"/>
    <xf numFmtId="4" fontId="51" fillId="60" borderId="173" applyNumberFormat="0" applyProtection="0">
      <alignment vertical="center"/>
    </xf>
    <xf numFmtId="4" fontId="72" fillId="57" borderId="172" applyNumberFormat="0" applyProtection="0">
      <alignment vertical="center"/>
    </xf>
    <xf numFmtId="4" fontId="72" fillId="57" borderId="172" applyNumberFormat="0" applyProtection="0">
      <alignment vertical="center"/>
    </xf>
    <xf numFmtId="4" fontId="72" fillId="57" borderId="172" applyNumberFormat="0" applyProtection="0">
      <alignment vertical="center"/>
    </xf>
    <xf numFmtId="4" fontId="72" fillId="57" borderId="172" applyNumberFormat="0" applyProtection="0">
      <alignment vertical="center"/>
    </xf>
    <xf numFmtId="4" fontId="72" fillId="57" borderId="172" applyNumberFormat="0" applyProtection="0">
      <alignment vertical="center"/>
    </xf>
    <xf numFmtId="4" fontId="73" fillId="60" borderId="173" applyNumberFormat="0" applyProtection="0">
      <alignment vertical="center"/>
    </xf>
    <xf numFmtId="4" fontId="43" fillId="60" borderId="172" applyNumberFormat="0" applyProtection="0">
      <alignment vertical="center"/>
    </xf>
    <xf numFmtId="4" fontId="43" fillId="60" borderId="172" applyNumberFormat="0" applyProtection="0">
      <alignment vertical="center"/>
    </xf>
    <xf numFmtId="4" fontId="43" fillId="60" borderId="172" applyNumberFormat="0" applyProtection="0">
      <alignment vertical="center"/>
    </xf>
    <xf numFmtId="4" fontId="43" fillId="60" borderId="172" applyNumberFormat="0" applyProtection="0">
      <alignment vertical="center"/>
    </xf>
    <xf numFmtId="4" fontId="43" fillId="60" borderId="172" applyNumberFormat="0" applyProtection="0">
      <alignment vertical="center"/>
    </xf>
    <xf numFmtId="4" fontId="51" fillId="60" borderId="173" applyNumberFormat="0" applyProtection="0">
      <alignment horizontal="left" vertical="center" indent="1"/>
    </xf>
    <xf numFmtId="4" fontId="72" fillId="60" borderId="172" applyNumberFormat="0" applyProtection="0">
      <alignment horizontal="left" vertical="center" indent="1"/>
    </xf>
    <xf numFmtId="4" fontId="72" fillId="60" borderId="172" applyNumberFormat="0" applyProtection="0">
      <alignment horizontal="left" vertical="center" indent="1"/>
    </xf>
    <xf numFmtId="4" fontId="72" fillId="60" borderId="172" applyNumberFormat="0" applyProtection="0">
      <alignment horizontal="left" vertical="center" indent="1"/>
    </xf>
    <xf numFmtId="4" fontId="72" fillId="60" borderId="172" applyNumberFormat="0" applyProtection="0">
      <alignment horizontal="left" vertical="center" indent="1"/>
    </xf>
    <xf numFmtId="4" fontId="72" fillId="60" borderId="172" applyNumberFormat="0" applyProtection="0">
      <alignment horizontal="left" vertical="center" indent="1"/>
    </xf>
    <xf numFmtId="4" fontId="51" fillId="60" borderId="173" applyNumberFormat="0" applyProtection="0">
      <alignment horizontal="left" vertical="center" indent="1"/>
    </xf>
    <xf numFmtId="0" fontId="43" fillId="57" borderId="174" applyNumberFormat="0" applyProtection="0">
      <alignment horizontal="left" vertical="top" indent="1"/>
    </xf>
    <xf numFmtId="0" fontId="43" fillId="57" borderId="174" applyNumberFormat="0" applyProtection="0">
      <alignment horizontal="left" vertical="top" indent="1"/>
    </xf>
    <xf numFmtId="0" fontId="43" fillId="57" borderId="174" applyNumberFormat="0" applyProtection="0">
      <alignment horizontal="left" vertical="top" indent="1"/>
    </xf>
    <xf numFmtId="0" fontId="43" fillId="57" borderId="174" applyNumberFormat="0" applyProtection="0">
      <alignment horizontal="left" vertical="top" indent="1"/>
    </xf>
    <xf numFmtId="0" fontId="43" fillId="57" borderId="174" applyNumberFormat="0" applyProtection="0">
      <alignment horizontal="left" vertical="top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51" fillId="61" borderId="173" applyNumberFormat="0" applyProtection="0">
      <alignment horizontal="right" vertical="center"/>
    </xf>
    <xf numFmtId="4" fontId="72" fillId="9" borderId="172" applyNumberFormat="0" applyProtection="0">
      <alignment horizontal="right" vertical="center"/>
    </xf>
    <xf numFmtId="4" fontId="72" fillId="9" borderId="172" applyNumberFormat="0" applyProtection="0">
      <alignment horizontal="right" vertical="center"/>
    </xf>
    <xf numFmtId="4" fontId="72" fillId="9" borderId="172" applyNumberFormat="0" applyProtection="0">
      <alignment horizontal="right" vertical="center"/>
    </xf>
    <xf numFmtId="4" fontId="72" fillId="9" borderId="172" applyNumberFormat="0" applyProtection="0">
      <alignment horizontal="right" vertical="center"/>
    </xf>
    <xf numFmtId="4" fontId="72" fillId="9" borderId="172" applyNumberFormat="0" applyProtection="0">
      <alignment horizontal="right" vertical="center"/>
    </xf>
    <xf numFmtId="4" fontId="51" fillId="62" borderId="173" applyNumberFormat="0" applyProtection="0">
      <alignment horizontal="right" vertical="center"/>
    </xf>
    <xf numFmtId="4" fontId="72" fillId="63" borderId="172" applyNumberFormat="0" applyProtection="0">
      <alignment horizontal="right" vertical="center"/>
    </xf>
    <xf numFmtId="4" fontId="72" fillId="63" borderId="172" applyNumberFormat="0" applyProtection="0">
      <alignment horizontal="right" vertical="center"/>
    </xf>
    <xf numFmtId="4" fontId="72" fillId="63" borderId="172" applyNumberFormat="0" applyProtection="0">
      <alignment horizontal="right" vertical="center"/>
    </xf>
    <xf numFmtId="4" fontId="72" fillId="63" borderId="172" applyNumberFormat="0" applyProtection="0">
      <alignment horizontal="right" vertical="center"/>
    </xf>
    <xf numFmtId="4" fontId="72" fillId="63" borderId="172" applyNumberFormat="0" applyProtection="0">
      <alignment horizontal="right" vertical="center"/>
    </xf>
    <xf numFmtId="4" fontId="51" fillId="64" borderId="173" applyNumberFormat="0" applyProtection="0">
      <alignment horizontal="right" vertical="center"/>
    </xf>
    <xf numFmtId="4" fontId="72" fillId="30" borderId="170" applyNumberFormat="0" applyProtection="0">
      <alignment horizontal="right" vertical="center"/>
    </xf>
    <xf numFmtId="4" fontId="72" fillId="30" borderId="170" applyNumberFormat="0" applyProtection="0">
      <alignment horizontal="right" vertical="center"/>
    </xf>
    <xf numFmtId="4" fontId="72" fillId="30" borderId="170" applyNumberFormat="0" applyProtection="0">
      <alignment horizontal="right" vertical="center"/>
    </xf>
    <xf numFmtId="4" fontId="72" fillId="30" borderId="170" applyNumberFormat="0" applyProtection="0">
      <alignment horizontal="right" vertical="center"/>
    </xf>
    <xf numFmtId="4" fontId="72" fillId="30" borderId="170" applyNumberFormat="0" applyProtection="0">
      <alignment horizontal="right" vertical="center"/>
    </xf>
    <xf numFmtId="4" fontId="51" fillId="65" borderId="173" applyNumberFormat="0" applyProtection="0">
      <alignment horizontal="right" vertical="center"/>
    </xf>
    <xf numFmtId="4" fontId="72" fillId="17" borderId="172" applyNumberFormat="0" applyProtection="0">
      <alignment horizontal="right" vertical="center"/>
    </xf>
    <xf numFmtId="4" fontId="72" fillId="17" borderId="172" applyNumberFormat="0" applyProtection="0">
      <alignment horizontal="right" vertical="center"/>
    </xf>
    <xf numFmtId="4" fontId="72" fillId="17" borderId="172" applyNumberFormat="0" applyProtection="0">
      <alignment horizontal="right" vertical="center"/>
    </xf>
    <xf numFmtId="4" fontId="72" fillId="17" borderId="172" applyNumberFormat="0" applyProtection="0">
      <alignment horizontal="right" vertical="center"/>
    </xf>
    <xf numFmtId="4" fontId="72" fillId="17" borderId="172" applyNumberFormat="0" applyProtection="0">
      <alignment horizontal="right" vertical="center"/>
    </xf>
    <xf numFmtId="4" fontId="51" fillId="66" borderId="173" applyNumberFormat="0" applyProtection="0">
      <alignment horizontal="right" vertical="center"/>
    </xf>
    <xf numFmtId="4" fontId="72" fillId="21" borderId="172" applyNumberFormat="0" applyProtection="0">
      <alignment horizontal="right" vertical="center"/>
    </xf>
    <xf numFmtId="4" fontId="72" fillId="21" borderId="172" applyNumberFormat="0" applyProtection="0">
      <alignment horizontal="right" vertical="center"/>
    </xf>
    <xf numFmtId="4" fontId="72" fillId="21" borderId="172" applyNumberFormat="0" applyProtection="0">
      <alignment horizontal="right" vertical="center"/>
    </xf>
    <xf numFmtId="4" fontId="72" fillId="21" borderId="172" applyNumberFormat="0" applyProtection="0">
      <alignment horizontal="right" vertical="center"/>
    </xf>
    <xf numFmtId="4" fontId="72" fillId="21" borderId="172" applyNumberFormat="0" applyProtection="0">
      <alignment horizontal="right" vertical="center"/>
    </xf>
    <xf numFmtId="4" fontId="51" fillId="67" borderId="173" applyNumberFormat="0" applyProtection="0">
      <alignment horizontal="right" vertical="center"/>
    </xf>
    <xf numFmtId="4" fontId="72" fillId="44" borderId="172" applyNumberFormat="0" applyProtection="0">
      <alignment horizontal="right" vertical="center"/>
    </xf>
    <xf numFmtId="4" fontId="72" fillId="44" borderId="172" applyNumberFormat="0" applyProtection="0">
      <alignment horizontal="right" vertical="center"/>
    </xf>
    <xf numFmtId="4" fontId="72" fillId="44" borderId="172" applyNumberFormat="0" applyProtection="0">
      <alignment horizontal="right" vertical="center"/>
    </xf>
    <xf numFmtId="4" fontId="72" fillId="44" borderId="172" applyNumberFormat="0" applyProtection="0">
      <alignment horizontal="right" vertical="center"/>
    </xf>
    <xf numFmtId="4" fontId="72" fillId="44" borderId="172" applyNumberFormat="0" applyProtection="0">
      <alignment horizontal="right" vertical="center"/>
    </xf>
    <xf numFmtId="4" fontId="51" fillId="68" borderId="173" applyNumberFormat="0" applyProtection="0">
      <alignment horizontal="right" vertical="center"/>
    </xf>
    <xf numFmtId="4" fontId="72" fillId="37" borderId="172" applyNumberFormat="0" applyProtection="0">
      <alignment horizontal="right" vertical="center"/>
    </xf>
    <xf numFmtId="4" fontId="72" fillId="37" borderId="172" applyNumberFormat="0" applyProtection="0">
      <alignment horizontal="right" vertical="center"/>
    </xf>
    <xf numFmtId="4" fontId="72" fillId="37" borderId="172" applyNumberFormat="0" applyProtection="0">
      <alignment horizontal="right" vertical="center"/>
    </xf>
    <xf numFmtId="4" fontId="72" fillId="37" borderId="172" applyNumberFormat="0" applyProtection="0">
      <alignment horizontal="right" vertical="center"/>
    </xf>
    <xf numFmtId="4" fontId="72" fillId="37" borderId="172" applyNumberFormat="0" applyProtection="0">
      <alignment horizontal="right" vertical="center"/>
    </xf>
    <xf numFmtId="4" fontId="51" fillId="69" borderId="173" applyNumberFormat="0" applyProtection="0">
      <alignment horizontal="right" vertical="center"/>
    </xf>
    <xf numFmtId="4" fontId="72" fillId="70" borderId="172" applyNumberFormat="0" applyProtection="0">
      <alignment horizontal="right" vertical="center"/>
    </xf>
    <xf numFmtId="4" fontId="72" fillId="70" borderId="172" applyNumberFormat="0" applyProtection="0">
      <alignment horizontal="right" vertical="center"/>
    </xf>
    <xf numFmtId="4" fontId="72" fillId="70" borderId="172" applyNumberFormat="0" applyProtection="0">
      <alignment horizontal="right" vertical="center"/>
    </xf>
    <xf numFmtId="4" fontId="72" fillId="70" borderId="172" applyNumberFormat="0" applyProtection="0">
      <alignment horizontal="right" vertical="center"/>
    </xf>
    <xf numFmtId="4" fontId="72" fillId="70" borderId="172" applyNumberFormat="0" applyProtection="0">
      <alignment horizontal="right" vertical="center"/>
    </xf>
    <xf numFmtId="4" fontId="51" fillId="71" borderId="173" applyNumberFormat="0" applyProtection="0">
      <alignment horizontal="right" vertical="center"/>
    </xf>
    <xf numFmtId="4" fontId="72" fillId="16" borderId="172" applyNumberFormat="0" applyProtection="0">
      <alignment horizontal="right" vertical="center"/>
    </xf>
    <xf numFmtId="4" fontId="72" fillId="16" borderId="172" applyNumberFormat="0" applyProtection="0">
      <alignment horizontal="right" vertical="center"/>
    </xf>
    <xf numFmtId="4" fontId="72" fillId="16" borderId="172" applyNumberFormat="0" applyProtection="0">
      <alignment horizontal="right" vertical="center"/>
    </xf>
    <xf numFmtId="4" fontId="72" fillId="16" borderId="172" applyNumberFormat="0" applyProtection="0">
      <alignment horizontal="right" vertical="center"/>
    </xf>
    <xf numFmtId="4" fontId="72" fillId="16" borderId="172" applyNumberFormat="0" applyProtection="0">
      <alignment horizontal="right" vertical="center"/>
    </xf>
    <xf numFmtId="4" fontId="75" fillId="72" borderId="173" applyNumberFormat="0" applyProtection="0">
      <alignment horizontal="left" vertical="center" indent="1"/>
    </xf>
    <xf numFmtId="4" fontId="72" fillId="73" borderId="170" applyNumberFormat="0" applyProtection="0">
      <alignment horizontal="left" vertical="center" indent="1"/>
    </xf>
    <xf numFmtId="4" fontId="72" fillId="73" borderId="170" applyNumberFormat="0" applyProtection="0">
      <alignment horizontal="left" vertical="center" indent="1"/>
    </xf>
    <xf numFmtId="4" fontId="72" fillId="73" borderId="170" applyNumberFormat="0" applyProtection="0">
      <alignment horizontal="left" vertical="center" indent="1"/>
    </xf>
    <xf numFmtId="4" fontId="72" fillId="73" borderId="170" applyNumberFormat="0" applyProtection="0">
      <alignment horizontal="left" vertical="center" indent="1"/>
    </xf>
    <xf numFmtId="4" fontId="72" fillId="73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54" fillId="75" borderId="170" applyNumberFormat="0" applyProtection="0">
      <alignment horizontal="left" vertical="center" indent="1"/>
    </xf>
    <xf numFmtId="4" fontId="72" fillId="77" borderId="172" applyNumberFormat="0" applyProtection="0">
      <alignment horizontal="right" vertical="center"/>
    </xf>
    <xf numFmtId="4" fontId="72" fillId="77" borderId="172" applyNumberFormat="0" applyProtection="0">
      <alignment horizontal="right" vertical="center"/>
    </xf>
    <xf numFmtId="4" fontId="72" fillId="77" borderId="172" applyNumberFormat="0" applyProtection="0">
      <alignment horizontal="right" vertical="center"/>
    </xf>
    <xf numFmtId="4" fontId="72" fillId="77" borderId="172" applyNumberFormat="0" applyProtection="0">
      <alignment horizontal="right" vertical="center"/>
    </xf>
    <xf numFmtId="4" fontId="72" fillId="77" borderId="172" applyNumberFormat="0" applyProtection="0">
      <alignment horizontal="right" vertical="center"/>
    </xf>
    <xf numFmtId="4" fontId="72" fillId="78" borderId="170" applyNumberFormat="0" applyProtection="0">
      <alignment horizontal="left" vertical="center" indent="1"/>
    </xf>
    <xf numFmtId="4" fontId="72" fillId="78" borderId="170" applyNumberFormat="0" applyProtection="0">
      <alignment horizontal="left" vertical="center" indent="1"/>
    </xf>
    <xf numFmtId="4" fontId="72" fillId="78" borderId="170" applyNumberFormat="0" applyProtection="0">
      <alignment horizontal="left" vertical="center" indent="1"/>
    </xf>
    <xf numFmtId="4" fontId="72" fillId="78" borderId="170" applyNumberFormat="0" applyProtection="0">
      <alignment horizontal="left" vertical="center" indent="1"/>
    </xf>
    <xf numFmtId="4" fontId="72" fillId="78" borderId="170" applyNumberFormat="0" applyProtection="0">
      <alignment horizontal="left" vertical="center" indent="1"/>
    </xf>
    <xf numFmtId="4" fontId="72" fillId="77" borderId="170" applyNumberFormat="0" applyProtection="0">
      <alignment horizontal="left" vertical="center" indent="1"/>
    </xf>
    <xf numFmtId="4" fontId="72" fillId="77" borderId="170" applyNumberFormat="0" applyProtection="0">
      <alignment horizontal="left" vertical="center" indent="1"/>
    </xf>
    <xf numFmtId="4" fontId="72" fillId="77" borderId="170" applyNumberFormat="0" applyProtection="0">
      <alignment horizontal="left" vertical="center" indent="1"/>
    </xf>
    <xf numFmtId="4" fontId="72" fillId="77" borderId="170" applyNumberFormat="0" applyProtection="0">
      <alignment horizontal="left" vertical="center" indent="1"/>
    </xf>
    <xf numFmtId="4" fontId="72" fillId="77" borderId="170" applyNumberFormat="0" applyProtection="0">
      <alignment horizontal="left" vertical="center" indent="1"/>
    </xf>
    <xf numFmtId="0" fontId="72" fillId="50" borderId="172" applyNumberFormat="0" applyProtection="0">
      <alignment horizontal="left" vertical="center" indent="1"/>
    </xf>
    <xf numFmtId="0" fontId="72" fillId="50" borderId="172" applyNumberFormat="0" applyProtection="0">
      <alignment horizontal="left" vertical="center" indent="1"/>
    </xf>
    <xf numFmtId="0" fontId="72" fillId="50" borderId="172" applyNumberFormat="0" applyProtection="0">
      <alignment horizontal="left" vertical="center" indent="1"/>
    </xf>
    <xf numFmtId="0" fontId="72" fillId="50" borderId="172" applyNumberFormat="0" applyProtection="0">
      <alignment horizontal="left" vertical="center" indent="1"/>
    </xf>
    <xf numFmtId="0" fontId="72" fillId="50" borderId="172" applyNumberFormat="0" applyProtection="0">
      <alignment horizontal="left" vertical="center" indent="1"/>
    </xf>
    <xf numFmtId="0" fontId="72" fillId="50" borderId="172" applyNumberFormat="0" applyProtection="0">
      <alignment horizontal="left" vertical="center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36" fillId="75" borderId="174" applyNumberFormat="0" applyProtection="0">
      <alignment horizontal="left" vertical="top" indent="1"/>
    </xf>
    <xf numFmtId="0" fontId="72" fillId="82" borderId="172" applyNumberFormat="0" applyProtection="0">
      <alignment horizontal="left" vertical="center" indent="1"/>
    </xf>
    <xf numFmtId="0" fontId="72" fillId="82" borderId="172" applyNumberFormat="0" applyProtection="0">
      <alignment horizontal="left" vertical="center" indent="1"/>
    </xf>
    <xf numFmtId="0" fontId="72" fillId="82" borderId="172" applyNumberFormat="0" applyProtection="0">
      <alignment horizontal="left" vertical="center" indent="1"/>
    </xf>
    <xf numFmtId="0" fontId="72" fillId="82" borderId="172" applyNumberFormat="0" applyProtection="0">
      <alignment horizontal="left" vertical="center" indent="1"/>
    </xf>
    <xf numFmtId="0" fontId="72" fillId="82" borderId="172" applyNumberFormat="0" applyProtection="0">
      <alignment horizontal="left" vertical="center" indent="1"/>
    </xf>
    <xf numFmtId="0" fontId="72" fillId="82" borderId="172" applyNumberFormat="0" applyProtection="0">
      <alignment horizontal="left" vertical="center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36" fillId="77" borderId="174" applyNumberFormat="0" applyProtection="0">
      <alignment horizontal="left" vertical="top" indent="1"/>
    </xf>
    <xf numFmtId="0" fontId="72" fillId="14" borderId="172" applyNumberFormat="0" applyProtection="0">
      <alignment horizontal="left" vertical="center" indent="1"/>
    </xf>
    <xf numFmtId="0" fontId="72" fillId="14" borderId="172" applyNumberFormat="0" applyProtection="0">
      <alignment horizontal="left" vertical="center" indent="1"/>
    </xf>
    <xf numFmtId="0" fontId="72" fillId="14" borderId="172" applyNumberFormat="0" applyProtection="0">
      <alignment horizontal="left" vertical="center" indent="1"/>
    </xf>
    <xf numFmtId="0" fontId="72" fillId="14" borderId="172" applyNumberFormat="0" applyProtection="0">
      <alignment horizontal="left" vertical="center" indent="1"/>
    </xf>
    <xf numFmtId="0" fontId="72" fillId="14" borderId="172" applyNumberFormat="0" applyProtection="0">
      <alignment horizontal="left" vertical="center" indent="1"/>
    </xf>
    <xf numFmtId="0" fontId="35" fillId="85" borderId="173" applyNumberFormat="0" applyProtection="0">
      <alignment horizontal="left" vertical="center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36" fillId="14" borderId="174" applyNumberFormat="0" applyProtection="0">
      <alignment horizontal="left" vertical="top" indent="1"/>
    </xf>
    <xf numFmtId="0" fontId="72" fillId="78" borderId="172" applyNumberFormat="0" applyProtection="0">
      <alignment horizontal="left" vertical="center" indent="1"/>
    </xf>
    <xf numFmtId="0" fontId="72" fillId="78" borderId="172" applyNumberFormat="0" applyProtection="0">
      <alignment horizontal="left" vertical="center" indent="1"/>
    </xf>
    <xf numFmtId="0" fontId="72" fillId="78" borderId="172" applyNumberFormat="0" applyProtection="0">
      <alignment horizontal="left" vertical="center" indent="1"/>
    </xf>
    <xf numFmtId="0" fontId="72" fillId="78" borderId="172" applyNumberFormat="0" applyProtection="0">
      <alignment horizontal="left" vertical="center" indent="1"/>
    </xf>
    <xf numFmtId="0" fontId="72" fillId="78" borderId="172" applyNumberFormat="0" applyProtection="0">
      <alignment horizontal="left" vertical="center" indent="1"/>
    </xf>
    <xf numFmtId="0" fontId="35" fillId="6" borderId="173" applyNumberFormat="0" applyProtection="0">
      <alignment horizontal="left" vertical="center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36" fillId="78" borderId="174" applyNumberFormat="0" applyProtection="0">
      <alignment horizontal="left" vertical="top" indent="1"/>
    </xf>
    <xf numFmtId="0" fontId="79" fillId="75" borderId="175" applyBorder="0"/>
    <xf numFmtId="4" fontId="51" fillId="87" borderId="173" applyNumberFormat="0" applyProtection="0">
      <alignment vertical="center"/>
    </xf>
    <xf numFmtId="4" fontId="80" fillId="59" borderId="174" applyNumberFormat="0" applyProtection="0">
      <alignment vertical="center"/>
    </xf>
    <xf numFmtId="4" fontId="80" fillId="59" borderId="174" applyNumberFormat="0" applyProtection="0">
      <alignment vertical="center"/>
    </xf>
    <xf numFmtId="4" fontId="80" fillId="59" borderId="174" applyNumberFormat="0" applyProtection="0">
      <alignment vertical="center"/>
    </xf>
    <xf numFmtId="4" fontId="80" fillId="59" borderId="174" applyNumberFormat="0" applyProtection="0">
      <alignment vertical="center"/>
    </xf>
    <xf numFmtId="4" fontId="80" fillId="59" borderId="174" applyNumberFormat="0" applyProtection="0">
      <alignment vertical="center"/>
    </xf>
    <xf numFmtId="4" fontId="73" fillId="87" borderId="173" applyNumberFormat="0" applyProtection="0">
      <alignment vertical="center"/>
    </xf>
    <xf numFmtId="4" fontId="51" fillId="87" borderId="173" applyNumberFormat="0" applyProtection="0">
      <alignment horizontal="left" vertical="center" indent="1"/>
    </xf>
    <xf numFmtId="4" fontId="80" fillId="50" borderId="174" applyNumberFormat="0" applyProtection="0">
      <alignment horizontal="left" vertical="center" indent="1"/>
    </xf>
    <xf numFmtId="4" fontId="80" fillId="50" borderId="174" applyNumberFormat="0" applyProtection="0">
      <alignment horizontal="left" vertical="center" indent="1"/>
    </xf>
    <xf numFmtId="4" fontId="80" fillId="50" borderId="174" applyNumberFormat="0" applyProtection="0">
      <alignment horizontal="left" vertical="center" indent="1"/>
    </xf>
    <xf numFmtId="4" fontId="80" fillId="50" borderId="174" applyNumberFormat="0" applyProtection="0">
      <alignment horizontal="left" vertical="center" indent="1"/>
    </xf>
    <xf numFmtId="4" fontId="80" fillId="50" borderId="174" applyNumberFormat="0" applyProtection="0">
      <alignment horizontal="left" vertical="center" indent="1"/>
    </xf>
    <xf numFmtId="4" fontId="51" fillId="87" borderId="173" applyNumberFormat="0" applyProtection="0">
      <alignment horizontal="left" vertical="center" indent="1"/>
    </xf>
    <xf numFmtId="0" fontId="80" fillId="59" borderId="174" applyNumberFormat="0" applyProtection="0">
      <alignment horizontal="left" vertical="top" indent="1"/>
    </xf>
    <xf numFmtId="0" fontId="80" fillId="59" borderId="174" applyNumberFormat="0" applyProtection="0">
      <alignment horizontal="left" vertical="top" indent="1"/>
    </xf>
    <xf numFmtId="0" fontId="80" fillId="59" borderId="174" applyNumberFormat="0" applyProtection="0">
      <alignment horizontal="left" vertical="top" indent="1"/>
    </xf>
    <xf numFmtId="0" fontId="80" fillId="59" borderId="174" applyNumberFormat="0" applyProtection="0">
      <alignment horizontal="left" vertical="top" indent="1"/>
    </xf>
    <xf numFmtId="0" fontId="80" fillId="59" borderId="174" applyNumberFormat="0" applyProtection="0">
      <alignment horizontal="left" vertical="top" indent="1"/>
    </xf>
    <xf numFmtId="4" fontId="51" fillId="74" borderId="173" applyNumberFormat="0" applyProtection="0">
      <alignment horizontal="right" vertical="center"/>
    </xf>
    <xf numFmtId="4" fontId="72" fillId="0" borderId="172" applyNumberFormat="0" applyProtection="0">
      <alignment horizontal="right" vertical="center"/>
    </xf>
    <xf numFmtId="4" fontId="72" fillId="0" borderId="172" applyNumberFormat="0" applyProtection="0">
      <alignment horizontal="right" vertical="center"/>
    </xf>
    <xf numFmtId="4" fontId="72" fillId="0" borderId="172" applyNumberFormat="0" applyProtection="0">
      <alignment horizontal="right" vertical="center"/>
    </xf>
    <xf numFmtId="4" fontId="72" fillId="0" borderId="172" applyNumberFormat="0" applyProtection="0">
      <alignment horizontal="right" vertical="center"/>
    </xf>
    <xf numFmtId="4" fontId="72" fillId="0" borderId="172" applyNumberFormat="0" applyProtection="0">
      <alignment horizontal="right" vertical="center"/>
    </xf>
    <xf numFmtId="4" fontId="73" fillId="74" borderId="173" applyNumberFormat="0" applyProtection="0">
      <alignment horizontal="right" vertical="center"/>
    </xf>
    <xf numFmtId="4" fontId="43" fillId="88" borderId="172" applyNumberFormat="0" applyProtection="0">
      <alignment horizontal="right" vertical="center"/>
    </xf>
    <xf numFmtId="4" fontId="43" fillId="88" borderId="172" applyNumberFormat="0" applyProtection="0">
      <alignment horizontal="right" vertical="center"/>
    </xf>
    <xf numFmtId="4" fontId="43" fillId="88" borderId="172" applyNumberFormat="0" applyProtection="0">
      <alignment horizontal="right" vertical="center"/>
    </xf>
    <xf numFmtId="4" fontId="43" fillId="88" borderId="172" applyNumberFormat="0" applyProtection="0">
      <alignment horizontal="right" vertical="center"/>
    </xf>
    <xf numFmtId="4" fontId="43" fillId="88" borderId="172" applyNumberFormat="0" applyProtection="0">
      <alignment horizontal="right" vertical="center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4" fontId="72" fillId="20" borderId="172" applyNumberFormat="0" applyProtection="0">
      <alignment horizontal="left" vertical="center" indent="1"/>
    </xf>
    <xf numFmtId="0" fontId="80" fillId="77" borderId="174" applyNumberFormat="0" applyProtection="0">
      <alignment horizontal="left" vertical="top" indent="1"/>
    </xf>
    <xf numFmtId="0" fontId="80" fillId="77" borderId="174" applyNumberFormat="0" applyProtection="0">
      <alignment horizontal="left" vertical="top" indent="1"/>
    </xf>
    <xf numFmtId="0" fontId="80" fillId="77" borderId="174" applyNumberFormat="0" applyProtection="0">
      <alignment horizontal="left" vertical="top" indent="1"/>
    </xf>
    <xf numFmtId="0" fontId="80" fillId="77" borderId="174" applyNumberFormat="0" applyProtection="0">
      <alignment horizontal="left" vertical="top" indent="1"/>
    </xf>
    <xf numFmtId="0" fontId="80" fillId="77" borderId="174" applyNumberFormat="0" applyProtection="0">
      <alignment horizontal="left" vertical="top" indent="1"/>
    </xf>
    <xf numFmtId="4" fontId="43" fillId="89" borderId="170" applyNumberFormat="0" applyProtection="0">
      <alignment horizontal="left" vertical="center" indent="1"/>
    </xf>
    <xf numFmtId="4" fontId="43" fillId="89" borderId="170" applyNumberFormat="0" applyProtection="0">
      <alignment horizontal="left" vertical="center" indent="1"/>
    </xf>
    <xf numFmtId="4" fontId="43" fillId="89" borderId="170" applyNumberFormat="0" applyProtection="0">
      <alignment horizontal="left" vertical="center" indent="1"/>
    </xf>
    <xf numFmtId="4" fontId="43" fillId="89" borderId="170" applyNumberFormat="0" applyProtection="0">
      <alignment horizontal="left" vertical="center" indent="1"/>
    </xf>
    <xf numFmtId="4" fontId="43" fillId="89" borderId="170" applyNumberFormat="0" applyProtection="0">
      <alignment horizontal="left" vertical="center" indent="1"/>
    </xf>
    <xf numFmtId="4" fontId="71" fillId="74" borderId="173" applyNumberFormat="0" applyProtection="0">
      <alignment horizontal="right" vertical="center"/>
    </xf>
    <xf numFmtId="4" fontId="43" fillId="86" borderId="172" applyNumberFormat="0" applyProtection="0">
      <alignment horizontal="right" vertical="center"/>
    </xf>
    <xf numFmtId="4" fontId="43" fillId="86" borderId="172" applyNumberFormat="0" applyProtection="0">
      <alignment horizontal="right" vertical="center"/>
    </xf>
    <xf numFmtId="4" fontId="43" fillId="86" borderId="172" applyNumberFormat="0" applyProtection="0">
      <alignment horizontal="right" vertical="center"/>
    </xf>
    <xf numFmtId="4" fontId="43" fillId="86" borderId="172" applyNumberFormat="0" applyProtection="0">
      <alignment horizontal="right" vertical="center"/>
    </xf>
    <xf numFmtId="4" fontId="43" fillId="86" borderId="172" applyNumberFormat="0" applyProtection="0">
      <alignment horizontal="right" vertical="center"/>
    </xf>
    <xf numFmtId="2" fontId="82" fillId="91" borderId="168" applyProtection="0"/>
    <xf numFmtId="2" fontId="82" fillId="91" borderId="168" applyProtection="0"/>
    <xf numFmtId="2" fontId="42" fillId="92" borderId="168" applyProtection="0"/>
    <xf numFmtId="2" fontId="42" fillId="93" borderId="168" applyProtection="0"/>
    <xf numFmtId="2" fontId="42" fillId="94" borderId="168" applyProtection="0"/>
    <xf numFmtId="2" fontId="42" fillId="94" borderId="168" applyProtection="0">
      <alignment horizontal="center"/>
    </xf>
    <xf numFmtId="2" fontId="42" fillId="93" borderId="168" applyProtection="0">
      <alignment horizontal="center"/>
    </xf>
    <xf numFmtId="0" fontId="43" fillId="0" borderId="170">
      <alignment horizontal="left" vertical="top" wrapText="1"/>
    </xf>
    <xf numFmtId="0" fontId="85" fillId="0" borderId="176" applyNumberFormat="0" applyFill="0" applyAlignment="0" applyProtection="0"/>
    <xf numFmtId="0" fontId="91" fillId="0" borderId="177"/>
    <xf numFmtId="0" fontId="42" fillId="6" borderId="180" applyNumberFormat="0">
      <alignment readingOrder="1"/>
      <protection locked="0"/>
    </xf>
    <xf numFmtId="0" fontId="48" fillId="0" borderId="181">
      <alignment horizontal="left" vertical="top" wrapText="1"/>
    </xf>
    <xf numFmtId="49" fontId="34" fillId="0" borderId="178">
      <alignment horizontal="center" vertical="top" wrapText="1"/>
      <protection locked="0"/>
    </xf>
    <xf numFmtId="49" fontId="34" fillId="0" borderId="178">
      <alignment horizontal="center" vertical="top" wrapText="1"/>
      <protection locked="0"/>
    </xf>
    <xf numFmtId="49" fontId="43" fillId="10" borderId="178">
      <alignment horizontal="right" vertical="top"/>
      <protection locked="0"/>
    </xf>
    <xf numFmtId="49" fontId="43" fillId="10" borderId="178">
      <alignment horizontal="right" vertical="top"/>
      <protection locked="0"/>
    </xf>
    <xf numFmtId="0" fontId="43" fillId="10" borderId="178">
      <alignment horizontal="right" vertical="top"/>
      <protection locked="0"/>
    </xf>
    <xf numFmtId="0" fontId="43" fillId="10" borderId="178">
      <alignment horizontal="right" vertical="top"/>
      <protection locked="0"/>
    </xf>
    <xf numFmtId="49" fontId="43" fillId="0" borderId="178">
      <alignment horizontal="right" vertical="top"/>
      <protection locked="0"/>
    </xf>
    <xf numFmtId="49" fontId="43" fillId="0" borderId="178">
      <alignment horizontal="right" vertical="top"/>
      <protection locked="0"/>
    </xf>
    <xf numFmtId="0" fontId="43" fillId="0" borderId="178">
      <alignment horizontal="right" vertical="top"/>
      <protection locked="0"/>
    </xf>
    <xf numFmtId="0" fontId="43" fillId="0" borderId="178">
      <alignment horizontal="right" vertical="top"/>
      <protection locked="0"/>
    </xf>
    <xf numFmtId="49" fontId="43" fillId="49" borderId="178">
      <alignment horizontal="right" vertical="top"/>
      <protection locked="0"/>
    </xf>
    <xf numFmtId="49" fontId="43" fillId="49" borderId="178">
      <alignment horizontal="right" vertical="top"/>
      <protection locked="0"/>
    </xf>
    <xf numFmtId="0" fontId="43" fillId="49" borderId="178">
      <alignment horizontal="right" vertical="top"/>
      <protection locked="0"/>
    </xf>
    <xf numFmtId="0" fontId="43" fillId="49" borderId="178">
      <alignment horizontal="right" vertical="top"/>
      <protection locked="0"/>
    </xf>
    <xf numFmtId="0" fontId="48" fillId="0" borderId="181">
      <alignment horizontal="center" vertical="top" wrapText="1"/>
    </xf>
    <xf numFmtId="0" fontId="52" fillId="50" borderId="180" applyNumberFormat="0" applyAlignment="0" applyProtection="0"/>
    <xf numFmtId="0" fontId="65" fillId="13" borderId="180" applyNumberFormat="0" applyAlignment="0" applyProtection="0"/>
    <xf numFmtId="0" fontId="34" fillId="59" borderId="182" applyNumberFormat="0" applyFont="0" applyAlignment="0" applyProtection="0"/>
    <xf numFmtId="0" fontId="36" fillId="45" borderId="183" applyNumberFormat="0" applyFont="0" applyAlignment="0" applyProtection="0"/>
    <xf numFmtId="0" fontId="36" fillId="45" borderId="183" applyNumberFormat="0" applyFont="0" applyAlignment="0" applyProtection="0"/>
    <xf numFmtId="0" fontId="36" fillId="45" borderId="183" applyNumberFormat="0" applyFont="0" applyAlignment="0" applyProtection="0"/>
    <xf numFmtId="0" fontId="70" fillId="50" borderId="184" applyNumberFormat="0" applyAlignment="0" applyProtection="0"/>
    <xf numFmtId="4" fontId="51" fillId="60" borderId="184" applyNumberFormat="0" applyProtection="0">
      <alignment vertical="center"/>
    </xf>
    <xf numFmtId="4" fontId="72" fillId="57" borderId="183" applyNumberFormat="0" applyProtection="0">
      <alignment vertical="center"/>
    </xf>
    <xf numFmtId="4" fontId="72" fillId="57" borderId="183" applyNumberFormat="0" applyProtection="0">
      <alignment vertical="center"/>
    </xf>
    <xf numFmtId="4" fontId="72" fillId="57" borderId="183" applyNumberFormat="0" applyProtection="0">
      <alignment vertical="center"/>
    </xf>
    <xf numFmtId="4" fontId="72" fillId="57" borderId="183" applyNumberFormat="0" applyProtection="0">
      <alignment vertical="center"/>
    </xf>
    <xf numFmtId="4" fontId="72" fillId="57" borderId="183" applyNumberFormat="0" applyProtection="0">
      <alignment vertical="center"/>
    </xf>
    <xf numFmtId="4" fontId="73" fillId="60" borderId="184" applyNumberFormat="0" applyProtection="0">
      <alignment vertical="center"/>
    </xf>
    <xf numFmtId="4" fontId="43" fillId="60" borderId="183" applyNumberFormat="0" applyProtection="0">
      <alignment vertical="center"/>
    </xf>
    <xf numFmtId="4" fontId="43" fillId="60" borderId="183" applyNumberFormat="0" applyProtection="0">
      <alignment vertical="center"/>
    </xf>
    <xf numFmtId="4" fontId="43" fillId="60" borderId="183" applyNumberFormat="0" applyProtection="0">
      <alignment vertical="center"/>
    </xf>
    <xf numFmtId="4" fontId="43" fillId="60" borderId="183" applyNumberFormat="0" applyProtection="0">
      <alignment vertical="center"/>
    </xf>
    <xf numFmtId="4" fontId="43" fillId="60" borderId="183" applyNumberFormat="0" applyProtection="0">
      <alignment vertical="center"/>
    </xf>
    <xf numFmtId="4" fontId="51" fillId="60" borderId="184" applyNumberFormat="0" applyProtection="0">
      <alignment horizontal="left" vertical="center" indent="1"/>
    </xf>
    <xf numFmtId="4" fontId="72" fillId="60" borderId="183" applyNumberFormat="0" applyProtection="0">
      <alignment horizontal="left" vertical="center" indent="1"/>
    </xf>
    <xf numFmtId="4" fontId="72" fillId="60" borderId="183" applyNumberFormat="0" applyProtection="0">
      <alignment horizontal="left" vertical="center" indent="1"/>
    </xf>
    <xf numFmtId="4" fontId="72" fillId="60" borderId="183" applyNumberFormat="0" applyProtection="0">
      <alignment horizontal="left" vertical="center" indent="1"/>
    </xf>
    <xf numFmtId="4" fontId="72" fillId="60" borderId="183" applyNumberFormat="0" applyProtection="0">
      <alignment horizontal="left" vertical="center" indent="1"/>
    </xf>
    <xf numFmtId="4" fontId="72" fillId="60" borderId="183" applyNumberFormat="0" applyProtection="0">
      <alignment horizontal="left" vertical="center" indent="1"/>
    </xf>
    <xf numFmtId="4" fontId="51" fillId="60" borderId="184" applyNumberFormat="0" applyProtection="0">
      <alignment horizontal="left" vertical="center" indent="1"/>
    </xf>
    <xf numFmtId="0" fontId="43" fillId="57" borderId="185" applyNumberFormat="0" applyProtection="0">
      <alignment horizontal="left" vertical="top" indent="1"/>
    </xf>
    <xf numFmtId="0" fontId="43" fillId="57" borderId="185" applyNumberFormat="0" applyProtection="0">
      <alignment horizontal="left" vertical="top" indent="1"/>
    </xf>
    <xf numFmtId="0" fontId="43" fillId="57" borderId="185" applyNumberFormat="0" applyProtection="0">
      <alignment horizontal="left" vertical="top" indent="1"/>
    </xf>
    <xf numFmtId="0" fontId="43" fillId="57" borderId="185" applyNumberFormat="0" applyProtection="0">
      <alignment horizontal="left" vertical="top" indent="1"/>
    </xf>
    <xf numFmtId="0" fontId="43" fillId="57" borderId="185" applyNumberFormat="0" applyProtection="0">
      <alignment horizontal="left" vertical="top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51" fillId="61" borderId="184" applyNumberFormat="0" applyProtection="0">
      <alignment horizontal="right" vertical="center"/>
    </xf>
    <xf numFmtId="4" fontId="72" fillId="9" borderId="183" applyNumberFormat="0" applyProtection="0">
      <alignment horizontal="right" vertical="center"/>
    </xf>
    <xf numFmtId="4" fontId="72" fillId="9" borderId="183" applyNumberFormat="0" applyProtection="0">
      <alignment horizontal="right" vertical="center"/>
    </xf>
    <xf numFmtId="4" fontId="72" fillId="9" borderId="183" applyNumberFormat="0" applyProtection="0">
      <alignment horizontal="right" vertical="center"/>
    </xf>
    <xf numFmtId="4" fontId="72" fillId="9" borderId="183" applyNumberFormat="0" applyProtection="0">
      <alignment horizontal="right" vertical="center"/>
    </xf>
    <xf numFmtId="4" fontId="72" fillId="9" borderId="183" applyNumberFormat="0" applyProtection="0">
      <alignment horizontal="right" vertical="center"/>
    </xf>
    <xf numFmtId="4" fontId="51" fillId="62" borderId="184" applyNumberFormat="0" applyProtection="0">
      <alignment horizontal="right" vertical="center"/>
    </xf>
    <xf numFmtId="4" fontId="72" fillId="63" borderId="183" applyNumberFormat="0" applyProtection="0">
      <alignment horizontal="right" vertical="center"/>
    </xf>
    <xf numFmtId="4" fontId="72" fillId="63" borderId="183" applyNumberFormat="0" applyProtection="0">
      <alignment horizontal="right" vertical="center"/>
    </xf>
    <xf numFmtId="4" fontId="72" fillId="63" borderId="183" applyNumberFormat="0" applyProtection="0">
      <alignment horizontal="right" vertical="center"/>
    </xf>
    <xf numFmtId="4" fontId="72" fillId="63" borderId="183" applyNumberFormat="0" applyProtection="0">
      <alignment horizontal="right" vertical="center"/>
    </xf>
    <xf numFmtId="4" fontId="72" fillId="63" borderId="183" applyNumberFormat="0" applyProtection="0">
      <alignment horizontal="right" vertical="center"/>
    </xf>
    <xf numFmtId="4" fontId="51" fillId="64" borderId="184" applyNumberFormat="0" applyProtection="0">
      <alignment horizontal="right" vertical="center"/>
    </xf>
    <xf numFmtId="4" fontId="72" fillId="30" borderId="181" applyNumberFormat="0" applyProtection="0">
      <alignment horizontal="right" vertical="center"/>
    </xf>
    <xf numFmtId="4" fontId="72" fillId="30" borderId="181" applyNumberFormat="0" applyProtection="0">
      <alignment horizontal="right" vertical="center"/>
    </xf>
    <xf numFmtId="4" fontId="72" fillId="30" borderId="181" applyNumberFormat="0" applyProtection="0">
      <alignment horizontal="right" vertical="center"/>
    </xf>
    <xf numFmtId="4" fontId="72" fillId="30" borderId="181" applyNumberFormat="0" applyProtection="0">
      <alignment horizontal="right" vertical="center"/>
    </xf>
    <xf numFmtId="4" fontId="72" fillId="30" borderId="181" applyNumberFormat="0" applyProtection="0">
      <alignment horizontal="right" vertical="center"/>
    </xf>
    <xf numFmtId="4" fontId="51" fillId="65" borderId="184" applyNumberFormat="0" applyProtection="0">
      <alignment horizontal="right" vertical="center"/>
    </xf>
    <xf numFmtId="4" fontId="72" fillId="17" borderId="183" applyNumberFormat="0" applyProtection="0">
      <alignment horizontal="right" vertical="center"/>
    </xf>
    <xf numFmtId="4" fontId="72" fillId="17" borderId="183" applyNumberFormat="0" applyProtection="0">
      <alignment horizontal="right" vertical="center"/>
    </xf>
    <xf numFmtId="4" fontId="72" fillId="17" borderId="183" applyNumberFormat="0" applyProtection="0">
      <alignment horizontal="right" vertical="center"/>
    </xf>
    <xf numFmtId="4" fontId="72" fillId="17" borderId="183" applyNumberFormat="0" applyProtection="0">
      <alignment horizontal="right" vertical="center"/>
    </xf>
    <xf numFmtId="4" fontId="72" fillId="17" borderId="183" applyNumberFormat="0" applyProtection="0">
      <alignment horizontal="right" vertical="center"/>
    </xf>
    <xf numFmtId="4" fontId="51" fillId="66" borderId="184" applyNumberFormat="0" applyProtection="0">
      <alignment horizontal="right" vertical="center"/>
    </xf>
    <xf numFmtId="4" fontId="72" fillId="21" borderId="183" applyNumberFormat="0" applyProtection="0">
      <alignment horizontal="right" vertical="center"/>
    </xf>
    <xf numFmtId="4" fontId="72" fillId="21" borderId="183" applyNumberFormat="0" applyProtection="0">
      <alignment horizontal="right" vertical="center"/>
    </xf>
    <xf numFmtId="4" fontId="72" fillId="21" borderId="183" applyNumberFormat="0" applyProtection="0">
      <alignment horizontal="right" vertical="center"/>
    </xf>
    <xf numFmtId="4" fontId="72" fillId="21" borderId="183" applyNumberFormat="0" applyProtection="0">
      <alignment horizontal="right" vertical="center"/>
    </xf>
    <xf numFmtId="4" fontId="72" fillId="21" borderId="183" applyNumberFormat="0" applyProtection="0">
      <alignment horizontal="right" vertical="center"/>
    </xf>
    <xf numFmtId="4" fontId="51" fillId="67" borderId="184" applyNumberFormat="0" applyProtection="0">
      <alignment horizontal="right" vertical="center"/>
    </xf>
    <xf numFmtId="4" fontId="72" fillId="44" borderId="183" applyNumberFormat="0" applyProtection="0">
      <alignment horizontal="right" vertical="center"/>
    </xf>
    <xf numFmtId="4" fontId="72" fillId="44" borderId="183" applyNumberFormat="0" applyProtection="0">
      <alignment horizontal="right" vertical="center"/>
    </xf>
    <xf numFmtId="4" fontId="72" fillId="44" borderId="183" applyNumberFormat="0" applyProtection="0">
      <alignment horizontal="right" vertical="center"/>
    </xf>
    <xf numFmtId="4" fontId="72" fillId="44" borderId="183" applyNumberFormat="0" applyProtection="0">
      <alignment horizontal="right" vertical="center"/>
    </xf>
    <xf numFmtId="4" fontId="72" fillId="44" borderId="183" applyNumberFormat="0" applyProtection="0">
      <alignment horizontal="right" vertical="center"/>
    </xf>
    <xf numFmtId="4" fontId="51" fillId="68" borderId="184" applyNumberFormat="0" applyProtection="0">
      <alignment horizontal="right" vertical="center"/>
    </xf>
    <xf numFmtId="4" fontId="72" fillId="37" borderId="183" applyNumberFormat="0" applyProtection="0">
      <alignment horizontal="right" vertical="center"/>
    </xf>
    <xf numFmtId="4" fontId="72" fillId="37" borderId="183" applyNumberFormat="0" applyProtection="0">
      <alignment horizontal="right" vertical="center"/>
    </xf>
    <xf numFmtId="4" fontId="72" fillId="37" borderId="183" applyNumberFormat="0" applyProtection="0">
      <alignment horizontal="right" vertical="center"/>
    </xf>
    <xf numFmtId="4" fontId="72" fillId="37" borderId="183" applyNumberFormat="0" applyProtection="0">
      <alignment horizontal="right" vertical="center"/>
    </xf>
    <xf numFmtId="4" fontId="72" fillId="37" borderId="183" applyNumberFormat="0" applyProtection="0">
      <alignment horizontal="right" vertical="center"/>
    </xf>
    <xf numFmtId="4" fontId="51" fillId="69" borderId="184" applyNumberFormat="0" applyProtection="0">
      <alignment horizontal="right" vertical="center"/>
    </xf>
    <xf numFmtId="4" fontId="72" fillId="70" borderId="183" applyNumberFormat="0" applyProtection="0">
      <alignment horizontal="right" vertical="center"/>
    </xf>
    <xf numFmtId="4" fontId="72" fillId="70" borderId="183" applyNumberFormat="0" applyProtection="0">
      <alignment horizontal="right" vertical="center"/>
    </xf>
    <xf numFmtId="4" fontId="72" fillId="70" borderId="183" applyNumberFormat="0" applyProtection="0">
      <alignment horizontal="right" vertical="center"/>
    </xf>
    <xf numFmtId="4" fontId="72" fillId="70" borderId="183" applyNumberFormat="0" applyProtection="0">
      <alignment horizontal="right" vertical="center"/>
    </xf>
    <xf numFmtId="4" fontId="72" fillId="70" borderId="183" applyNumberFormat="0" applyProtection="0">
      <alignment horizontal="right" vertical="center"/>
    </xf>
    <xf numFmtId="4" fontId="51" fillId="71" borderId="184" applyNumberFormat="0" applyProtection="0">
      <alignment horizontal="right" vertical="center"/>
    </xf>
    <xf numFmtId="4" fontId="72" fillId="16" borderId="183" applyNumberFormat="0" applyProtection="0">
      <alignment horizontal="right" vertical="center"/>
    </xf>
    <xf numFmtId="4" fontId="72" fillId="16" borderId="183" applyNumberFormat="0" applyProtection="0">
      <alignment horizontal="right" vertical="center"/>
    </xf>
    <xf numFmtId="4" fontId="72" fillId="16" borderId="183" applyNumberFormat="0" applyProtection="0">
      <alignment horizontal="right" vertical="center"/>
    </xf>
    <xf numFmtId="4" fontId="72" fillId="16" borderId="183" applyNumberFormat="0" applyProtection="0">
      <alignment horizontal="right" vertical="center"/>
    </xf>
    <xf numFmtId="4" fontId="72" fillId="16" borderId="183" applyNumberFormat="0" applyProtection="0">
      <alignment horizontal="right" vertical="center"/>
    </xf>
    <xf numFmtId="4" fontId="75" fillId="72" borderId="184" applyNumberFormat="0" applyProtection="0">
      <alignment horizontal="left" vertical="center" indent="1"/>
    </xf>
    <xf numFmtId="4" fontId="72" fillId="73" borderId="181" applyNumberFormat="0" applyProtection="0">
      <alignment horizontal="left" vertical="center" indent="1"/>
    </xf>
    <xf numFmtId="4" fontId="72" fillId="73" borderId="181" applyNumberFormat="0" applyProtection="0">
      <alignment horizontal="left" vertical="center" indent="1"/>
    </xf>
    <xf numFmtId="4" fontId="72" fillId="73" borderId="181" applyNumberFormat="0" applyProtection="0">
      <alignment horizontal="left" vertical="center" indent="1"/>
    </xf>
    <xf numFmtId="4" fontId="72" fillId="73" borderId="181" applyNumberFormat="0" applyProtection="0">
      <alignment horizontal="left" vertical="center" indent="1"/>
    </xf>
    <xf numFmtId="4" fontId="72" fillId="73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54" fillId="75" borderId="181" applyNumberFormat="0" applyProtection="0">
      <alignment horizontal="left" vertical="center" indent="1"/>
    </xf>
    <xf numFmtId="4" fontId="72" fillId="77" borderId="183" applyNumberFormat="0" applyProtection="0">
      <alignment horizontal="right" vertical="center"/>
    </xf>
    <xf numFmtId="4" fontId="72" fillId="77" borderId="183" applyNumberFormat="0" applyProtection="0">
      <alignment horizontal="right" vertical="center"/>
    </xf>
    <xf numFmtId="4" fontId="72" fillId="77" borderId="183" applyNumberFormat="0" applyProtection="0">
      <alignment horizontal="right" vertical="center"/>
    </xf>
    <xf numFmtId="4" fontId="72" fillId="77" borderId="183" applyNumberFormat="0" applyProtection="0">
      <alignment horizontal="right" vertical="center"/>
    </xf>
    <xf numFmtId="4" fontId="72" fillId="77" borderId="183" applyNumberFormat="0" applyProtection="0">
      <alignment horizontal="right" vertical="center"/>
    </xf>
    <xf numFmtId="4" fontId="72" fillId="78" borderId="181" applyNumberFormat="0" applyProtection="0">
      <alignment horizontal="left" vertical="center" indent="1"/>
    </xf>
    <xf numFmtId="4" fontId="72" fillId="78" borderId="181" applyNumberFormat="0" applyProtection="0">
      <alignment horizontal="left" vertical="center" indent="1"/>
    </xf>
    <xf numFmtId="4" fontId="72" fillId="78" borderId="181" applyNumberFormat="0" applyProtection="0">
      <alignment horizontal="left" vertical="center" indent="1"/>
    </xf>
    <xf numFmtId="4" fontId="72" fillId="78" borderId="181" applyNumberFormat="0" applyProtection="0">
      <alignment horizontal="left" vertical="center" indent="1"/>
    </xf>
    <xf numFmtId="4" fontId="72" fillId="78" borderId="181" applyNumberFormat="0" applyProtection="0">
      <alignment horizontal="left" vertical="center" indent="1"/>
    </xf>
    <xf numFmtId="4" fontId="72" fillId="77" borderId="181" applyNumberFormat="0" applyProtection="0">
      <alignment horizontal="left" vertical="center" indent="1"/>
    </xf>
    <xf numFmtId="4" fontId="72" fillId="77" borderId="181" applyNumberFormat="0" applyProtection="0">
      <alignment horizontal="left" vertical="center" indent="1"/>
    </xf>
    <xf numFmtId="4" fontId="72" fillId="77" borderId="181" applyNumberFormat="0" applyProtection="0">
      <alignment horizontal="left" vertical="center" indent="1"/>
    </xf>
    <xf numFmtId="4" fontId="72" fillId="77" borderId="181" applyNumberFormat="0" applyProtection="0">
      <alignment horizontal="left" vertical="center" indent="1"/>
    </xf>
    <xf numFmtId="4" fontId="72" fillId="77" borderId="181" applyNumberFormat="0" applyProtection="0">
      <alignment horizontal="left" vertical="center" indent="1"/>
    </xf>
    <xf numFmtId="0" fontId="72" fillId="50" borderId="183" applyNumberFormat="0" applyProtection="0">
      <alignment horizontal="left" vertical="center" indent="1"/>
    </xf>
    <xf numFmtId="0" fontId="72" fillId="50" borderId="183" applyNumberFormat="0" applyProtection="0">
      <alignment horizontal="left" vertical="center" indent="1"/>
    </xf>
    <xf numFmtId="0" fontId="72" fillId="50" borderId="183" applyNumberFormat="0" applyProtection="0">
      <alignment horizontal="left" vertical="center" indent="1"/>
    </xf>
    <xf numFmtId="0" fontId="72" fillId="50" borderId="183" applyNumberFormat="0" applyProtection="0">
      <alignment horizontal="left" vertical="center" indent="1"/>
    </xf>
    <xf numFmtId="0" fontId="72" fillId="50" borderId="183" applyNumberFormat="0" applyProtection="0">
      <alignment horizontal="left" vertical="center" indent="1"/>
    </xf>
    <xf numFmtId="0" fontId="72" fillId="50" borderId="183" applyNumberFormat="0" applyProtection="0">
      <alignment horizontal="left" vertical="center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36" fillId="75" borderId="185" applyNumberFormat="0" applyProtection="0">
      <alignment horizontal="left" vertical="top" indent="1"/>
    </xf>
    <xf numFmtId="0" fontId="72" fillId="82" borderId="183" applyNumberFormat="0" applyProtection="0">
      <alignment horizontal="left" vertical="center" indent="1"/>
    </xf>
    <xf numFmtId="0" fontId="72" fillId="82" borderId="183" applyNumberFormat="0" applyProtection="0">
      <alignment horizontal="left" vertical="center" indent="1"/>
    </xf>
    <xf numFmtId="0" fontId="72" fillId="82" borderId="183" applyNumberFormat="0" applyProtection="0">
      <alignment horizontal="left" vertical="center" indent="1"/>
    </xf>
    <xf numFmtId="0" fontId="72" fillId="82" borderId="183" applyNumberFormat="0" applyProtection="0">
      <alignment horizontal="left" vertical="center" indent="1"/>
    </xf>
    <xf numFmtId="0" fontId="72" fillId="82" borderId="183" applyNumberFormat="0" applyProtection="0">
      <alignment horizontal="left" vertical="center" indent="1"/>
    </xf>
    <xf numFmtId="0" fontId="72" fillId="82" borderId="183" applyNumberFormat="0" applyProtection="0">
      <alignment horizontal="left" vertical="center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36" fillId="77" borderId="185" applyNumberFormat="0" applyProtection="0">
      <alignment horizontal="left" vertical="top" indent="1"/>
    </xf>
    <xf numFmtId="0" fontId="72" fillId="14" borderId="183" applyNumberFormat="0" applyProtection="0">
      <alignment horizontal="left" vertical="center" indent="1"/>
    </xf>
    <xf numFmtId="0" fontId="72" fillId="14" borderId="183" applyNumberFormat="0" applyProtection="0">
      <alignment horizontal="left" vertical="center" indent="1"/>
    </xf>
    <xf numFmtId="0" fontId="72" fillId="14" borderId="183" applyNumberFormat="0" applyProtection="0">
      <alignment horizontal="left" vertical="center" indent="1"/>
    </xf>
    <xf numFmtId="0" fontId="72" fillId="14" borderId="183" applyNumberFormat="0" applyProtection="0">
      <alignment horizontal="left" vertical="center" indent="1"/>
    </xf>
    <xf numFmtId="0" fontId="72" fillId="14" borderId="183" applyNumberFormat="0" applyProtection="0">
      <alignment horizontal="left" vertical="center" indent="1"/>
    </xf>
    <xf numFmtId="0" fontId="35" fillId="85" borderId="184" applyNumberFormat="0" applyProtection="0">
      <alignment horizontal="left" vertical="center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36" fillId="14" borderId="185" applyNumberFormat="0" applyProtection="0">
      <alignment horizontal="left" vertical="top" indent="1"/>
    </xf>
    <xf numFmtId="0" fontId="72" fillId="78" borderId="183" applyNumberFormat="0" applyProtection="0">
      <alignment horizontal="left" vertical="center" indent="1"/>
    </xf>
    <xf numFmtId="0" fontId="72" fillId="78" borderId="183" applyNumberFormat="0" applyProtection="0">
      <alignment horizontal="left" vertical="center" indent="1"/>
    </xf>
    <xf numFmtId="0" fontId="72" fillId="78" borderId="183" applyNumberFormat="0" applyProtection="0">
      <alignment horizontal="left" vertical="center" indent="1"/>
    </xf>
    <xf numFmtId="0" fontId="72" fillId="78" borderId="183" applyNumberFormat="0" applyProtection="0">
      <alignment horizontal="left" vertical="center" indent="1"/>
    </xf>
    <xf numFmtId="0" fontId="72" fillId="78" borderId="183" applyNumberFormat="0" applyProtection="0">
      <alignment horizontal="left" vertical="center" indent="1"/>
    </xf>
    <xf numFmtId="0" fontId="35" fillId="6" borderId="184" applyNumberFormat="0" applyProtection="0">
      <alignment horizontal="left" vertical="center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36" fillId="78" borderId="185" applyNumberFormat="0" applyProtection="0">
      <alignment horizontal="left" vertical="top" indent="1"/>
    </xf>
    <xf numFmtId="0" fontId="79" fillId="75" borderId="186" applyBorder="0"/>
    <xf numFmtId="4" fontId="51" fillId="87" borderId="184" applyNumberFormat="0" applyProtection="0">
      <alignment vertical="center"/>
    </xf>
    <xf numFmtId="4" fontId="80" fillId="59" borderId="185" applyNumberFormat="0" applyProtection="0">
      <alignment vertical="center"/>
    </xf>
    <xf numFmtId="4" fontId="80" fillId="59" borderId="185" applyNumberFormat="0" applyProtection="0">
      <alignment vertical="center"/>
    </xf>
    <xf numFmtId="4" fontId="80" fillId="59" borderId="185" applyNumberFormat="0" applyProtection="0">
      <alignment vertical="center"/>
    </xf>
    <xf numFmtId="4" fontId="80" fillId="59" borderId="185" applyNumberFormat="0" applyProtection="0">
      <alignment vertical="center"/>
    </xf>
    <xf numFmtId="4" fontId="80" fillId="59" borderId="185" applyNumberFormat="0" applyProtection="0">
      <alignment vertical="center"/>
    </xf>
    <xf numFmtId="4" fontId="73" fillId="87" borderId="184" applyNumberFormat="0" applyProtection="0">
      <alignment vertical="center"/>
    </xf>
    <xf numFmtId="4" fontId="51" fillId="87" borderId="184" applyNumberFormat="0" applyProtection="0">
      <alignment horizontal="left" vertical="center" indent="1"/>
    </xf>
    <xf numFmtId="4" fontId="80" fillId="50" borderId="185" applyNumberFormat="0" applyProtection="0">
      <alignment horizontal="left" vertical="center" indent="1"/>
    </xf>
    <xf numFmtId="4" fontId="80" fillId="50" borderId="185" applyNumberFormat="0" applyProtection="0">
      <alignment horizontal="left" vertical="center" indent="1"/>
    </xf>
    <xf numFmtId="4" fontId="80" fillId="50" borderId="185" applyNumberFormat="0" applyProtection="0">
      <alignment horizontal="left" vertical="center" indent="1"/>
    </xf>
    <xf numFmtId="4" fontId="80" fillId="50" borderId="185" applyNumberFormat="0" applyProtection="0">
      <alignment horizontal="left" vertical="center" indent="1"/>
    </xf>
    <xf numFmtId="4" fontId="80" fillId="50" borderId="185" applyNumberFormat="0" applyProtection="0">
      <alignment horizontal="left" vertical="center" indent="1"/>
    </xf>
    <xf numFmtId="4" fontId="51" fillId="87" borderId="184" applyNumberFormat="0" applyProtection="0">
      <alignment horizontal="left" vertical="center" indent="1"/>
    </xf>
    <xf numFmtId="0" fontId="80" fillId="59" borderId="185" applyNumberFormat="0" applyProtection="0">
      <alignment horizontal="left" vertical="top" indent="1"/>
    </xf>
    <xf numFmtId="0" fontId="80" fillId="59" borderId="185" applyNumberFormat="0" applyProtection="0">
      <alignment horizontal="left" vertical="top" indent="1"/>
    </xf>
    <xf numFmtId="0" fontId="80" fillId="59" borderId="185" applyNumberFormat="0" applyProtection="0">
      <alignment horizontal="left" vertical="top" indent="1"/>
    </xf>
    <xf numFmtId="0" fontId="80" fillId="59" borderId="185" applyNumberFormat="0" applyProtection="0">
      <alignment horizontal="left" vertical="top" indent="1"/>
    </xf>
    <xf numFmtId="0" fontId="80" fillId="59" borderId="185" applyNumberFormat="0" applyProtection="0">
      <alignment horizontal="left" vertical="top" indent="1"/>
    </xf>
    <xf numFmtId="4" fontId="51" fillId="74" borderId="184" applyNumberFormat="0" applyProtection="0">
      <alignment horizontal="right" vertical="center"/>
    </xf>
    <xf numFmtId="4" fontId="72" fillId="0" borderId="183" applyNumberFormat="0" applyProtection="0">
      <alignment horizontal="right" vertical="center"/>
    </xf>
    <xf numFmtId="4" fontId="72" fillId="0" borderId="183" applyNumberFormat="0" applyProtection="0">
      <alignment horizontal="right" vertical="center"/>
    </xf>
    <xf numFmtId="4" fontId="72" fillId="0" borderId="183" applyNumberFormat="0" applyProtection="0">
      <alignment horizontal="right" vertical="center"/>
    </xf>
    <xf numFmtId="4" fontId="72" fillId="0" borderId="183" applyNumberFormat="0" applyProtection="0">
      <alignment horizontal="right" vertical="center"/>
    </xf>
    <xf numFmtId="4" fontId="72" fillId="0" borderId="183" applyNumberFormat="0" applyProtection="0">
      <alignment horizontal="right" vertical="center"/>
    </xf>
    <xf numFmtId="4" fontId="73" fillId="74" borderId="184" applyNumberFormat="0" applyProtection="0">
      <alignment horizontal="right" vertical="center"/>
    </xf>
    <xf numFmtId="4" fontId="43" fillId="88" borderId="183" applyNumberFormat="0" applyProtection="0">
      <alignment horizontal="right" vertical="center"/>
    </xf>
    <xf numFmtId="4" fontId="43" fillId="88" borderId="183" applyNumberFormat="0" applyProtection="0">
      <alignment horizontal="right" vertical="center"/>
    </xf>
    <xf numFmtId="4" fontId="43" fillId="88" borderId="183" applyNumberFormat="0" applyProtection="0">
      <alignment horizontal="right" vertical="center"/>
    </xf>
    <xf numFmtId="4" fontId="43" fillId="88" borderId="183" applyNumberFormat="0" applyProtection="0">
      <alignment horizontal="right" vertical="center"/>
    </xf>
    <xf numFmtId="4" fontId="43" fillId="88" borderId="183" applyNumberFormat="0" applyProtection="0">
      <alignment horizontal="right" vertical="center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4" fontId="72" fillId="20" borderId="183" applyNumberFormat="0" applyProtection="0">
      <alignment horizontal="left" vertical="center" indent="1"/>
    </xf>
    <xf numFmtId="0" fontId="80" fillId="77" borderId="185" applyNumberFormat="0" applyProtection="0">
      <alignment horizontal="left" vertical="top" indent="1"/>
    </xf>
    <xf numFmtId="0" fontId="80" fillId="77" borderId="185" applyNumberFormat="0" applyProtection="0">
      <alignment horizontal="left" vertical="top" indent="1"/>
    </xf>
    <xf numFmtId="0" fontId="80" fillId="77" borderId="185" applyNumberFormat="0" applyProtection="0">
      <alignment horizontal="left" vertical="top" indent="1"/>
    </xf>
    <xf numFmtId="0" fontId="80" fillId="77" borderId="185" applyNumberFormat="0" applyProtection="0">
      <alignment horizontal="left" vertical="top" indent="1"/>
    </xf>
    <xf numFmtId="0" fontId="80" fillId="77" borderId="185" applyNumberFormat="0" applyProtection="0">
      <alignment horizontal="left" vertical="top" indent="1"/>
    </xf>
    <xf numFmtId="4" fontId="43" fillId="89" borderId="181" applyNumberFormat="0" applyProtection="0">
      <alignment horizontal="left" vertical="center" indent="1"/>
    </xf>
    <xf numFmtId="4" fontId="43" fillId="89" borderId="181" applyNumberFormat="0" applyProtection="0">
      <alignment horizontal="left" vertical="center" indent="1"/>
    </xf>
    <xf numFmtId="4" fontId="43" fillId="89" borderId="181" applyNumberFormat="0" applyProtection="0">
      <alignment horizontal="left" vertical="center" indent="1"/>
    </xf>
    <xf numFmtId="4" fontId="43" fillId="89" borderId="181" applyNumberFormat="0" applyProtection="0">
      <alignment horizontal="left" vertical="center" indent="1"/>
    </xf>
    <xf numFmtId="4" fontId="43" fillId="89" borderId="181" applyNumberFormat="0" applyProtection="0">
      <alignment horizontal="left" vertical="center" indent="1"/>
    </xf>
    <xf numFmtId="4" fontId="71" fillId="74" borderId="184" applyNumberFormat="0" applyProtection="0">
      <alignment horizontal="right" vertical="center"/>
    </xf>
    <xf numFmtId="4" fontId="43" fillId="86" borderId="183" applyNumberFormat="0" applyProtection="0">
      <alignment horizontal="right" vertical="center"/>
    </xf>
    <xf numFmtId="4" fontId="43" fillId="86" borderId="183" applyNumberFormat="0" applyProtection="0">
      <alignment horizontal="right" vertical="center"/>
    </xf>
    <xf numFmtId="4" fontId="43" fillId="86" borderId="183" applyNumberFormat="0" applyProtection="0">
      <alignment horizontal="right" vertical="center"/>
    </xf>
    <xf numFmtId="4" fontId="43" fillId="86" borderId="183" applyNumberFormat="0" applyProtection="0">
      <alignment horizontal="right" vertical="center"/>
    </xf>
    <xf numFmtId="4" fontId="43" fillId="86" borderId="183" applyNumberFormat="0" applyProtection="0">
      <alignment horizontal="right" vertical="center"/>
    </xf>
    <xf numFmtId="2" fontId="82" fillId="91" borderId="179" applyProtection="0"/>
    <xf numFmtId="2" fontId="82" fillId="91" borderId="179" applyProtection="0"/>
    <xf numFmtId="2" fontId="42" fillId="92" borderId="179" applyProtection="0"/>
    <xf numFmtId="2" fontId="42" fillId="93" borderId="179" applyProtection="0"/>
    <xf numFmtId="2" fontId="42" fillId="94" borderId="179" applyProtection="0"/>
    <xf numFmtId="2" fontId="42" fillId="94" borderId="179" applyProtection="0">
      <alignment horizontal="center"/>
    </xf>
    <xf numFmtId="2" fontId="42" fillId="93" borderId="179" applyProtection="0">
      <alignment horizontal="center"/>
    </xf>
    <xf numFmtId="0" fontId="43" fillId="0" borderId="181">
      <alignment horizontal="left" vertical="top" wrapText="1"/>
    </xf>
    <xf numFmtId="0" fontId="85" fillId="0" borderId="187" applyNumberFormat="0" applyFill="0" applyAlignment="0" applyProtection="0"/>
    <xf numFmtId="0" fontId="91" fillId="0" borderId="188"/>
    <xf numFmtId="0" fontId="42" fillId="6" borderId="191" applyNumberFormat="0">
      <alignment readingOrder="1"/>
      <protection locked="0"/>
    </xf>
    <xf numFmtId="0" fontId="48" fillId="0" borderId="192">
      <alignment horizontal="left" vertical="top" wrapText="1"/>
    </xf>
    <xf numFmtId="49" fontId="34" fillId="0" borderId="189">
      <alignment horizontal="center" vertical="top" wrapText="1"/>
      <protection locked="0"/>
    </xf>
    <xf numFmtId="49" fontId="34" fillId="0" borderId="189">
      <alignment horizontal="center" vertical="top" wrapText="1"/>
      <protection locked="0"/>
    </xf>
    <xf numFmtId="49" fontId="43" fillId="10" borderId="189">
      <alignment horizontal="right" vertical="top"/>
      <protection locked="0"/>
    </xf>
    <xf numFmtId="49" fontId="43" fillId="10" borderId="189">
      <alignment horizontal="right" vertical="top"/>
      <protection locked="0"/>
    </xf>
    <xf numFmtId="0" fontId="43" fillId="10" borderId="189">
      <alignment horizontal="right" vertical="top"/>
      <protection locked="0"/>
    </xf>
    <xf numFmtId="0" fontId="43" fillId="10" borderId="189">
      <alignment horizontal="right" vertical="top"/>
      <protection locked="0"/>
    </xf>
    <xf numFmtId="49" fontId="43" fillId="0" borderId="189">
      <alignment horizontal="right" vertical="top"/>
      <protection locked="0"/>
    </xf>
    <xf numFmtId="49" fontId="43" fillId="0" borderId="189">
      <alignment horizontal="right" vertical="top"/>
      <protection locked="0"/>
    </xf>
    <xf numFmtId="0" fontId="43" fillId="0" borderId="189">
      <alignment horizontal="right" vertical="top"/>
      <protection locked="0"/>
    </xf>
    <xf numFmtId="0" fontId="43" fillId="0" borderId="189">
      <alignment horizontal="right" vertical="top"/>
      <protection locked="0"/>
    </xf>
    <xf numFmtId="49" fontId="43" fillId="49" borderId="189">
      <alignment horizontal="right" vertical="top"/>
      <protection locked="0"/>
    </xf>
    <xf numFmtId="49" fontId="43" fillId="49" borderId="189">
      <alignment horizontal="right" vertical="top"/>
      <protection locked="0"/>
    </xf>
    <xf numFmtId="0" fontId="43" fillId="49" borderId="189">
      <alignment horizontal="right" vertical="top"/>
      <protection locked="0"/>
    </xf>
    <xf numFmtId="0" fontId="43" fillId="49" borderId="189">
      <alignment horizontal="right" vertical="top"/>
      <protection locked="0"/>
    </xf>
    <xf numFmtId="0" fontId="48" fillId="0" borderId="192">
      <alignment horizontal="center" vertical="top" wrapText="1"/>
    </xf>
    <xf numFmtId="0" fontId="52" fillId="50" borderId="191" applyNumberFormat="0" applyAlignment="0" applyProtection="0"/>
    <xf numFmtId="0" fontId="65" fillId="13" borderId="191" applyNumberFormat="0" applyAlignment="0" applyProtection="0"/>
    <xf numFmtId="0" fontId="34" fillId="59" borderId="193" applyNumberFormat="0" applyFont="0" applyAlignment="0" applyProtection="0"/>
    <xf numFmtId="0" fontId="36" fillId="45" borderId="194" applyNumberFormat="0" applyFont="0" applyAlignment="0" applyProtection="0"/>
    <xf numFmtId="0" fontId="36" fillId="45" borderId="194" applyNumberFormat="0" applyFont="0" applyAlignment="0" applyProtection="0"/>
    <xf numFmtId="0" fontId="36" fillId="45" borderId="194" applyNumberFormat="0" applyFont="0" applyAlignment="0" applyProtection="0"/>
    <xf numFmtId="0" fontId="70" fillId="50" borderId="195" applyNumberFormat="0" applyAlignment="0" applyProtection="0"/>
    <xf numFmtId="4" fontId="51" fillId="60" borderId="195" applyNumberFormat="0" applyProtection="0">
      <alignment vertical="center"/>
    </xf>
    <xf numFmtId="4" fontId="72" fillId="57" borderId="194" applyNumberFormat="0" applyProtection="0">
      <alignment vertical="center"/>
    </xf>
    <xf numFmtId="4" fontId="72" fillId="57" borderId="194" applyNumberFormat="0" applyProtection="0">
      <alignment vertical="center"/>
    </xf>
    <xf numFmtId="4" fontId="72" fillId="57" borderId="194" applyNumberFormat="0" applyProtection="0">
      <alignment vertical="center"/>
    </xf>
    <xf numFmtId="4" fontId="72" fillId="57" borderId="194" applyNumberFormat="0" applyProtection="0">
      <alignment vertical="center"/>
    </xf>
    <xf numFmtId="4" fontId="72" fillId="57" borderId="194" applyNumberFormat="0" applyProtection="0">
      <alignment vertical="center"/>
    </xf>
    <xf numFmtId="4" fontId="73" fillId="60" borderId="195" applyNumberFormat="0" applyProtection="0">
      <alignment vertical="center"/>
    </xf>
    <xf numFmtId="4" fontId="43" fillId="60" borderId="194" applyNumberFormat="0" applyProtection="0">
      <alignment vertical="center"/>
    </xf>
    <xf numFmtId="4" fontId="43" fillId="60" borderId="194" applyNumberFormat="0" applyProtection="0">
      <alignment vertical="center"/>
    </xf>
    <xf numFmtId="4" fontId="43" fillId="60" borderId="194" applyNumberFormat="0" applyProtection="0">
      <alignment vertical="center"/>
    </xf>
    <xf numFmtId="4" fontId="43" fillId="60" borderId="194" applyNumberFormat="0" applyProtection="0">
      <alignment vertical="center"/>
    </xf>
    <xf numFmtId="4" fontId="43" fillId="60" borderId="194" applyNumberFormat="0" applyProtection="0">
      <alignment vertical="center"/>
    </xf>
    <xf numFmtId="4" fontId="51" fillId="60" borderId="195" applyNumberFormat="0" applyProtection="0">
      <alignment horizontal="left" vertical="center" indent="1"/>
    </xf>
    <xf numFmtId="4" fontId="72" fillId="60" borderId="194" applyNumberFormat="0" applyProtection="0">
      <alignment horizontal="left" vertical="center" indent="1"/>
    </xf>
    <xf numFmtId="4" fontId="72" fillId="60" borderId="194" applyNumberFormat="0" applyProtection="0">
      <alignment horizontal="left" vertical="center" indent="1"/>
    </xf>
    <xf numFmtId="4" fontId="72" fillId="60" borderId="194" applyNumberFormat="0" applyProtection="0">
      <alignment horizontal="left" vertical="center" indent="1"/>
    </xf>
    <xf numFmtId="4" fontId="72" fillId="60" borderId="194" applyNumberFormat="0" applyProtection="0">
      <alignment horizontal="left" vertical="center" indent="1"/>
    </xf>
    <xf numFmtId="4" fontId="72" fillId="60" borderId="194" applyNumberFormat="0" applyProtection="0">
      <alignment horizontal="left" vertical="center" indent="1"/>
    </xf>
    <xf numFmtId="4" fontId="51" fillId="60" borderId="195" applyNumberFormat="0" applyProtection="0">
      <alignment horizontal="left" vertical="center" indent="1"/>
    </xf>
    <xf numFmtId="0" fontId="43" fillId="57" borderId="196" applyNumberFormat="0" applyProtection="0">
      <alignment horizontal="left" vertical="top" indent="1"/>
    </xf>
    <xf numFmtId="0" fontId="43" fillId="57" borderId="196" applyNumberFormat="0" applyProtection="0">
      <alignment horizontal="left" vertical="top" indent="1"/>
    </xf>
    <xf numFmtId="0" fontId="43" fillId="57" borderId="196" applyNumberFormat="0" applyProtection="0">
      <alignment horizontal="left" vertical="top" indent="1"/>
    </xf>
    <xf numFmtId="0" fontId="43" fillId="57" borderId="196" applyNumberFormat="0" applyProtection="0">
      <alignment horizontal="left" vertical="top" indent="1"/>
    </xf>
    <xf numFmtId="0" fontId="43" fillId="57" borderId="196" applyNumberFormat="0" applyProtection="0">
      <alignment horizontal="left" vertical="top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51" fillId="61" borderId="195" applyNumberFormat="0" applyProtection="0">
      <alignment horizontal="right" vertical="center"/>
    </xf>
    <xf numFmtId="4" fontId="72" fillId="9" borderId="194" applyNumberFormat="0" applyProtection="0">
      <alignment horizontal="right" vertical="center"/>
    </xf>
    <xf numFmtId="4" fontId="72" fillId="9" borderId="194" applyNumberFormat="0" applyProtection="0">
      <alignment horizontal="right" vertical="center"/>
    </xf>
    <xf numFmtId="4" fontId="72" fillId="9" borderId="194" applyNumberFormat="0" applyProtection="0">
      <alignment horizontal="right" vertical="center"/>
    </xf>
    <xf numFmtId="4" fontId="72" fillId="9" borderId="194" applyNumberFormat="0" applyProtection="0">
      <alignment horizontal="right" vertical="center"/>
    </xf>
    <xf numFmtId="4" fontId="72" fillId="9" borderId="194" applyNumberFormat="0" applyProtection="0">
      <alignment horizontal="right" vertical="center"/>
    </xf>
    <xf numFmtId="4" fontId="51" fillId="62" borderId="195" applyNumberFormat="0" applyProtection="0">
      <alignment horizontal="right" vertical="center"/>
    </xf>
    <xf numFmtId="4" fontId="72" fillId="63" borderId="194" applyNumberFormat="0" applyProtection="0">
      <alignment horizontal="right" vertical="center"/>
    </xf>
    <xf numFmtId="4" fontId="72" fillId="63" borderId="194" applyNumberFormat="0" applyProtection="0">
      <alignment horizontal="right" vertical="center"/>
    </xf>
    <xf numFmtId="4" fontId="72" fillId="63" borderId="194" applyNumberFormat="0" applyProtection="0">
      <alignment horizontal="right" vertical="center"/>
    </xf>
    <xf numFmtId="4" fontId="72" fillId="63" borderId="194" applyNumberFormat="0" applyProtection="0">
      <alignment horizontal="right" vertical="center"/>
    </xf>
    <xf numFmtId="4" fontId="72" fillId="63" borderId="194" applyNumberFormat="0" applyProtection="0">
      <alignment horizontal="right" vertical="center"/>
    </xf>
    <xf numFmtId="4" fontId="51" fillId="64" borderId="195" applyNumberFormat="0" applyProtection="0">
      <alignment horizontal="right" vertical="center"/>
    </xf>
    <xf numFmtId="4" fontId="72" fillId="30" borderId="192" applyNumberFormat="0" applyProtection="0">
      <alignment horizontal="right" vertical="center"/>
    </xf>
    <xf numFmtId="4" fontId="72" fillId="30" borderId="192" applyNumberFormat="0" applyProtection="0">
      <alignment horizontal="right" vertical="center"/>
    </xf>
    <xf numFmtId="4" fontId="72" fillId="30" borderId="192" applyNumberFormat="0" applyProtection="0">
      <alignment horizontal="right" vertical="center"/>
    </xf>
    <xf numFmtId="4" fontId="72" fillId="30" borderId="192" applyNumberFormat="0" applyProtection="0">
      <alignment horizontal="right" vertical="center"/>
    </xf>
    <xf numFmtId="4" fontId="72" fillId="30" borderId="192" applyNumberFormat="0" applyProtection="0">
      <alignment horizontal="right" vertical="center"/>
    </xf>
    <xf numFmtId="4" fontId="51" fillId="65" borderId="195" applyNumberFormat="0" applyProtection="0">
      <alignment horizontal="right" vertical="center"/>
    </xf>
    <xf numFmtId="4" fontId="72" fillId="17" borderId="194" applyNumberFormat="0" applyProtection="0">
      <alignment horizontal="right" vertical="center"/>
    </xf>
    <xf numFmtId="4" fontId="72" fillId="17" borderId="194" applyNumberFormat="0" applyProtection="0">
      <alignment horizontal="right" vertical="center"/>
    </xf>
    <xf numFmtId="4" fontId="72" fillId="17" borderId="194" applyNumberFormat="0" applyProtection="0">
      <alignment horizontal="right" vertical="center"/>
    </xf>
    <xf numFmtId="4" fontId="72" fillId="17" borderId="194" applyNumberFormat="0" applyProtection="0">
      <alignment horizontal="right" vertical="center"/>
    </xf>
    <xf numFmtId="4" fontId="72" fillId="17" borderId="194" applyNumberFormat="0" applyProtection="0">
      <alignment horizontal="right" vertical="center"/>
    </xf>
    <xf numFmtId="4" fontId="51" fillId="66" borderId="195" applyNumberFormat="0" applyProtection="0">
      <alignment horizontal="right" vertical="center"/>
    </xf>
    <xf numFmtId="4" fontId="72" fillId="21" borderId="194" applyNumberFormat="0" applyProtection="0">
      <alignment horizontal="right" vertical="center"/>
    </xf>
    <xf numFmtId="4" fontId="72" fillId="21" borderId="194" applyNumberFormat="0" applyProtection="0">
      <alignment horizontal="right" vertical="center"/>
    </xf>
    <xf numFmtId="4" fontId="72" fillId="21" borderId="194" applyNumberFormat="0" applyProtection="0">
      <alignment horizontal="right" vertical="center"/>
    </xf>
    <xf numFmtId="4" fontId="72" fillId="21" borderId="194" applyNumberFormat="0" applyProtection="0">
      <alignment horizontal="right" vertical="center"/>
    </xf>
    <xf numFmtId="4" fontId="72" fillId="21" borderId="194" applyNumberFormat="0" applyProtection="0">
      <alignment horizontal="right" vertical="center"/>
    </xf>
    <xf numFmtId="4" fontId="51" fillId="67" borderId="195" applyNumberFormat="0" applyProtection="0">
      <alignment horizontal="right" vertical="center"/>
    </xf>
    <xf numFmtId="4" fontId="72" fillId="44" borderId="194" applyNumberFormat="0" applyProtection="0">
      <alignment horizontal="right" vertical="center"/>
    </xf>
    <xf numFmtId="4" fontId="72" fillId="44" borderId="194" applyNumberFormat="0" applyProtection="0">
      <alignment horizontal="right" vertical="center"/>
    </xf>
    <xf numFmtId="4" fontId="72" fillId="44" borderId="194" applyNumberFormat="0" applyProtection="0">
      <alignment horizontal="right" vertical="center"/>
    </xf>
    <xf numFmtId="4" fontId="72" fillId="44" borderId="194" applyNumberFormat="0" applyProtection="0">
      <alignment horizontal="right" vertical="center"/>
    </xf>
    <xf numFmtId="4" fontId="72" fillId="44" borderId="194" applyNumberFormat="0" applyProtection="0">
      <alignment horizontal="right" vertical="center"/>
    </xf>
    <xf numFmtId="4" fontId="51" fillId="68" borderId="195" applyNumberFormat="0" applyProtection="0">
      <alignment horizontal="right" vertical="center"/>
    </xf>
    <xf numFmtId="4" fontId="72" fillId="37" borderId="194" applyNumberFormat="0" applyProtection="0">
      <alignment horizontal="right" vertical="center"/>
    </xf>
    <xf numFmtId="4" fontId="72" fillId="37" borderId="194" applyNumberFormat="0" applyProtection="0">
      <alignment horizontal="right" vertical="center"/>
    </xf>
    <xf numFmtId="4" fontId="72" fillId="37" borderId="194" applyNumberFormat="0" applyProtection="0">
      <alignment horizontal="right" vertical="center"/>
    </xf>
    <xf numFmtId="4" fontId="72" fillId="37" borderId="194" applyNumberFormat="0" applyProtection="0">
      <alignment horizontal="right" vertical="center"/>
    </xf>
    <xf numFmtId="4" fontId="72" fillId="37" borderId="194" applyNumberFormat="0" applyProtection="0">
      <alignment horizontal="right" vertical="center"/>
    </xf>
    <xf numFmtId="4" fontId="51" fillId="69" borderId="195" applyNumberFormat="0" applyProtection="0">
      <alignment horizontal="right" vertical="center"/>
    </xf>
    <xf numFmtId="4" fontId="72" fillId="70" borderId="194" applyNumberFormat="0" applyProtection="0">
      <alignment horizontal="right" vertical="center"/>
    </xf>
    <xf numFmtId="4" fontId="72" fillId="70" borderId="194" applyNumberFormat="0" applyProtection="0">
      <alignment horizontal="right" vertical="center"/>
    </xf>
    <xf numFmtId="4" fontId="72" fillId="70" borderId="194" applyNumberFormat="0" applyProtection="0">
      <alignment horizontal="right" vertical="center"/>
    </xf>
    <xf numFmtId="4" fontId="72" fillId="70" borderId="194" applyNumberFormat="0" applyProtection="0">
      <alignment horizontal="right" vertical="center"/>
    </xf>
    <xf numFmtId="4" fontId="72" fillId="70" borderId="194" applyNumberFormat="0" applyProtection="0">
      <alignment horizontal="right" vertical="center"/>
    </xf>
    <xf numFmtId="4" fontId="51" fillId="71" borderId="195" applyNumberFormat="0" applyProtection="0">
      <alignment horizontal="right" vertical="center"/>
    </xf>
    <xf numFmtId="4" fontId="72" fillId="16" borderId="194" applyNumberFormat="0" applyProtection="0">
      <alignment horizontal="right" vertical="center"/>
    </xf>
    <xf numFmtId="4" fontId="72" fillId="16" borderId="194" applyNumberFormat="0" applyProtection="0">
      <alignment horizontal="right" vertical="center"/>
    </xf>
    <xf numFmtId="4" fontId="72" fillId="16" borderId="194" applyNumberFormat="0" applyProtection="0">
      <alignment horizontal="right" vertical="center"/>
    </xf>
    <xf numFmtId="4" fontId="72" fillId="16" borderId="194" applyNumberFormat="0" applyProtection="0">
      <alignment horizontal="right" vertical="center"/>
    </xf>
    <xf numFmtId="4" fontId="72" fillId="16" borderId="194" applyNumberFormat="0" applyProtection="0">
      <alignment horizontal="right" vertical="center"/>
    </xf>
    <xf numFmtId="4" fontId="75" fillId="72" borderId="195" applyNumberFormat="0" applyProtection="0">
      <alignment horizontal="left" vertical="center" indent="1"/>
    </xf>
    <xf numFmtId="4" fontId="72" fillId="73" borderId="192" applyNumberFormat="0" applyProtection="0">
      <alignment horizontal="left" vertical="center" indent="1"/>
    </xf>
    <xf numFmtId="4" fontId="72" fillId="73" borderId="192" applyNumberFormat="0" applyProtection="0">
      <alignment horizontal="left" vertical="center" indent="1"/>
    </xf>
    <xf numFmtId="4" fontId="72" fillId="73" borderId="192" applyNumberFormat="0" applyProtection="0">
      <alignment horizontal="left" vertical="center" indent="1"/>
    </xf>
    <xf numFmtId="4" fontId="72" fillId="73" borderId="192" applyNumberFormat="0" applyProtection="0">
      <alignment horizontal="left" vertical="center" indent="1"/>
    </xf>
    <xf numFmtId="4" fontId="72" fillId="73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54" fillId="75" borderId="192" applyNumberFormat="0" applyProtection="0">
      <alignment horizontal="left" vertical="center" indent="1"/>
    </xf>
    <xf numFmtId="4" fontId="72" fillId="77" borderId="194" applyNumberFormat="0" applyProtection="0">
      <alignment horizontal="right" vertical="center"/>
    </xf>
    <xf numFmtId="4" fontId="72" fillId="77" borderId="194" applyNumberFormat="0" applyProtection="0">
      <alignment horizontal="right" vertical="center"/>
    </xf>
    <xf numFmtId="4" fontId="72" fillId="77" borderId="194" applyNumberFormat="0" applyProtection="0">
      <alignment horizontal="right" vertical="center"/>
    </xf>
    <xf numFmtId="4" fontId="72" fillId="77" borderId="194" applyNumberFormat="0" applyProtection="0">
      <alignment horizontal="right" vertical="center"/>
    </xf>
    <xf numFmtId="4" fontId="72" fillId="77" borderId="194" applyNumberFormat="0" applyProtection="0">
      <alignment horizontal="right" vertical="center"/>
    </xf>
    <xf numFmtId="4" fontId="72" fillId="78" borderId="192" applyNumberFormat="0" applyProtection="0">
      <alignment horizontal="left" vertical="center" indent="1"/>
    </xf>
    <xf numFmtId="4" fontId="72" fillId="78" borderId="192" applyNumberFormat="0" applyProtection="0">
      <alignment horizontal="left" vertical="center" indent="1"/>
    </xf>
    <xf numFmtId="4" fontId="72" fillId="78" borderId="192" applyNumberFormat="0" applyProtection="0">
      <alignment horizontal="left" vertical="center" indent="1"/>
    </xf>
    <xf numFmtId="4" fontId="72" fillId="78" borderId="192" applyNumberFormat="0" applyProtection="0">
      <alignment horizontal="left" vertical="center" indent="1"/>
    </xf>
    <xf numFmtId="4" fontId="72" fillId="78" borderId="192" applyNumberFormat="0" applyProtection="0">
      <alignment horizontal="left" vertical="center" indent="1"/>
    </xf>
    <xf numFmtId="4" fontId="72" fillId="77" borderId="192" applyNumberFormat="0" applyProtection="0">
      <alignment horizontal="left" vertical="center" indent="1"/>
    </xf>
    <xf numFmtId="4" fontId="72" fillId="77" borderId="192" applyNumberFormat="0" applyProtection="0">
      <alignment horizontal="left" vertical="center" indent="1"/>
    </xf>
    <xf numFmtId="4" fontId="72" fillId="77" borderId="192" applyNumberFormat="0" applyProtection="0">
      <alignment horizontal="left" vertical="center" indent="1"/>
    </xf>
    <xf numFmtId="4" fontId="72" fillId="77" borderId="192" applyNumberFormat="0" applyProtection="0">
      <alignment horizontal="left" vertical="center" indent="1"/>
    </xf>
    <xf numFmtId="4" fontId="72" fillId="77" borderId="192" applyNumberFormat="0" applyProtection="0">
      <alignment horizontal="left" vertical="center" indent="1"/>
    </xf>
    <xf numFmtId="0" fontId="72" fillId="50" borderId="194" applyNumberFormat="0" applyProtection="0">
      <alignment horizontal="left" vertical="center" indent="1"/>
    </xf>
    <xf numFmtId="0" fontId="72" fillId="50" borderId="194" applyNumberFormat="0" applyProtection="0">
      <alignment horizontal="left" vertical="center" indent="1"/>
    </xf>
    <xf numFmtId="0" fontId="72" fillId="50" borderId="194" applyNumberFormat="0" applyProtection="0">
      <alignment horizontal="left" vertical="center" indent="1"/>
    </xf>
    <xf numFmtId="0" fontId="72" fillId="50" borderId="194" applyNumberFormat="0" applyProtection="0">
      <alignment horizontal="left" vertical="center" indent="1"/>
    </xf>
    <xf numFmtId="0" fontId="72" fillId="50" borderId="194" applyNumberFormat="0" applyProtection="0">
      <alignment horizontal="left" vertical="center" indent="1"/>
    </xf>
    <xf numFmtId="0" fontId="72" fillId="50" borderId="194" applyNumberFormat="0" applyProtection="0">
      <alignment horizontal="left" vertical="center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36" fillId="75" borderId="196" applyNumberFormat="0" applyProtection="0">
      <alignment horizontal="left" vertical="top" indent="1"/>
    </xf>
    <xf numFmtId="0" fontId="72" fillId="82" borderId="194" applyNumberFormat="0" applyProtection="0">
      <alignment horizontal="left" vertical="center" indent="1"/>
    </xf>
    <xf numFmtId="0" fontId="72" fillId="82" borderId="194" applyNumberFormat="0" applyProtection="0">
      <alignment horizontal="left" vertical="center" indent="1"/>
    </xf>
    <xf numFmtId="0" fontId="72" fillId="82" borderId="194" applyNumberFormat="0" applyProtection="0">
      <alignment horizontal="left" vertical="center" indent="1"/>
    </xf>
    <xf numFmtId="0" fontId="72" fillId="82" borderId="194" applyNumberFormat="0" applyProtection="0">
      <alignment horizontal="left" vertical="center" indent="1"/>
    </xf>
    <xf numFmtId="0" fontId="72" fillId="82" borderId="194" applyNumberFormat="0" applyProtection="0">
      <alignment horizontal="left" vertical="center" indent="1"/>
    </xf>
    <xf numFmtId="0" fontId="72" fillId="82" borderId="194" applyNumberFormat="0" applyProtection="0">
      <alignment horizontal="left" vertical="center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36" fillId="77" borderId="196" applyNumberFormat="0" applyProtection="0">
      <alignment horizontal="left" vertical="top" indent="1"/>
    </xf>
    <xf numFmtId="0" fontId="72" fillId="14" borderId="194" applyNumberFormat="0" applyProtection="0">
      <alignment horizontal="left" vertical="center" indent="1"/>
    </xf>
    <xf numFmtId="0" fontId="72" fillId="14" borderId="194" applyNumberFormat="0" applyProtection="0">
      <alignment horizontal="left" vertical="center" indent="1"/>
    </xf>
    <xf numFmtId="0" fontId="72" fillId="14" borderId="194" applyNumberFormat="0" applyProtection="0">
      <alignment horizontal="left" vertical="center" indent="1"/>
    </xf>
    <xf numFmtId="0" fontId="72" fillId="14" borderId="194" applyNumberFormat="0" applyProtection="0">
      <alignment horizontal="left" vertical="center" indent="1"/>
    </xf>
    <xf numFmtId="0" fontId="72" fillId="14" borderId="194" applyNumberFormat="0" applyProtection="0">
      <alignment horizontal="left" vertical="center" indent="1"/>
    </xf>
    <xf numFmtId="0" fontId="35" fillId="85" borderId="195" applyNumberFormat="0" applyProtection="0">
      <alignment horizontal="left" vertical="center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36" fillId="14" borderId="196" applyNumberFormat="0" applyProtection="0">
      <alignment horizontal="left" vertical="top" indent="1"/>
    </xf>
    <xf numFmtId="0" fontId="72" fillId="78" borderId="194" applyNumberFormat="0" applyProtection="0">
      <alignment horizontal="left" vertical="center" indent="1"/>
    </xf>
    <xf numFmtId="0" fontId="72" fillId="78" borderId="194" applyNumberFormat="0" applyProtection="0">
      <alignment horizontal="left" vertical="center" indent="1"/>
    </xf>
    <xf numFmtId="0" fontId="72" fillId="78" borderId="194" applyNumberFormat="0" applyProtection="0">
      <alignment horizontal="left" vertical="center" indent="1"/>
    </xf>
    <xf numFmtId="0" fontId="72" fillId="78" borderId="194" applyNumberFormat="0" applyProtection="0">
      <alignment horizontal="left" vertical="center" indent="1"/>
    </xf>
    <xf numFmtId="0" fontId="72" fillId="78" borderId="194" applyNumberFormat="0" applyProtection="0">
      <alignment horizontal="left" vertical="center" indent="1"/>
    </xf>
    <xf numFmtId="0" fontId="35" fillId="6" borderId="195" applyNumberFormat="0" applyProtection="0">
      <alignment horizontal="left" vertical="center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36" fillId="78" borderId="196" applyNumberFormat="0" applyProtection="0">
      <alignment horizontal="left" vertical="top" indent="1"/>
    </xf>
    <xf numFmtId="0" fontId="79" fillId="75" borderId="197" applyBorder="0"/>
    <xf numFmtId="4" fontId="51" fillId="87" borderId="195" applyNumberFormat="0" applyProtection="0">
      <alignment vertical="center"/>
    </xf>
    <xf numFmtId="4" fontId="80" fillId="59" borderId="196" applyNumberFormat="0" applyProtection="0">
      <alignment vertical="center"/>
    </xf>
    <xf numFmtId="4" fontId="80" fillId="59" borderId="196" applyNumberFormat="0" applyProtection="0">
      <alignment vertical="center"/>
    </xf>
    <xf numFmtId="4" fontId="80" fillId="59" borderId="196" applyNumberFormat="0" applyProtection="0">
      <alignment vertical="center"/>
    </xf>
    <xf numFmtId="4" fontId="80" fillId="59" borderId="196" applyNumberFormat="0" applyProtection="0">
      <alignment vertical="center"/>
    </xf>
    <xf numFmtId="4" fontId="80" fillId="59" borderId="196" applyNumberFormat="0" applyProtection="0">
      <alignment vertical="center"/>
    </xf>
    <xf numFmtId="4" fontId="73" fillId="87" borderId="195" applyNumberFormat="0" applyProtection="0">
      <alignment vertical="center"/>
    </xf>
    <xf numFmtId="4" fontId="51" fillId="87" borderId="195" applyNumberFormat="0" applyProtection="0">
      <alignment horizontal="left" vertical="center" indent="1"/>
    </xf>
    <xf numFmtId="4" fontId="80" fillId="50" borderId="196" applyNumberFormat="0" applyProtection="0">
      <alignment horizontal="left" vertical="center" indent="1"/>
    </xf>
    <xf numFmtId="4" fontId="80" fillId="50" borderId="196" applyNumberFormat="0" applyProtection="0">
      <alignment horizontal="left" vertical="center" indent="1"/>
    </xf>
    <xf numFmtId="4" fontId="80" fillId="50" borderId="196" applyNumberFormat="0" applyProtection="0">
      <alignment horizontal="left" vertical="center" indent="1"/>
    </xf>
    <xf numFmtId="4" fontId="80" fillId="50" borderId="196" applyNumberFormat="0" applyProtection="0">
      <alignment horizontal="left" vertical="center" indent="1"/>
    </xf>
    <xf numFmtId="4" fontId="80" fillId="50" borderId="196" applyNumberFormat="0" applyProtection="0">
      <alignment horizontal="left" vertical="center" indent="1"/>
    </xf>
    <xf numFmtId="4" fontId="51" fillId="87" borderId="195" applyNumberFormat="0" applyProtection="0">
      <alignment horizontal="left" vertical="center" indent="1"/>
    </xf>
    <xf numFmtId="0" fontId="80" fillId="59" borderId="196" applyNumberFormat="0" applyProtection="0">
      <alignment horizontal="left" vertical="top" indent="1"/>
    </xf>
    <xf numFmtId="0" fontId="80" fillId="59" borderId="196" applyNumberFormat="0" applyProtection="0">
      <alignment horizontal="left" vertical="top" indent="1"/>
    </xf>
    <xf numFmtId="0" fontId="80" fillId="59" borderId="196" applyNumberFormat="0" applyProtection="0">
      <alignment horizontal="left" vertical="top" indent="1"/>
    </xf>
    <xf numFmtId="0" fontId="80" fillId="59" borderId="196" applyNumberFormat="0" applyProtection="0">
      <alignment horizontal="left" vertical="top" indent="1"/>
    </xf>
    <xf numFmtId="0" fontId="80" fillId="59" borderId="196" applyNumberFormat="0" applyProtection="0">
      <alignment horizontal="left" vertical="top" indent="1"/>
    </xf>
    <xf numFmtId="4" fontId="51" fillId="74" borderId="195" applyNumberFormat="0" applyProtection="0">
      <alignment horizontal="right" vertical="center"/>
    </xf>
    <xf numFmtId="4" fontId="72" fillId="0" borderId="194" applyNumberFormat="0" applyProtection="0">
      <alignment horizontal="right" vertical="center"/>
    </xf>
    <xf numFmtId="4" fontId="72" fillId="0" borderId="194" applyNumberFormat="0" applyProtection="0">
      <alignment horizontal="right" vertical="center"/>
    </xf>
    <xf numFmtId="4" fontId="72" fillId="0" borderId="194" applyNumberFormat="0" applyProtection="0">
      <alignment horizontal="right" vertical="center"/>
    </xf>
    <xf numFmtId="4" fontId="72" fillId="0" borderId="194" applyNumberFormat="0" applyProtection="0">
      <alignment horizontal="right" vertical="center"/>
    </xf>
    <xf numFmtId="4" fontId="72" fillId="0" borderId="194" applyNumberFormat="0" applyProtection="0">
      <alignment horizontal="right" vertical="center"/>
    </xf>
    <xf numFmtId="4" fontId="73" fillId="74" borderId="195" applyNumberFormat="0" applyProtection="0">
      <alignment horizontal="right" vertical="center"/>
    </xf>
    <xf numFmtId="4" fontId="43" fillId="88" borderId="194" applyNumberFormat="0" applyProtection="0">
      <alignment horizontal="right" vertical="center"/>
    </xf>
    <xf numFmtId="4" fontId="43" fillId="88" borderId="194" applyNumberFormat="0" applyProtection="0">
      <alignment horizontal="right" vertical="center"/>
    </xf>
    <xf numFmtId="4" fontId="43" fillId="88" borderId="194" applyNumberFormat="0" applyProtection="0">
      <alignment horizontal="right" vertical="center"/>
    </xf>
    <xf numFmtId="4" fontId="43" fillId="88" borderId="194" applyNumberFormat="0" applyProtection="0">
      <alignment horizontal="right" vertical="center"/>
    </xf>
    <xf numFmtId="4" fontId="43" fillId="88" borderId="194" applyNumberFormat="0" applyProtection="0">
      <alignment horizontal="right" vertical="center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4" fontId="72" fillId="20" borderId="194" applyNumberFormat="0" applyProtection="0">
      <alignment horizontal="left" vertical="center" indent="1"/>
    </xf>
    <xf numFmtId="0" fontId="80" fillId="77" borderId="196" applyNumberFormat="0" applyProtection="0">
      <alignment horizontal="left" vertical="top" indent="1"/>
    </xf>
    <xf numFmtId="0" fontId="80" fillId="77" borderId="196" applyNumberFormat="0" applyProtection="0">
      <alignment horizontal="left" vertical="top" indent="1"/>
    </xf>
    <xf numFmtId="0" fontId="80" fillId="77" borderId="196" applyNumberFormat="0" applyProtection="0">
      <alignment horizontal="left" vertical="top" indent="1"/>
    </xf>
    <xf numFmtId="0" fontId="80" fillId="77" borderId="196" applyNumberFormat="0" applyProtection="0">
      <alignment horizontal="left" vertical="top" indent="1"/>
    </xf>
    <xf numFmtId="0" fontId="80" fillId="77" borderId="196" applyNumberFormat="0" applyProtection="0">
      <alignment horizontal="left" vertical="top" indent="1"/>
    </xf>
    <xf numFmtId="4" fontId="43" fillId="89" borderId="192" applyNumberFormat="0" applyProtection="0">
      <alignment horizontal="left" vertical="center" indent="1"/>
    </xf>
    <xf numFmtId="4" fontId="43" fillId="89" borderId="192" applyNumberFormat="0" applyProtection="0">
      <alignment horizontal="left" vertical="center" indent="1"/>
    </xf>
    <xf numFmtId="4" fontId="43" fillId="89" borderId="192" applyNumberFormat="0" applyProtection="0">
      <alignment horizontal="left" vertical="center" indent="1"/>
    </xf>
    <xf numFmtId="4" fontId="43" fillId="89" borderId="192" applyNumberFormat="0" applyProtection="0">
      <alignment horizontal="left" vertical="center" indent="1"/>
    </xf>
    <xf numFmtId="4" fontId="43" fillId="89" borderId="192" applyNumberFormat="0" applyProtection="0">
      <alignment horizontal="left" vertical="center" indent="1"/>
    </xf>
    <xf numFmtId="4" fontId="71" fillId="74" borderId="195" applyNumberFormat="0" applyProtection="0">
      <alignment horizontal="right" vertical="center"/>
    </xf>
    <xf numFmtId="4" fontId="43" fillId="86" borderId="194" applyNumberFormat="0" applyProtection="0">
      <alignment horizontal="right" vertical="center"/>
    </xf>
    <xf numFmtId="4" fontId="43" fillId="86" borderId="194" applyNumberFormat="0" applyProtection="0">
      <alignment horizontal="right" vertical="center"/>
    </xf>
    <xf numFmtId="4" fontId="43" fillId="86" borderId="194" applyNumberFormat="0" applyProtection="0">
      <alignment horizontal="right" vertical="center"/>
    </xf>
    <xf numFmtId="4" fontId="43" fillId="86" borderId="194" applyNumberFormat="0" applyProtection="0">
      <alignment horizontal="right" vertical="center"/>
    </xf>
    <xf numFmtId="4" fontId="43" fillId="86" borderId="194" applyNumberFormat="0" applyProtection="0">
      <alignment horizontal="right" vertical="center"/>
    </xf>
    <xf numFmtId="2" fontId="82" fillId="91" borderId="190" applyProtection="0"/>
    <xf numFmtId="2" fontId="82" fillId="91" borderId="190" applyProtection="0"/>
    <xf numFmtId="2" fontId="42" fillId="92" borderId="190" applyProtection="0"/>
    <xf numFmtId="2" fontId="42" fillId="93" borderId="190" applyProtection="0"/>
    <xf numFmtId="2" fontId="42" fillId="94" borderId="190" applyProtection="0"/>
    <xf numFmtId="2" fontId="42" fillId="94" borderId="190" applyProtection="0">
      <alignment horizontal="center"/>
    </xf>
    <xf numFmtId="2" fontId="42" fillId="93" borderId="190" applyProtection="0">
      <alignment horizontal="center"/>
    </xf>
    <xf numFmtId="0" fontId="43" fillId="0" borderId="192">
      <alignment horizontal="left" vertical="top" wrapText="1"/>
    </xf>
    <xf numFmtId="0" fontId="85" fillId="0" borderId="198" applyNumberFormat="0" applyFill="0" applyAlignment="0" applyProtection="0"/>
    <xf numFmtId="0" fontId="91" fillId="0" borderId="199"/>
    <xf numFmtId="0" fontId="42" fillId="6" borderId="202" applyNumberFormat="0">
      <alignment readingOrder="1"/>
      <protection locked="0"/>
    </xf>
    <xf numFmtId="0" fontId="48" fillId="0" borderId="203">
      <alignment horizontal="left" vertical="top" wrapText="1"/>
    </xf>
    <xf numFmtId="49" fontId="34" fillId="0" borderId="200">
      <alignment horizontal="center" vertical="top" wrapText="1"/>
      <protection locked="0"/>
    </xf>
    <xf numFmtId="49" fontId="34" fillId="0" borderId="200">
      <alignment horizontal="center" vertical="top" wrapText="1"/>
      <protection locked="0"/>
    </xf>
    <xf numFmtId="49" fontId="43" fillId="10" borderId="200">
      <alignment horizontal="right" vertical="top"/>
      <protection locked="0"/>
    </xf>
    <xf numFmtId="49" fontId="43" fillId="10" borderId="200">
      <alignment horizontal="right" vertical="top"/>
      <protection locked="0"/>
    </xf>
    <xf numFmtId="0" fontId="43" fillId="10" borderId="200">
      <alignment horizontal="right" vertical="top"/>
      <protection locked="0"/>
    </xf>
    <xf numFmtId="0" fontId="43" fillId="10" borderId="200">
      <alignment horizontal="right" vertical="top"/>
      <protection locked="0"/>
    </xf>
    <xf numFmtId="49" fontId="43" fillId="0" borderId="200">
      <alignment horizontal="right" vertical="top"/>
      <protection locked="0"/>
    </xf>
    <xf numFmtId="49" fontId="43" fillId="0" borderId="200">
      <alignment horizontal="right" vertical="top"/>
      <protection locked="0"/>
    </xf>
    <xf numFmtId="0" fontId="43" fillId="0" borderId="200">
      <alignment horizontal="right" vertical="top"/>
      <protection locked="0"/>
    </xf>
    <xf numFmtId="0" fontId="43" fillId="0" borderId="200">
      <alignment horizontal="right" vertical="top"/>
      <protection locked="0"/>
    </xf>
    <xf numFmtId="49" fontId="43" fillId="49" borderId="200">
      <alignment horizontal="right" vertical="top"/>
      <protection locked="0"/>
    </xf>
    <xf numFmtId="49" fontId="43" fillId="49" borderId="200">
      <alignment horizontal="right" vertical="top"/>
      <protection locked="0"/>
    </xf>
    <xf numFmtId="0" fontId="43" fillId="49" borderId="200">
      <alignment horizontal="right" vertical="top"/>
      <protection locked="0"/>
    </xf>
    <xf numFmtId="0" fontId="43" fillId="49" borderId="200">
      <alignment horizontal="right" vertical="top"/>
      <protection locked="0"/>
    </xf>
    <xf numFmtId="0" fontId="48" fillId="0" borderId="203">
      <alignment horizontal="center" vertical="top" wrapText="1"/>
    </xf>
    <xf numFmtId="0" fontId="52" fillId="50" borderId="202" applyNumberFormat="0" applyAlignment="0" applyProtection="0"/>
    <xf numFmtId="0" fontId="65" fillId="13" borderId="202" applyNumberFormat="0" applyAlignment="0" applyProtection="0"/>
    <xf numFmtId="0" fontId="34" fillId="59" borderId="204" applyNumberFormat="0" applyFont="0" applyAlignment="0" applyProtection="0"/>
    <xf numFmtId="0" fontId="36" fillId="45" borderId="205" applyNumberFormat="0" applyFont="0" applyAlignment="0" applyProtection="0"/>
    <xf numFmtId="0" fontId="36" fillId="45" borderId="205" applyNumberFormat="0" applyFont="0" applyAlignment="0" applyProtection="0"/>
    <xf numFmtId="0" fontId="36" fillId="45" borderId="205" applyNumberFormat="0" applyFont="0" applyAlignment="0" applyProtection="0"/>
    <xf numFmtId="0" fontId="70" fillId="50" borderId="206" applyNumberFormat="0" applyAlignment="0" applyProtection="0"/>
    <xf numFmtId="4" fontId="51" fillId="60" borderId="206" applyNumberFormat="0" applyProtection="0">
      <alignment vertical="center"/>
    </xf>
    <xf numFmtId="4" fontId="72" fillId="57" borderId="205" applyNumberFormat="0" applyProtection="0">
      <alignment vertical="center"/>
    </xf>
    <xf numFmtId="4" fontId="72" fillId="57" borderId="205" applyNumberFormat="0" applyProtection="0">
      <alignment vertical="center"/>
    </xf>
    <xf numFmtId="4" fontId="72" fillId="57" borderId="205" applyNumberFormat="0" applyProtection="0">
      <alignment vertical="center"/>
    </xf>
    <xf numFmtId="4" fontId="72" fillId="57" borderId="205" applyNumberFormat="0" applyProtection="0">
      <alignment vertical="center"/>
    </xf>
    <xf numFmtId="4" fontId="72" fillId="57" borderId="205" applyNumberFormat="0" applyProtection="0">
      <alignment vertical="center"/>
    </xf>
    <xf numFmtId="4" fontId="73" fillId="60" borderId="206" applyNumberFormat="0" applyProtection="0">
      <alignment vertical="center"/>
    </xf>
    <xf numFmtId="4" fontId="43" fillId="60" borderId="205" applyNumberFormat="0" applyProtection="0">
      <alignment vertical="center"/>
    </xf>
    <xf numFmtId="4" fontId="43" fillId="60" borderId="205" applyNumberFormat="0" applyProtection="0">
      <alignment vertical="center"/>
    </xf>
    <xf numFmtId="4" fontId="43" fillId="60" borderId="205" applyNumberFormat="0" applyProtection="0">
      <alignment vertical="center"/>
    </xf>
    <xf numFmtId="4" fontId="43" fillId="60" borderId="205" applyNumberFormat="0" applyProtection="0">
      <alignment vertical="center"/>
    </xf>
    <xf numFmtId="4" fontId="43" fillId="60" borderId="205" applyNumberFormat="0" applyProtection="0">
      <alignment vertical="center"/>
    </xf>
    <xf numFmtId="4" fontId="51" fillId="60" borderId="206" applyNumberFormat="0" applyProtection="0">
      <alignment horizontal="left" vertical="center" indent="1"/>
    </xf>
    <xf numFmtId="4" fontId="72" fillId="60" borderId="205" applyNumberFormat="0" applyProtection="0">
      <alignment horizontal="left" vertical="center" indent="1"/>
    </xf>
    <xf numFmtId="4" fontId="72" fillId="60" borderId="205" applyNumberFormat="0" applyProtection="0">
      <alignment horizontal="left" vertical="center" indent="1"/>
    </xf>
    <xf numFmtId="4" fontId="72" fillId="60" borderId="205" applyNumberFormat="0" applyProtection="0">
      <alignment horizontal="left" vertical="center" indent="1"/>
    </xf>
    <xf numFmtId="4" fontId="72" fillId="60" borderId="205" applyNumberFormat="0" applyProtection="0">
      <alignment horizontal="left" vertical="center" indent="1"/>
    </xf>
    <xf numFmtId="4" fontId="72" fillId="60" borderId="205" applyNumberFormat="0" applyProtection="0">
      <alignment horizontal="left" vertical="center" indent="1"/>
    </xf>
    <xf numFmtId="4" fontId="51" fillId="60" borderId="206" applyNumberFormat="0" applyProtection="0">
      <alignment horizontal="left" vertical="center" indent="1"/>
    </xf>
    <xf numFmtId="0" fontId="43" fillId="57" borderId="207" applyNumberFormat="0" applyProtection="0">
      <alignment horizontal="left" vertical="top" indent="1"/>
    </xf>
    <xf numFmtId="0" fontId="43" fillId="57" borderId="207" applyNumberFormat="0" applyProtection="0">
      <alignment horizontal="left" vertical="top" indent="1"/>
    </xf>
    <xf numFmtId="0" fontId="43" fillId="57" borderId="207" applyNumberFormat="0" applyProtection="0">
      <alignment horizontal="left" vertical="top" indent="1"/>
    </xf>
    <xf numFmtId="0" fontId="43" fillId="57" borderId="207" applyNumberFormat="0" applyProtection="0">
      <alignment horizontal="left" vertical="top" indent="1"/>
    </xf>
    <xf numFmtId="0" fontId="43" fillId="57" borderId="207" applyNumberFormat="0" applyProtection="0">
      <alignment horizontal="left" vertical="top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51" fillId="61" borderId="206" applyNumberFormat="0" applyProtection="0">
      <alignment horizontal="right" vertical="center"/>
    </xf>
    <xf numFmtId="4" fontId="72" fillId="9" borderId="205" applyNumberFormat="0" applyProtection="0">
      <alignment horizontal="right" vertical="center"/>
    </xf>
    <xf numFmtId="4" fontId="72" fillId="9" borderId="205" applyNumberFormat="0" applyProtection="0">
      <alignment horizontal="right" vertical="center"/>
    </xf>
    <xf numFmtId="4" fontId="72" fillId="9" borderId="205" applyNumberFormat="0" applyProtection="0">
      <alignment horizontal="right" vertical="center"/>
    </xf>
    <xf numFmtId="4" fontId="72" fillId="9" borderId="205" applyNumberFormat="0" applyProtection="0">
      <alignment horizontal="right" vertical="center"/>
    </xf>
    <xf numFmtId="4" fontId="72" fillId="9" borderId="205" applyNumberFormat="0" applyProtection="0">
      <alignment horizontal="right" vertical="center"/>
    </xf>
    <xf numFmtId="4" fontId="51" fillId="62" borderId="206" applyNumberFormat="0" applyProtection="0">
      <alignment horizontal="right" vertical="center"/>
    </xf>
    <xf numFmtId="4" fontId="72" fillId="63" borderId="205" applyNumberFormat="0" applyProtection="0">
      <alignment horizontal="right" vertical="center"/>
    </xf>
    <xf numFmtId="4" fontId="72" fillId="63" borderId="205" applyNumberFormat="0" applyProtection="0">
      <alignment horizontal="right" vertical="center"/>
    </xf>
    <xf numFmtId="4" fontId="72" fillId="63" borderId="205" applyNumberFormat="0" applyProtection="0">
      <alignment horizontal="right" vertical="center"/>
    </xf>
    <xf numFmtId="4" fontId="72" fillId="63" borderId="205" applyNumberFormat="0" applyProtection="0">
      <alignment horizontal="right" vertical="center"/>
    </xf>
    <xf numFmtId="4" fontId="72" fillId="63" borderId="205" applyNumberFormat="0" applyProtection="0">
      <alignment horizontal="right" vertical="center"/>
    </xf>
    <xf numFmtId="4" fontId="51" fillId="64" borderId="206" applyNumberFormat="0" applyProtection="0">
      <alignment horizontal="right" vertical="center"/>
    </xf>
    <xf numFmtId="4" fontId="72" fillId="30" borderId="203" applyNumberFormat="0" applyProtection="0">
      <alignment horizontal="right" vertical="center"/>
    </xf>
    <xf numFmtId="4" fontId="72" fillId="30" borderId="203" applyNumberFormat="0" applyProtection="0">
      <alignment horizontal="right" vertical="center"/>
    </xf>
    <xf numFmtId="4" fontId="72" fillId="30" borderId="203" applyNumberFormat="0" applyProtection="0">
      <alignment horizontal="right" vertical="center"/>
    </xf>
    <xf numFmtId="4" fontId="72" fillId="30" borderId="203" applyNumberFormat="0" applyProtection="0">
      <alignment horizontal="right" vertical="center"/>
    </xf>
    <xf numFmtId="4" fontId="72" fillId="30" borderId="203" applyNumberFormat="0" applyProtection="0">
      <alignment horizontal="right" vertical="center"/>
    </xf>
    <xf numFmtId="4" fontId="51" fillId="65" borderId="206" applyNumberFormat="0" applyProtection="0">
      <alignment horizontal="right" vertical="center"/>
    </xf>
    <xf numFmtId="4" fontId="72" fillId="17" borderId="205" applyNumberFormat="0" applyProtection="0">
      <alignment horizontal="right" vertical="center"/>
    </xf>
    <xf numFmtId="4" fontId="72" fillId="17" borderId="205" applyNumberFormat="0" applyProtection="0">
      <alignment horizontal="right" vertical="center"/>
    </xf>
    <xf numFmtId="4" fontId="72" fillId="17" borderId="205" applyNumberFormat="0" applyProtection="0">
      <alignment horizontal="right" vertical="center"/>
    </xf>
    <xf numFmtId="4" fontId="72" fillId="17" borderId="205" applyNumberFormat="0" applyProtection="0">
      <alignment horizontal="right" vertical="center"/>
    </xf>
    <xf numFmtId="4" fontId="72" fillId="17" borderId="205" applyNumberFormat="0" applyProtection="0">
      <alignment horizontal="right" vertical="center"/>
    </xf>
    <xf numFmtId="4" fontId="51" fillId="66" borderId="206" applyNumberFormat="0" applyProtection="0">
      <alignment horizontal="right" vertical="center"/>
    </xf>
    <xf numFmtId="4" fontId="72" fillId="21" borderId="205" applyNumberFormat="0" applyProtection="0">
      <alignment horizontal="right" vertical="center"/>
    </xf>
    <xf numFmtId="4" fontId="72" fillId="21" borderId="205" applyNumberFormat="0" applyProtection="0">
      <alignment horizontal="right" vertical="center"/>
    </xf>
    <xf numFmtId="4" fontId="72" fillId="21" borderId="205" applyNumberFormat="0" applyProtection="0">
      <alignment horizontal="right" vertical="center"/>
    </xf>
    <xf numFmtId="4" fontId="72" fillId="21" borderId="205" applyNumberFormat="0" applyProtection="0">
      <alignment horizontal="right" vertical="center"/>
    </xf>
    <xf numFmtId="4" fontId="72" fillId="21" borderId="205" applyNumberFormat="0" applyProtection="0">
      <alignment horizontal="right" vertical="center"/>
    </xf>
    <xf numFmtId="4" fontId="51" fillId="67" borderId="206" applyNumberFormat="0" applyProtection="0">
      <alignment horizontal="right" vertical="center"/>
    </xf>
    <xf numFmtId="4" fontId="72" fillId="44" borderId="205" applyNumberFormat="0" applyProtection="0">
      <alignment horizontal="right" vertical="center"/>
    </xf>
    <xf numFmtId="4" fontId="72" fillId="44" borderId="205" applyNumberFormat="0" applyProtection="0">
      <alignment horizontal="right" vertical="center"/>
    </xf>
    <xf numFmtId="4" fontId="72" fillId="44" borderId="205" applyNumberFormat="0" applyProtection="0">
      <alignment horizontal="right" vertical="center"/>
    </xf>
    <xf numFmtId="4" fontId="72" fillId="44" borderId="205" applyNumberFormat="0" applyProtection="0">
      <alignment horizontal="right" vertical="center"/>
    </xf>
    <xf numFmtId="4" fontId="72" fillId="44" borderId="205" applyNumberFormat="0" applyProtection="0">
      <alignment horizontal="right" vertical="center"/>
    </xf>
    <xf numFmtId="4" fontId="51" fillId="68" borderId="206" applyNumberFormat="0" applyProtection="0">
      <alignment horizontal="right" vertical="center"/>
    </xf>
    <xf numFmtId="4" fontId="72" fillId="37" borderId="205" applyNumberFormat="0" applyProtection="0">
      <alignment horizontal="right" vertical="center"/>
    </xf>
    <xf numFmtId="4" fontId="72" fillId="37" borderId="205" applyNumberFormat="0" applyProtection="0">
      <alignment horizontal="right" vertical="center"/>
    </xf>
    <xf numFmtId="4" fontId="72" fillId="37" borderId="205" applyNumberFormat="0" applyProtection="0">
      <alignment horizontal="right" vertical="center"/>
    </xf>
    <xf numFmtId="4" fontId="72" fillId="37" borderId="205" applyNumberFormat="0" applyProtection="0">
      <alignment horizontal="right" vertical="center"/>
    </xf>
    <xf numFmtId="4" fontId="72" fillId="37" borderId="205" applyNumberFormat="0" applyProtection="0">
      <alignment horizontal="right" vertical="center"/>
    </xf>
    <xf numFmtId="4" fontId="51" fillId="69" borderId="206" applyNumberFormat="0" applyProtection="0">
      <alignment horizontal="right" vertical="center"/>
    </xf>
    <xf numFmtId="4" fontId="72" fillId="70" borderId="205" applyNumberFormat="0" applyProtection="0">
      <alignment horizontal="right" vertical="center"/>
    </xf>
    <xf numFmtId="4" fontId="72" fillId="70" borderId="205" applyNumberFormat="0" applyProtection="0">
      <alignment horizontal="right" vertical="center"/>
    </xf>
    <xf numFmtId="4" fontId="72" fillId="70" borderId="205" applyNumberFormat="0" applyProtection="0">
      <alignment horizontal="right" vertical="center"/>
    </xf>
    <xf numFmtId="4" fontId="72" fillId="70" borderId="205" applyNumberFormat="0" applyProtection="0">
      <alignment horizontal="right" vertical="center"/>
    </xf>
    <xf numFmtId="4" fontId="72" fillId="70" borderId="205" applyNumberFormat="0" applyProtection="0">
      <alignment horizontal="right" vertical="center"/>
    </xf>
    <xf numFmtId="4" fontId="51" fillId="71" borderId="206" applyNumberFormat="0" applyProtection="0">
      <alignment horizontal="right" vertical="center"/>
    </xf>
    <xf numFmtId="4" fontId="72" fillId="16" borderId="205" applyNumberFormat="0" applyProtection="0">
      <alignment horizontal="right" vertical="center"/>
    </xf>
    <xf numFmtId="4" fontId="72" fillId="16" borderId="205" applyNumberFormat="0" applyProtection="0">
      <alignment horizontal="right" vertical="center"/>
    </xf>
    <xf numFmtId="4" fontId="72" fillId="16" borderId="205" applyNumberFormat="0" applyProtection="0">
      <alignment horizontal="right" vertical="center"/>
    </xf>
    <xf numFmtId="4" fontId="72" fillId="16" borderId="205" applyNumberFormat="0" applyProtection="0">
      <alignment horizontal="right" vertical="center"/>
    </xf>
    <xf numFmtId="4" fontId="72" fillId="16" borderId="205" applyNumberFormat="0" applyProtection="0">
      <alignment horizontal="right" vertical="center"/>
    </xf>
    <xf numFmtId="4" fontId="75" fillId="72" borderId="206" applyNumberFormat="0" applyProtection="0">
      <alignment horizontal="left" vertical="center" indent="1"/>
    </xf>
    <xf numFmtId="4" fontId="72" fillId="73" borderId="203" applyNumberFormat="0" applyProtection="0">
      <alignment horizontal="left" vertical="center" indent="1"/>
    </xf>
    <xf numFmtId="4" fontId="72" fillId="73" borderId="203" applyNumberFormat="0" applyProtection="0">
      <alignment horizontal="left" vertical="center" indent="1"/>
    </xf>
    <xf numFmtId="4" fontId="72" fillId="73" borderId="203" applyNumberFormat="0" applyProtection="0">
      <alignment horizontal="left" vertical="center" indent="1"/>
    </xf>
    <xf numFmtId="4" fontId="72" fillId="73" borderId="203" applyNumberFormat="0" applyProtection="0">
      <alignment horizontal="left" vertical="center" indent="1"/>
    </xf>
    <xf numFmtId="4" fontId="72" fillId="73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54" fillId="75" borderId="203" applyNumberFormat="0" applyProtection="0">
      <alignment horizontal="left" vertical="center" indent="1"/>
    </xf>
    <xf numFmtId="4" fontId="72" fillId="77" borderId="205" applyNumberFormat="0" applyProtection="0">
      <alignment horizontal="right" vertical="center"/>
    </xf>
    <xf numFmtId="4" fontId="72" fillId="77" borderId="205" applyNumberFormat="0" applyProtection="0">
      <alignment horizontal="right" vertical="center"/>
    </xf>
    <xf numFmtId="4" fontId="72" fillId="77" borderId="205" applyNumberFormat="0" applyProtection="0">
      <alignment horizontal="right" vertical="center"/>
    </xf>
    <xf numFmtId="4" fontId="72" fillId="77" borderId="205" applyNumberFormat="0" applyProtection="0">
      <alignment horizontal="right" vertical="center"/>
    </xf>
    <xf numFmtId="4" fontId="72" fillId="77" borderId="205" applyNumberFormat="0" applyProtection="0">
      <alignment horizontal="right" vertical="center"/>
    </xf>
    <xf numFmtId="4" fontId="72" fillId="78" borderId="203" applyNumberFormat="0" applyProtection="0">
      <alignment horizontal="left" vertical="center" indent="1"/>
    </xf>
    <xf numFmtId="4" fontId="72" fillId="78" borderId="203" applyNumberFormat="0" applyProtection="0">
      <alignment horizontal="left" vertical="center" indent="1"/>
    </xf>
    <xf numFmtId="4" fontId="72" fillId="78" borderId="203" applyNumberFormat="0" applyProtection="0">
      <alignment horizontal="left" vertical="center" indent="1"/>
    </xf>
    <xf numFmtId="4" fontId="72" fillId="78" borderId="203" applyNumberFormat="0" applyProtection="0">
      <alignment horizontal="left" vertical="center" indent="1"/>
    </xf>
    <xf numFmtId="4" fontId="72" fillId="78" borderId="203" applyNumberFormat="0" applyProtection="0">
      <alignment horizontal="left" vertical="center" indent="1"/>
    </xf>
    <xf numFmtId="4" fontId="72" fillId="77" borderId="203" applyNumberFormat="0" applyProtection="0">
      <alignment horizontal="left" vertical="center" indent="1"/>
    </xf>
    <xf numFmtId="4" fontId="72" fillId="77" borderId="203" applyNumberFormat="0" applyProtection="0">
      <alignment horizontal="left" vertical="center" indent="1"/>
    </xf>
    <xf numFmtId="4" fontId="72" fillId="77" borderId="203" applyNumberFormat="0" applyProtection="0">
      <alignment horizontal="left" vertical="center" indent="1"/>
    </xf>
    <xf numFmtId="4" fontId="72" fillId="77" borderId="203" applyNumberFormat="0" applyProtection="0">
      <alignment horizontal="left" vertical="center" indent="1"/>
    </xf>
    <xf numFmtId="4" fontId="72" fillId="77" borderId="203" applyNumberFormat="0" applyProtection="0">
      <alignment horizontal="left" vertical="center" indent="1"/>
    </xf>
    <xf numFmtId="0" fontId="72" fillId="50" borderId="205" applyNumberFormat="0" applyProtection="0">
      <alignment horizontal="left" vertical="center" indent="1"/>
    </xf>
    <xf numFmtId="0" fontId="72" fillId="50" borderId="205" applyNumberFormat="0" applyProtection="0">
      <alignment horizontal="left" vertical="center" indent="1"/>
    </xf>
    <xf numFmtId="0" fontId="72" fillId="50" borderId="205" applyNumberFormat="0" applyProtection="0">
      <alignment horizontal="left" vertical="center" indent="1"/>
    </xf>
    <xf numFmtId="0" fontId="72" fillId="50" borderId="205" applyNumberFormat="0" applyProtection="0">
      <alignment horizontal="left" vertical="center" indent="1"/>
    </xf>
    <xf numFmtId="0" fontId="72" fillId="50" borderId="205" applyNumberFormat="0" applyProtection="0">
      <alignment horizontal="left" vertical="center" indent="1"/>
    </xf>
    <xf numFmtId="0" fontId="72" fillId="50" borderId="205" applyNumberFormat="0" applyProtection="0">
      <alignment horizontal="left" vertical="center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36" fillId="75" borderId="207" applyNumberFormat="0" applyProtection="0">
      <alignment horizontal="left" vertical="top" indent="1"/>
    </xf>
    <xf numFmtId="0" fontId="72" fillId="82" borderId="205" applyNumberFormat="0" applyProtection="0">
      <alignment horizontal="left" vertical="center" indent="1"/>
    </xf>
    <xf numFmtId="0" fontId="72" fillId="82" borderId="205" applyNumberFormat="0" applyProtection="0">
      <alignment horizontal="left" vertical="center" indent="1"/>
    </xf>
    <xf numFmtId="0" fontId="72" fillId="82" borderId="205" applyNumberFormat="0" applyProtection="0">
      <alignment horizontal="left" vertical="center" indent="1"/>
    </xf>
    <xf numFmtId="0" fontId="72" fillId="82" borderId="205" applyNumberFormat="0" applyProtection="0">
      <alignment horizontal="left" vertical="center" indent="1"/>
    </xf>
    <xf numFmtId="0" fontId="72" fillId="82" borderId="205" applyNumberFormat="0" applyProtection="0">
      <alignment horizontal="left" vertical="center" indent="1"/>
    </xf>
    <xf numFmtId="0" fontId="72" fillId="82" borderId="205" applyNumberFormat="0" applyProtection="0">
      <alignment horizontal="left" vertical="center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36" fillId="77" borderId="207" applyNumberFormat="0" applyProtection="0">
      <alignment horizontal="left" vertical="top" indent="1"/>
    </xf>
    <xf numFmtId="0" fontId="72" fillId="14" borderId="205" applyNumberFormat="0" applyProtection="0">
      <alignment horizontal="left" vertical="center" indent="1"/>
    </xf>
    <xf numFmtId="0" fontId="72" fillId="14" borderId="205" applyNumberFormat="0" applyProtection="0">
      <alignment horizontal="left" vertical="center" indent="1"/>
    </xf>
    <xf numFmtId="0" fontId="72" fillId="14" borderId="205" applyNumberFormat="0" applyProtection="0">
      <alignment horizontal="left" vertical="center" indent="1"/>
    </xf>
    <xf numFmtId="0" fontId="72" fillId="14" borderId="205" applyNumberFormat="0" applyProtection="0">
      <alignment horizontal="left" vertical="center" indent="1"/>
    </xf>
    <xf numFmtId="0" fontId="72" fillId="14" borderId="205" applyNumberFormat="0" applyProtection="0">
      <alignment horizontal="left" vertical="center" indent="1"/>
    </xf>
    <xf numFmtId="0" fontId="35" fillId="85" borderId="206" applyNumberFormat="0" applyProtection="0">
      <alignment horizontal="left" vertical="center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36" fillId="14" borderId="207" applyNumberFormat="0" applyProtection="0">
      <alignment horizontal="left" vertical="top" indent="1"/>
    </xf>
    <xf numFmtId="0" fontId="72" fillId="78" borderId="205" applyNumberFormat="0" applyProtection="0">
      <alignment horizontal="left" vertical="center" indent="1"/>
    </xf>
    <xf numFmtId="0" fontId="72" fillId="78" borderId="205" applyNumberFormat="0" applyProtection="0">
      <alignment horizontal="left" vertical="center" indent="1"/>
    </xf>
    <xf numFmtId="0" fontId="72" fillId="78" borderId="205" applyNumberFormat="0" applyProtection="0">
      <alignment horizontal="left" vertical="center" indent="1"/>
    </xf>
    <xf numFmtId="0" fontId="72" fillId="78" borderId="205" applyNumberFormat="0" applyProtection="0">
      <alignment horizontal="left" vertical="center" indent="1"/>
    </xf>
    <xf numFmtId="0" fontId="72" fillId="78" borderId="205" applyNumberFormat="0" applyProtection="0">
      <alignment horizontal="left" vertical="center" indent="1"/>
    </xf>
    <xf numFmtId="0" fontId="35" fillId="6" borderId="206" applyNumberFormat="0" applyProtection="0">
      <alignment horizontal="left" vertical="center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36" fillId="78" borderId="207" applyNumberFormat="0" applyProtection="0">
      <alignment horizontal="left" vertical="top" indent="1"/>
    </xf>
    <xf numFmtId="0" fontId="79" fillId="75" borderId="208" applyBorder="0"/>
    <xf numFmtId="4" fontId="51" fillId="87" borderId="206" applyNumberFormat="0" applyProtection="0">
      <alignment vertical="center"/>
    </xf>
    <xf numFmtId="4" fontId="80" fillId="59" borderId="207" applyNumberFormat="0" applyProtection="0">
      <alignment vertical="center"/>
    </xf>
    <xf numFmtId="4" fontId="80" fillId="59" borderId="207" applyNumberFormat="0" applyProtection="0">
      <alignment vertical="center"/>
    </xf>
    <xf numFmtId="4" fontId="80" fillId="59" borderId="207" applyNumberFormat="0" applyProtection="0">
      <alignment vertical="center"/>
    </xf>
    <xf numFmtId="4" fontId="80" fillId="59" borderId="207" applyNumberFormat="0" applyProtection="0">
      <alignment vertical="center"/>
    </xf>
    <xf numFmtId="4" fontId="80" fillId="59" borderId="207" applyNumberFormat="0" applyProtection="0">
      <alignment vertical="center"/>
    </xf>
    <xf numFmtId="4" fontId="73" fillId="87" borderId="206" applyNumberFormat="0" applyProtection="0">
      <alignment vertical="center"/>
    </xf>
    <xf numFmtId="4" fontId="51" fillId="87" borderId="206" applyNumberFormat="0" applyProtection="0">
      <alignment horizontal="left" vertical="center" indent="1"/>
    </xf>
    <xf numFmtId="4" fontId="80" fillId="50" borderId="207" applyNumberFormat="0" applyProtection="0">
      <alignment horizontal="left" vertical="center" indent="1"/>
    </xf>
    <xf numFmtId="4" fontId="80" fillId="50" borderId="207" applyNumberFormat="0" applyProtection="0">
      <alignment horizontal="left" vertical="center" indent="1"/>
    </xf>
    <xf numFmtId="4" fontId="80" fillId="50" borderId="207" applyNumberFormat="0" applyProtection="0">
      <alignment horizontal="left" vertical="center" indent="1"/>
    </xf>
    <xf numFmtId="4" fontId="80" fillId="50" borderId="207" applyNumberFormat="0" applyProtection="0">
      <alignment horizontal="left" vertical="center" indent="1"/>
    </xf>
    <xf numFmtId="4" fontId="80" fillId="50" borderId="207" applyNumberFormat="0" applyProtection="0">
      <alignment horizontal="left" vertical="center" indent="1"/>
    </xf>
    <xf numFmtId="4" fontId="51" fillId="87" borderId="206" applyNumberFormat="0" applyProtection="0">
      <alignment horizontal="left" vertical="center" indent="1"/>
    </xf>
    <xf numFmtId="0" fontId="80" fillId="59" borderId="207" applyNumberFormat="0" applyProtection="0">
      <alignment horizontal="left" vertical="top" indent="1"/>
    </xf>
    <xf numFmtId="0" fontId="80" fillId="59" borderId="207" applyNumberFormat="0" applyProtection="0">
      <alignment horizontal="left" vertical="top" indent="1"/>
    </xf>
    <xf numFmtId="0" fontId="80" fillId="59" borderId="207" applyNumberFormat="0" applyProtection="0">
      <alignment horizontal="left" vertical="top" indent="1"/>
    </xf>
    <xf numFmtId="0" fontId="80" fillId="59" borderId="207" applyNumberFormat="0" applyProtection="0">
      <alignment horizontal="left" vertical="top" indent="1"/>
    </xf>
    <xf numFmtId="0" fontId="80" fillId="59" borderId="207" applyNumberFormat="0" applyProtection="0">
      <alignment horizontal="left" vertical="top" indent="1"/>
    </xf>
    <xf numFmtId="4" fontId="51" fillId="74" borderId="206" applyNumberFormat="0" applyProtection="0">
      <alignment horizontal="right" vertical="center"/>
    </xf>
    <xf numFmtId="4" fontId="72" fillId="0" borderId="205" applyNumberFormat="0" applyProtection="0">
      <alignment horizontal="right" vertical="center"/>
    </xf>
    <xf numFmtId="4" fontId="72" fillId="0" borderId="205" applyNumberFormat="0" applyProtection="0">
      <alignment horizontal="right" vertical="center"/>
    </xf>
    <xf numFmtId="4" fontId="72" fillId="0" borderId="205" applyNumberFormat="0" applyProtection="0">
      <alignment horizontal="right" vertical="center"/>
    </xf>
    <xf numFmtId="4" fontId="72" fillId="0" borderId="205" applyNumberFormat="0" applyProtection="0">
      <alignment horizontal="right" vertical="center"/>
    </xf>
    <xf numFmtId="4" fontId="72" fillId="0" borderId="205" applyNumberFormat="0" applyProtection="0">
      <alignment horizontal="right" vertical="center"/>
    </xf>
    <xf numFmtId="4" fontId="73" fillId="74" borderId="206" applyNumberFormat="0" applyProtection="0">
      <alignment horizontal="right" vertical="center"/>
    </xf>
    <xf numFmtId="4" fontId="43" fillId="88" borderId="205" applyNumberFormat="0" applyProtection="0">
      <alignment horizontal="right" vertical="center"/>
    </xf>
    <xf numFmtId="4" fontId="43" fillId="88" borderId="205" applyNumberFormat="0" applyProtection="0">
      <alignment horizontal="right" vertical="center"/>
    </xf>
    <xf numFmtId="4" fontId="43" fillId="88" borderId="205" applyNumberFormat="0" applyProtection="0">
      <alignment horizontal="right" vertical="center"/>
    </xf>
    <xf numFmtId="4" fontId="43" fillId="88" borderId="205" applyNumberFormat="0" applyProtection="0">
      <alignment horizontal="right" vertical="center"/>
    </xf>
    <xf numFmtId="4" fontId="43" fillId="88" borderId="205" applyNumberFormat="0" applyProtection="0">
      <alignment horizontal="right" vertical="center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4" fontId="72" fillId="20" borderId="205" applyNumberFormat="0" applyProtection="0">
      <alignment horizontal="left" vertical="center" indent="1"/>
    </xf>
    <xf numFmtId="0" fontId="80" fillId="77" borderId="207" applyNumberFormat="0" applyProtection="0">
      <alignment horizontal="left" vertical="top" indent="1"/>
    </xf>
    <xf numFmtId="0" fontId="80" fillId="77" borderId="207" applyNumberFormat="0" applyProtection="0">
      <alignment horizontal="left" vertical="top" indent="1"/>
    </xf>
    <xf numFmtId="0" fontId="80" fillId="77" borderId="207" applyNumberFormat="0" applyProtection="0">
      <alignment horizontal="left" vertical="top" indent="1"/>
    </xf>
    <xf numFmtId="0" fontId="80" fillId="77" borderId="207" applyNumberFormat="0" applyProtection="0">
      <alignment horizontal="left" vertical="top" indent="1"/>
    </xf>
    <xf numFmtId="0" fontId="80" fillId="77" borderId="207" applyNumberFormat="0" applyProtection="0">
      <alignment horizontal="left" vertical="top" indent="1"/>
    </xf>
    <xf numFmtId="4" fontId="43" fillId="89" borderId="203" applyNumberFormat="0" applyProtection="0">
      <alignment horizontal="left" vertical="center" indent="1"/>
    </xf>
    <xf numFmtId="4" fontId="43" fillId="89" borderId="203" applyNumberFormat="0" applyProtection="0">
      <alignment horizontal="left" vertical="center" indent="1"/>
    </xf>
    <xf numFmtId="4" fontId="43" fillId="89" borderId="203" applyNumberFormat="0" applyProtection="0">
      <alignment horizontal="left" vertical="center" indent="1"/>
    </xf>
    <xf numFmtId="4" fontId="43" fillId="89" borderId="203" applyNumberFormat="0" applyProtection="0">
      <alignment horizontal="left" vertical="center" indent="1"/>
    </xf>
    <xf numFmtId="4" fontId="43" fillId="89" borderId="203" applyNumberFormat="0" applyProtection="0">
      <alignment horizontal="left" vertical="center" indent="1"/>
    </xf>
    <xf numFmtId="4" fontId="71" fillId="74" borderId="206" applyNumberFormat="0" applyProtection="0">
      <alignment horizontal="right" vertical="center"/>
    </xf>
    <xf numFmtId="4" fontId="43" fillId="86" borderId="205" applyNumberFormat="0" applyProtection="0">
      <alignment horizontal="right" vertical="center"/>
    </xf>
    <xf numFmtId="4" fontId="43" fillId="86" borderId="205" applyNumberFormat="0" applyProtection="0">
      <alignment horizontal="right" vertical="center"/>
    </xf>
    <xf numFmtId="4" fontId="43" fillId="86" borderId="205" applyNumberFormat="0" applyProtection="0">
      <alignment horizontal="right" vertical="center"/>
    </xf>
    <xf numFmtId="4" fontId="43" fillId="86" borderId="205" applyNumberFormat="0" applyProtection="0">
      <alignment horizontal="right" vertical="center"/>
    </xf>
    <xf numFmtId="4" fontId="43" fillId="86" borderId="205" applyNumberFormat="0" applyProtection="0">
      <alignment horizontal="right" vertical="center"/>
    </xf>
    <xf numFmtId="2" fontId="82" fillId="91" borderId="201" applyProtection="0"/>
    <xf numFmtId="2" fontId="82" fillId="91" borderId="201" applyProtection="0"/>
    <xf numFmtId="2" fontId="42" fillId="92" borderId="201" applyProtection="0"/>
    <xf numFmtId="2" fontId="42" fillId="93" borderId="201" applyProtection="0"/>
    <xf numFmtId="2" fontId="42" fillId="94" borderId="201" applyProtection="0"/>
    <xf numFmtId="2" fontId="42" fillId="94" borderId="201" applyProtection="0">
      <alignment horizontal="center"/>
    </xf>
    <xf numFmtId="2" fontId="42" fillId="93" borderId="201" applyProtection="0">
      <alignment horizontal="center"/>
    </xf>
    <xf numFmtId="0" fontId="43" fillId="0" borderId="203">
      <alignment horizontal="left" vertical="top" wrapText="1"/>
    </xf>
    <xf numFmtId="0" fontId="85" fillId="0" borderId="209" applyNumberFormat="0" applyFill="0" applyAlignment="0" applyProtection="0"/>
    <xf numFmtId="0" fontId="91" fillId="0" borderId="210"/>
  </cellStyleXfs>
  <cellXfs count="31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10" fontId="18" fillId="0" borderId="0" xfId="0" applyNumberFormat="1" applyFont="1"/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vertical="top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10" fillId="0" borderId="0" xfId="0" applyFont="1" applyAlignment="1">
      <alignment horizontal="right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171" fontId="18" fillId="0" borderId="0" xfId="0" applyNumberFormat="1" applyFont="1"/>
    <xf numFmtId="0" fontId="23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vertical="top"/>
    </xf>
    <xf numFmtId="2" fontId="3" fillId="0" borderId="1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9" fontId="18" fillId="0" borderId="0" xfId="0" applyNumberFormat="1" applyFont="1"/>
    <xf numFmtId="4" fontId="20" fillId="0" borderId="0" xfId="0" applyNumberFormat="1" applyFont="1"/>
    <xf numFmtId="43" fontId="18" fillId="0" borderId="0" xfId="0" applyNumberFormat="1" applyFont="1"/>
    <xf numFmtId="4" fontId="3" fillId="0" borderId="2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6" fillId="0" borderId="5" xfId="0" applyFont="1" applyBorder="1"/>
    <xf numFmtId="172" fontId="3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69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10" fontId="3" fillId="4" borderId="1" xfId="0" applyNumberFormat="1" applyFont="1" applyFill="1" applyBorder="1" applyAlignment="1">
      <alignment horizontal="right" vertical="center" wrapText="1"/>
    </xf>
    <xf numFmtId="170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4" fontId="18" fillId="0" borderId="0" xfId="0" applyNumberFormat="1" applyFont="1" applyAlignment="1">
      <alignment horizontal="left" vertical="center" wrapText="1"/>
    </xf>
    <xf numFmtId="4" fontId="18" fillId="0" borderId="1" xfId="0" applyNumberFormat="1" applyFont="1" applyBorder="1" applyAlignment="1">
      <alignment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0" borderId="0" xfId="0" applyFont="1"/>
    <xf numFmtId="0" fontId="32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0" fontId="32" fillId="0" borderId="1" xfId="0" applyFont="1" applyBorder="1" applyAlignment="1">
      <alignment vertical="center" wrapText="1"/>
    </xf>
    <xf numFmtId="4" fontId="32" fillId="0" borderId="1" xfId="0" applyNumberFormat="1" applyFont="1" applyBorder="1" applyAlignment="1">
      <alignment horizontal="right" vertical="center"/>
    </xf>
    <xf numFmtId="4" fontId="32" fillId="0" borderId="1" xfId="0" applyNumberFormat="1" applyFont="1" applyBorder="1" applyAlignment="1">
      <alignment horizontal="right" vertical="center" wrapText="1"/>
    </xf>
    <xf numFmtId="4" fontId="95" fillId="0" borderId="1" xfId="0" applyNumberFormat="1" applyFont="1" applyBorder="1" applyAlignment="1">
      <alignment vertical="center" wrapText="1"/>
    </xf>
    <xf numFmtId="4" fontId="3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95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4" fontId="32" fillId="0" borderId="2" xfId="0" applyNumberFormat="1" applyFont="1" applyBorder="1" applyAlignment="1">
      <alignment horizontal="center" vertical="center"/>
    </xf>
    <xf numFmtId="4" fontId="32" fillId="0" borderId="7" xfId="0" applyNumberFormat="1" applyFont="1" applyBorder="1" applyAlignment="1">
      <alignment horizontal="center" vertical="center"/>
    </xf>
    <xf numFmtId="4" fontId="95" fillId="0" borderId="2" xfId="0" applyNumberFormat="1" applyFont="1" applyBorder="1" applyAlignment="1">
      <alignment horizontal="center" vertical="center" wrapText="1"/>
    </xf>
    <xf numFmtId="4" fontId="95" fillId="0" borderId="7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6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4837">
    <cellStyle name=" 1" xfId="8" xr:uid="{2ECD3CCF-DAD0-4C13-A2DE-3C5ED88AD7D7}"/>
    <cellStyle name="_2008г. и 4кв" xfId="9" xr:uid="{471DC7EE-E121-486E-8469-CBDB79707AE1}"/>
    <cellStyle name="_4_macro 2009" xfId="10" xr:uid="{1B403339-38E3-4BAE-92F6-12F7E1BB1011}"/>
    <cellStyle name="_Condition-long(2012-2030)нах" xfId="11" xr:uid="{BDA58548-799F-439F-B810-B8957BC4EAEC}"/>
    <cellStyle name="_CPI foodimp" xfId="12" xr:uid="{F7C0AAE0-E2DE-4D39-ADDE-2E5EC7A17CBD}"/>
    <cellStyle name="_macro 2012 var 1" xfId="13" xr:uid="{308466D1-F480-4497-9E5B-2A5D622026A0}"/>
    <cellStyle name="_SeriesAttributes" xfId="14" xr:uid="{E3A19C40-F9B0-41B4-9C82-CD5EC192B6E3}"/>
    <cellStyle name="_SeriesAttributes 2" xfId="688" xr:uid="{99567C88-4621-46C8-9BB8-6A2F7BB4E887}"/>
    <cellStyle name="_SeriesAttributes 2 2" xfId="961" xr:uid="{91E2C514-322B-4186-B641-425B6CFEC0DB}"/>
    <cellStyle name="_SeriesAttributes 2 2 2" xfId="1477" xr:uid="{2DC5E213-E363-4517-BE7A-60B44954B0A3}"/>
    <cellStyle name="_SeriesAttributes 2 2 2 2" xfId="4063" xr:uid="{56D88A0E-7F05-4FEA-A050-AA85BC6A3416}"/>
    <cellStyle name="_SeriesAttributes 2 2 2 3" xfId="2512" xr:uid="{79064B10-CB35-49AE-B953-62E04D20175B}"/>
    <cellStyle name="_SeriesAttributes 2 2 3" xfId="3031" xr:uid="{4B3A4075-D9AC-4FC6-8550-378D695DA70F}"/>
    <cellStyle name="_SeriesAttributes 2 2 3 2" xfId="4579" xr:uid="{2A10697A-5847-4268-ACF9-58BDBC15B723}"/>
    <cellStyle name="_SeriesAttributes 2 2 4" xfId="3547" xr:uid="{0B37F3DA-9CB5-4239-A0E8-F02417CB2041}"/>
    <cellStyle name="_SeriesAttributes 2 2 5" xfId="1996" xr:uid="{EEAF0171-FE4E-4385-8BA8-2A52792C1ECC}"/>
    <cellStyle name="_SeriesAttributes 2 3" xfId="1219" xr:uid="{BA668983-07B4-486B-B626-E6CB73668FF5}"/>
    <cellStyle name="_SeriesAttributes 2 3 2" xfId="3805" xr:uid="{989F4570-C659-45EF-B40F-204F7ECDD893}"/>
    <cellStyle name="_SeriesAttributes 2 3 3" xfId="2254" xr:uid="{1E61C340-9920-4DA2-8350-377B2CBD70A7}"/>
    <cellStyle name="_SeriesAttributes 2 4" xfId="2773" xr:uid="{5C2CB935-D902-4336-8150-F92883923A2B}"/>
    <cellStyle name="_SeriesAttributes 2 4 2" xfId="4321" xr:uid="{73E5C7DB-8660-418F-AD82-D9B88B7CA595}"/>
    <cellStyle name="_SeriesAttributes 2 5" xfId="3289" xr:uid="{E239FA7B-07D8-4972-8860-F4810BFF2217}"/>
    <cellStyle name="_SeriesAttributes 2 6" xfId="1738" xr:uid="{581C232C-C061-468E-A425-EC66701D33F7}"/>
    <cellStyle name="_v2008-2012-15.12.09вар(2)-11.2030" xfId="15" xr:uid="{40BEFB79-573B-4D58-B061-9B57DCF9B74B}"/>
    <cellStyle name="_v-2013-2030- 2b17.01.11Нах-cpiнов. курс inn 1-2-Е1xls" xfId="16" xr:uid="{43DD6E61-9284-4C79-A6DC-4274ED4F3045}"/>
    <cellStyle name="_Газ-расчет-16 0508Клдо 2023" xfId="17" xr:uid="{A6F7E077-11F7-4198-A8C9-FBF2BCB9DA9D}"/>
    <cellStyle name="_Газ-расчет-net-back 21,12.09 до 2030 в2" xfId="18" xr:uid="{50B08137-53B0-4F7B-848E-293998F2145A}"/>
    <cellStyle name="_ИПЦЖКХ2105 08-до 2023вар1" xfId="19" xr:uid="{CBE5261C-6E87-4E9A-AA8A-C790B3BA846E}"/>
    <cellStyle name="_Книга1" xfId="20" xr:uid="{23C6FFC8-E0A6-4F88-8987-84217B59BA32}"/>
    <cellStyle name="_Книга3" xfId="21" xr:uid="{6BDF71FE-128F-41E1-A5E2-E55A3EA66DEC}"/>
    <cellStyle name="_Копия Condition-все вар13.12.08" xfId="22" xr:uid="{ADF531EB-2CB0-4A75-ADB1-7D527F8DAF56}"/>
    <cellStyle name="_курсовые разницы 01,06,08" xfId="23" xr:uid="{F7ADF2C7-0F69-4E49-B7AF-F96618534014}"/>
    <cellStyle name="_Макро_2030 год" xfId="24" xr:uid="{3CB28B74-CB9D-42F8-9201-A7FD79E9670D}"/>
    <cellStyle name="_Модель - 2(23)" xfId="25" xr:uid="{63327EAF-603A-4748-AF7C-3691CFD30E75}"/>
    <cellStyle name="_Правила заполнения" xfId="26" xr:uid="{66F81C18-2B47-41A8-B750-0D9A14ADD32A}"/>
    <cellStyle name="_Сб-macro 2020" xfId="27" xr:uid="{0E756C9D-492B-4757-B434-2A3C80C4DB79}"/>
    <cellStyle name="_Сб-macro 2020_v2008-2012-15.12.09вар(2)-11.2030" xfId="28" xr:uid="{AAF68355-3C21-4988-A59F-BF1B8DC166F0}"/>
    <cellStyle name="_Сб-macro 2020_v2008-2012-23.09.09вар2а-11" xfId="29" xr:uid="{0B15301F-3673-4ECF-B9FA-2151143FC567}"/>
    <cellStyle name="_ЦФ  реализация акций 2008-2010" xfId="30" xr:uid="{E160B469-8370-490A-8C95-8FE3F82B9958}"/>
    <cellStyle name="_ЦФ  реализация акций 2008-2010_акции по годам 2009-2012" xfId="31" xr:uid="{21581510-6732-4EC4-AABB-68796BC9D581}"/>
    <cellStyle name="_ЦФ  реализация акций 2008-2010_Копия Прогноз ПТРдо 2030г  (3)" xfId="32" xr:uid="{4EBDEFF9-66D8-45A0-AAF9-241FD6EE1087}"/>
    <cellStyle name="_ЦФ  реализация акций 2008-2010_Прогноз ПТРдо 2030г." xfId="33" xr:uid="{90279AFB-AE06-4394-8694-0A6D64F281E1}"/>
    <cellStyle name="1Normal" xfId="34" xr:uid="{3AE9FEED-5882-479B-B2D7-35028CA4863B}"/>
    <cellStyle name="20% - Accent1" xfId="35" xr:uid="{6BE123AA-7FF3-4E9D-B2F3-69F8BCD53B61}"/>
    <cellStyle name="20% - Accent2" xfId="36" xr:uid="{90A236C4-388B-4BE1-8CA7-8DC7D005719D}"/>
    <cellStyle name="20% - Accent3" xfId="37" xr:uid="{581B6FE3-0E50-47A3-9607-C99E5FEC27F0}"/>
    <cellStyle name="20% - Accent4" xfId="38" xr:uid="{7C387848-BC4D-4904-A26C-29E4AE7BCE2F}"/>
    <cellStyle name="20% - Accent5" xfId="39" xr:uid="{BDFE4815-8FFF-4EA3-BCA7-D50E6E92E47B}"/>
    <cellStyle name="20% - Accent6" xfId="40" xr:uid="{68AADB8D-B6C2-4CF2-B9BD-4F951F4B3947}"/>
    <cellStyle name="20% - Акцент6 2" xfId="41" xr:uid="{083E6AC1-6CA3-4927-845D-FCBE20C90863}"/>
    <cellStyle name="40% - Accent1" xfId="42" xr:uid="{6132BF3E-9283-4D9A-9E46-DDBD867F38AF}"/>
    <cellStyle name="40% - Accent2" xfId="43" xr:uid="{8339CA8A-BE10-49EC-AD58-D0AEF96129EE}"/>
    <cellStyle name="40% - Accent3" xfId="44" xr:uid="{74221994-DA13-425D-AFE4-5DBF6E3D7A1A}"/>
    <cellStyle name="40% - Accent4" xfId="45" xr:uid="{E283CF99-1EBF-483E-903E-C286EDF5A89F}"/>
    <cellStyle name="40% - Accent5" xfId="46" xr:uid="{6A949BDE-5B49-480A-B0AC-1D47EB648563}"/>
    <cellStyle name="40% - Accent6" xfId="47" xr:uid="{7ED44531-11BA-4CE7-B47E-6D9E15E6C69F}"/>
    <cellStyle name="60% - Accent1" xfId="48" xr:uid="{E0002C0A-7096-4CCC-BBF9-0DDBE1315E2E}"/>
    <cellStyle name="60% - Accent2" xfId="49" xr:uid="{3B3CAB3C-C742-4A95-A8C9-472234A34463}"/>
    <cellStyle name="60% - Accent3" xfId="50" xr:uid="{42423E1A-AD83-4975-AC17-0F1D69E7EB01}"/>
    <cellStyle name="60% - Accent4" xfId="51" xr:uid="{3AFE3B54-E60B-43E3-AE93-9CC090FFE555}"/>
    <cellStyle name="60% - Accent5" xfId="52" xr:uid="{CE0A0667-5AC6-4775-9F13-4A3991243A3E}"/>
    <cellStyle name="60% - Accent6" xfId="53" xr:uid="{0340E8C9-2F06-41AF-ABC1-021F988A793E}"/>
    <cellStyle name="Accent1" xfId="54" xr:uid="{7E56FB0B-2084-4B1D-A0AC-D3678725571B}"/>
    <cellStyle name="Accent1 - 20%" xfId="55" xr:uid="{42B0A749-28BE-4327-A32C-BF4D69A7AD48}"/>
    <cellStyle name="Accent1 - 20% 2" xfId="56" xr:uid="{1F7EB397-8527-4B12-9180-7FB31382BC70}"/>
    <cellStyle name="Accent1 - 20% 3" xfId="57" xr:uid="{A6F996B5-5A32-449A-972B-3A05B7DDBA75}"/>
    <cellStyle name="Accent1 - 20% 4" xfId="58" xr:uid="{6307389E-CDE3-45AF-A883-9D7D26E28790}"/>
    <cellStyle name="Accent1 - 20% 5" xfId="59" xr:uid="{2DC63BED-890B-4EF6-9213-8397F607E3F1}"/>
    <cellStyle name="Accent1 - 20% 6" xfId="60" xr:uid="{051DC863-4F5F-42EE-AA8E-711341E2EE81}"/>
    <cellStyle name="Accent1 - 40%" xfId="61" xr:uid="{E461D592-1E67-4A83-8DD5-016E1AF90107}"/>
    <cellStyle name="Accent1 - 40% 2" xfId="62" xr:uid="{55B86148-79BE-441B-9B46-572E5064CB3A}"/>
    <cellStyle name="Accent1 - 40% 3" xfId="63" xr:uid="{BCEAEED5-4F14-4CA1-9655-ED21D102AF4A}"/>
    <cellStyle name="Accent1 - 40% 4" xfId="64" xr:uid="{B0570736-6107-40EC-8576-F7548866FBC2}"/>
    <cellStyle name="Accent1 - 40% 5" xfId="65" xr:uid="{B7EB9834-0C1B-4E42-AF32-56B9B9B454E4}"/>
    <cellStyle name="Accent1 - 40% 6" xfId="66" xr:uid="{A3D975B0-4708-4CE9-94A4-7ED7324E06F7}"/>
    <cellStyle name="Accent1 - 60%" xfId="67" xr:uid="{E6390E6C-094F-4F1C-BD15-65C233AEC15B}"/>
    <cellStyle name="Accent1 - 60% 2" xfId="68" xr:uid="{0BCB5CE3-DAE7-4B05-8E04-CB1CAE46E326}"/>
    <cellStyle name="Accent1 - 60% 3" xfId="69" xr:uid="{3E196579-04AF-4F6D-80DE-4F0840C0B50E}"/>
    <cellStyle name="Accent1 - 60% 4" xfId="70" xr:uid="{54081835-2FB2-418B-A4C2-6EA77F08A8AF}"/>
    <cellStyle name="Accent1 - 60% 5" xfId="71" xr:uid="{859A4CDF-2331-41B5-83AF-3CD69D33E9CB}"/>
    <cellStyle name="Accent1 - 60% 6" xfId="72" xr:uid="{BCAAF052-50AF-44B4-920D-A08679579E81}"/>
    <cellStyle name="Accent1_акции по годам 2009-2012" xfId="73" xr:uid="{EF21CEC6-964E-4894-B38C-2F006719C08D}"/>
    <cellStyle name="Accent2" xfId="74" xr:uid="{3986A974-8DF7-4FEE-A8F0-4021A5879EC3}"/>
    <cellStyle name="Accent2 - 20%" xfId="75" xr:uid="{97DB9A40-028E-4603-A5DD-C7D06787C76B}"/>
    <cellStyle name="Accent2 - 20% 2" xfId="76" xr:uid="{57A5C17C-AAD8-4A1D-89D7-542A67C5EC07}"/>
    <cellStyle name="Accent2 - 20% 3" xfId="77" xr:uid="{FF56EC5A-9FC3-44D5-BBDC-54ECFE6AA4C3}"/>
    <cellStyle name="Accent2 - 20% 4" xfId="78" xr:uid="{B3A02300-6D7E-451A-A03B-D6B29D7E8444}"/>
    <cellStyle name="Accent2 - 20% 5" xfId="79" xr:uid="{8924D95D-7AFB-4007-B96F-FD6ED5719DB0}"/>
    <cellStyle name="Accent2 - 20% 6" xfId="80" xr:uid="{487D1AAC-B456-4397-8C7F-5B63C564F9C3}"/>
    <cellStyle name="Accent2 - 40%" xfId="81" xr:uid="{C101C886-BC1D-42DD-B587-F1DE19B278F7}"/>
    <cellStyle name="Accent2 - 40% 2" xfId="82" xr:uid="{37223125-EEC4-4134-AFAA-0C07B6CCC7A1}"/>
    <cellStyle name="Accent2 - 40% 3" xfId="83" xr:uid="{F8A9C78C-A7CC-4AC5-9D9B-3923A3105167}"/>
    <cellStyle name="Accent2 - 40% 4" xfId="84" xr:uid="{7BD1EFC1-1D1F-4D35-9BF9-16574624B9A1}"/>
    <cellStyle name="Accent2 - 40% 5" xfId="85" xr:uid="{2C15D696-FF19-45E6-892A-ED9156F9EB86}"/>
    <cellStyle name="Accent2 - 40% 6" xfId="86" xr:uid="{13677A03-E627-443B-A798-8FF7901E0189}"/>
    <cellStyle name="Accent2 - 60%" xfId="87" xr:uid="{4217ED98-2090-49AE-B00A-2888DE8E1F83}"/>
    <cellStyle name="Accent2 - 60% 2" xfId="88" xr:uid="{9168401F-21D6-4937-A138-76A8A7AD85B9}"/>
    <cellStyle name="Accent2 - 60% 3" xfId="89" xr:uid="{E950E72E-1D9D-468D-8D60-8490A1B4F7F0}"/>
    <cellStyle name="Accent2 - 60% 4" xfId="90" xr:uid="{E09372B2-4C52-42C0-8F04-1B97F51EAC25}"/>
    <cellStyle name="Accent2 - 60% 5" xfId="91" xr:uid="{6ED16801-60A8-4448-A4DC-ED9A941732AE}"/>
    <cellStyle name="Accent2 - 60% 6" xfId="92" xr:uid="{6FE0812C-D90F-410B-A462-8B2DCA25CF4C}"/>
    <cellStyle name="Accent2_акции по годам 2009-2012" xfId="93" xr:uid="{1A6C52EF-7669-46A2-B181-B827DCF424D2}"/>
    <cellStyle name="Accent3" xfId="94" xr:uid="{449CCBD1-09DD-4C49-AE16-9BB3F99B68A9}"/>
    <cellStyle name="Accent3 - 20%" xfId="95" xr:uid="{6699FED6-F22F-45BF-A31B-D0B0C2575A74}"/>
    <cellStyle name="Accent3 - 20% 2" xfId="96" xr:uid="{E1B3E422-EC3F-4EF2-91BC-8D929C76CF3D}"/>
    <cellStyle name="Accent3 - 20% 3" xfId="97" xr:uid="{044C0E17-7FC5-45E8-BFCF-33800D10962F}"/>
    <cellStyle name="Accent3 - 20% 4" xfId="98" xr:uid="{43857649-D663-4F90-95BA-2EB969A2B637}"/>
    <cellStyle name="Accent3 - 20% 5" xfId="99" xr:uid="{49825753-E171-4593-8ABB-E1BC7FB1D656}"/>
    <cellStyle name="Accent3 - 20% 6" xfId="100" xr:uid="{A93F986B-F36D-49A8-8436-3E98B773A587}"/>
    <cellStyle name="Accent3 - 40%" xfId="101" xr:uid="{682C10D6-C36A-41A0-A648-11A2145A8FE2}"/>
    <cellStyle name="Accent3 - 40% 2" xfId="102" xr:uid="{8CAA1D6A-9D23-43D7-803A-3A5DBEE60F0E}"/>
    <cellStyle name="Accent3 - 40% 3" xfId="103" xr:uid="{31C02644-28AC-46A1-B22B-E35749886A6B}"/>
    <cellStyle name="Accent3 - 40% 4" xfId="104" xr:uid="{D911C7FC-28E8-4CFB-B30E-B06BB57EA3BB}"/>
    <cellStyle name="Accent3 - 40% 5" xfId="105" xr:uid="{AAB7498F-25CF-47BB-8957-C245F2451889}"/>
    <cellStyle name="Accent3 - 40% 6" xfId="106" xr:uid="{C935114B-B9EA-4B26-9CEB-04A18029AF7D}"/>
    <cellStyle name="Accent3 - 60%" xfId="107" xr:uid="{D691C230-F771-4ABD-8060-DC12BF232B41}"/>
    <cellStyle name="Accent3 - 60% 2" xfId="108" xr:uid="{3C9589C1-4288-4BE3-8819-97EAFA882FC9}"/>
    <cellStyle name="Accent3 - 60% 3" xfId="109" xr:uid="{5F461AED-90C2-4A68-8CD7-30B3F2CC1025}"/>
    <cellStyle name="Accent3 - 60% 4" xfId="110" xr:uid="{290406D1-4403-4EDF-B291-AF52CA8939A4}"/>
    <cellStyle name="Accent3 - 60% 5" xfId="111" xr:uid="{CEE981BC-17A3-4968-BC18-65D94FC6E611}"/>
    <cellStyle name="Accent3 - 60% 6" xfId="112" xr:uid="{86E8C254-F5F8-4F2B-BDC9-5760C54CCDE8}"/>
    <cellStyle name="Accent3_7-р" xfId="113" xr:uid="{FF0F1761-9F5B-4AFE-B319-F3D81A1B179F}"/>
    <cellStyle name="Accent4" xfId="114" xr:uid="{04ECFA53-0F7A-49CE-9F2C-72A6E2396550}"/>
    <cellStyle name="Accent4 - 20%" xfId="115" xr:uid="{93B72468-8836-4A5D-AF96-261EDFE61925}"/>
    <cellStyle name="Accent4 - 20% 2" xfId="116" xr:uid="{7619A4C3-6718-4581-8899-275031F7F814}"/>
    <cellStyle name="Accent4 - 20% 3" xfId="117" xr:uid="{3BC18146-3BC9-47AC-8BFD-FFD1450CF42D}"/>
    <cellStyle name="Accent4 - 20% 4" xfId="118" xr:uid="{DD8CCF1E-B7A1-4A9E-8D76-14CAB436EC90}"/>
    <cellStyle name="Accent4 - 20% 5" xfId="119" xr:uid="{A9FD322F-4C72-414F-A0C7-AF9796BB1E04}"/>
    <cellStyle name="Accent4 - 20% 6" xfId="120" xr:uid="{F1BC648A-7094-487A-A127-4B646240B947}"/>
    <cellStyle name="Accent4 - 40%" xfId="121" xr:uid="{8DE69E4F-2C0B-41AB-8481-7F115BEB5A10}"/>
    <cellStyle name="Accent4 - 40% 2" xfId="122" xr:uid="{3869CC0C-D176-4505-8D58-21418CA13890}"/>
    <cellStyle name="Accent4 - 40% 3" xfId="123" xr:uid="{CDF7046E-BA02-48DC-9B53-6CFF681CD718}"/>
    <cellStyle name="Accent4 - 40% 4" xfId="124" xr:uid="{C11FD0B2-697C-4FAB-9528-02CC3AF1900A}"/>
    <cellStyle name="Accent4 - 40% 5" xfId="125" xr:uid="{28DE1ECF-EA87-423D-B246-2A7532A86C30}"/>
    <cellStyle name="Accent4 - 40% 6" xfId="126" xr:uid="{C4F09B34-31A6-48EE-8F66-DFBBF3788333}"/>
    <cellStyle name="Accent4 - 60%" xfId="127" xr:uid="{F9D0DDFB-1960-400C-9055-FD8C8F318323}"/>
    <cellStyle name="Accent4 - 60% 2" xfId="128" xr:uid="{BF88DB00-86F9-402A-8024-A2EBAB059586}"/>
    <cellStyle name="Accent4 - 60% 3" xfId="129" xr:uid="{A6699257-B562-4846-8131-3B9EB707CFE5}"/>
    <cellStyle name="Accent4 - 60% 4" xfId="130" xr:uid="{10CDC6CD-47DE-4086-947A-B8BC45189315}"/>
    <cellStyle name="Accent4 - 60% 5" xfId="131" xr:uid="{4EEC915B-9926-4ADE-9631-8E2D8FD4307D}"/>
    <cellStyle name="Accent4 - 60% 6" xfId="132" xr:uid="{FAEFB668-DFC3-4036-8124-0DAD3C530B88}"/>
    <cellStyle name="Accent4_7-р" xfId="133" xr:uid="{355ABE78-1674-40EE-AECA-F3ADE80EA49A}"/>
    <cellStyle name="Accent5" xfId="134" xr:uid="{54CB3FA0-1536-4F6E-8C49-0D578A2D56AF}"/>
    <cellStyle name="Accent5 - 20%" xfId="135" xr:uid="{E96B68B6-72C9-46AA-AFE3-4E2504E4A2F2}"/>
    <cellStyle name="Accent5 - 20% 2" xfId="136" xr:uid="{AFC281A0-9FE5-4E8F-952C-89548526FC6B}"/>
    <cellStyle name="Accent5 - 20% 3" xfId="137" xr:uid="{D80163F4-5B9E-4557-B560-E410557CD8A8}"/>
    <cellStyle name="Accent5 - 20% 4" xfId="138" xr:uid="{9CA0816F-35E6-43A1-8CED-C78C82AA0F4A}"/>
    <cellStyle name="Accent5 - 20% 5" xfId="139" xr:uid="{C48DEC57-D88F-4E65-85BD-9BAC706971AA}"/>
    <cellStyle name="Accent5 - 20% 6" xfId="140" xr:uid="{4209A0A0-37A4-453F-B157-2AD9F2E01AFC}"/>
    <cellStyle name="Accent5 - 40%" xfId="141" xr:uid="{8BD12811-C632-4F00-8155-809EA4D61C58}"/>
    <cellStyle name="Accent5 - 60%" xfId="142" xr:uid="{D3A1CF98-5FDB-455A-97E0-B0334E8836C3}"/>
    <cellStyle name="Accent5 - 60% 2" xfId="143" xr:uid="{F1F836FE-D467-46F2-A06D-42A6FDD8A063}"/>
    <cellStyle name="Accent5 - 60% 3" xfId="144" xr:uid="{414BD869-BE55-4A39-B5CD-FF6E0524E2F4}"/>
    <cellStyle name="Accent5 - 60% 4" xfId="145" xr:uid="{C91F2CC2-FE19-42B4-B591-F9CB1A50E02C}"/>
    <cellStyle name="Accent5 - 60% 5" xfId="146" xr:uid="{28A904A7-4D19-49C2-B528-03B29799345D}"/>
    <cellStyle name="Accent5 - 60% 6" xfId="147" xr:uid="{1279F150-AC42-4A6C-8147-3BDB5965DF16}"/>
    <cellStyle name="Accent5_7-р" xfId="148" xr:uid="{6EF5C117-3546-4CD6-863D-4CF4A13705F4}"/>
    <cellStyle name="Accent6" xfId="149" xr:uid="{7D7887CC-A65D-4641-93E3-07EDDC5DFD26}"/>
    <cellStyle name="Accent6 - 20%" xfId="150" xr:uid="{F14D7EFE-4AEB-406C-992B-C4E7EBF1E9A5}"/>
    <cellStyle name="Accent6 - 40%" xfId="151" xr:uid="{969D7B6D-D90F-4C90-8009-DEE3C0FB1384}"/>
    <cellStyle name="Accent6 - 40% 2" xfId="152" xr:uid="{D01FBDA7-BA53-4B1C-8983-F9D5CA13CB18}"/>
    <cellStyle name="Accent6 - 40% 3" xfId="153" xr:uid="{262C2B67-3766-4FB2-9B74-9C7BDCD46B4F}"/>
    <cellStyle name="Accent6 - 40% 4" xfId="154" xr:uid="{6025DD9E-A1C1-466E-8C65-F9C9E66EF5ED}"/>
    <cellStyle name="Accent6 - 40% 5" xfId="155" xr:uid="{292CB539-758B-4B2D-A0AD-BBAA5AD0F556}"/>
    <cellStyle name="Accent6 - 40% 6" xfId="156" xr:uid="{CB982BA1-0F6B-4846-904F-7FD032E6A49D}"/>
    <cellStyle name="Accent6 - 60%" xfId="157" xr:uid="{EF1B7D4D-16D6-4CB2-A7F3-7EE91C65BE83}"/>
    <cellStyle name="Accent6 - 60% 2" xfId="158" xr:uid="{35B1E3B8-4A2D-4C48-AE20-8BE664BA551B}"/>
    <cellStyle name="Accent6 - 60% 3" xfId="159" xr:uid="{CF22E791-3916-4559-8971-BDAFF80FF86C}"/>
    <cellStyle name="Accent6 - 60% 4" xfId="160" xr:uid="{7B816048-F75E-448F-AABE-9364A7D59DF1}"/>
    <cellStyle name="Accent6 - 60% 5" xfId="161" xr:uid="{C548FBFC-9313-42E8-A4CD-5E5975B462F2}"/>
    <cellStyle name="Accent6 - 60% 6" xfId="162" xr:uid="{37DF90E8-9317-4D60-A727-2987CD669A50}"/>
    <cellStyle name="Accent6_7-р" xfId="163" xr:uid="{CED8970E-B542-47CD-A692-FC831DA8B102}"/>
    <cellStyle name="Annotations Cell - PerformancePoint" xfId="164" xr:uid="{AE7728F1-34A2-403F-84DF-0DF11EFF73C2}"/>
    <cellStyle name="Arial007000001514155735" xfId="165" xr:uid="{95641F7F-E408-4071-B9A5-8AAA735A8AD3}"/>
    <cellStyle name="Arial007000001514155735 2" xfId="166" xr:uid="{F371EEBF-4E64-47B7-B12F-982742248A7A}"/>
    <cellStyle name="Arial0070000015536870911" xfId="167" xr:uid="{69C5A164-D3C7-4672-A9A3-8CC1399E4B6E}"/>
    <cellStyle name="Arial0070000015536870911 2" xfId="168" xr:uid="{8AEC0B23-7F6C-4E64-92E8-6B2D5CA0E87D}"/>
    <cellStyle name="Arial007000001565535" xfId="169" xr:uid="{653CCB64-DD3A-413C-9D8E-7AEE68533297}"/>
    <cellStyle name="Arial007000001565535 2" xfId="170" xr:uid="{D84C2D73-647B-46E4-9DCC-812748CD4BE6}"/>
    <cellStyle name="Arial0110010000536870911" xfId="171" xr:uid="{4DE5FFF5-9D62-45C8-9209-0C3A9490CCED}"/>
    <cellStyle name="Arial01101000015536870911" xfId="172" xr:uid="{E741E8DB-940C-4B6E-ABB0-5A11BADA44C8}"/>
    <cellStyle name="Arial01101000015536870911 2" xfId="689" xr:uid="{F41CDC14-C4B5-4281-AE4B-0249B71DFA49}"/>
    <cellStyle name="Arial01101000015536870911 2 2" xfId="962" xr:uid="{BA149B76-0C89-4000-AB57-8A192596CA50}"/>
    <cellStyle name="Arial01101000015536870911 2 2 2" xfId="1478" xr:uid="{2E29230C-A61C-4421-9583-DA45C3B006F9}"/>
    <cellStyle name="Arial01101000015536870911 2 2 2 2" xfId="4064" xr:uid="{30098677-3988-454A-93B7-2F941D95EF57}"/>
    <cellStyle name="Arial01101000015536870911 2 2 2 3" xfId="2513" xr:uid="{79F74925-95A4-4DB2-A217-233C77F30F2D}"/>
    <cellStyle name="Arial01101000015536870911 2 2 3" xfId="3032" xr:uid="{E47D260B-B457-4F16-BB27-67426DD37812}"/>
    <cellStyle name="Arial01101000015536870911 2 2 3 2" xfId="4580" xr:uid="{6E8CF252-AD5D-4250-BC13-145E8252875F}"/>
    <cellStyle name="Arial01101000015536870911 2 2 4" xfId="3548" xr:uid="{8E557CFA-762F-4E47-9E5B-7608AADDFB9F}"/>
    <cellStyle name="Arial01101000015536870911 2 2 5" xfId="1997" xr:uid="{DDF3DAA2-00A1-4E6A-848C-9B5A57CA7821}"/>
    <cellStyle name="Arial01101000015536870911 2 3" xfId="1220" xr:uid="{852D3624-464E-41C5-BBAC-81C56D859530}"/>
    <cellStyle name="Arial01101000015536870911 2 3 2" xfId="3806" xr:uid="{15A7A492-B753-4D24-B64B-B7C732CA3683}"/>
    <cellStyle name="Arial01101000015536870911 2 3 3" xfId="2255" xr:uid="{2732B44B-3E0A-4466-AB6E-DCEA521618F4}"/>
    <cellStyle name="Arial01101000015536870911 2 4" xfId="2774" xr:uid="{B79EE201-8189-4FEB-BF20-410F47F96F2D}"/>
    <cellStyle name="Arial01101000015536870911 2 4 2" xfId="4322" xr:uid="{2F60DBE3-1248-4C50-AADF-1A65FECBAA4B}"/>
    <cellStyle name="Arial01101000015536870911 2 5" xfId="3290" xr:uid="{3B3CD60F-5ACB-4779-89AC-6F780B0B5F50}"/>
    <cellStyle name="Arial01101000015536870911 2 6" xfId="1739" xr:uid="{81DFF2FD-E095-426D-B6D2-606CDCF3A520}"/>
    <cellStyle name="Arial017010000536870911" xfId="173" xr:uid="{A1CA3220-7678-4608-8B85-AFD058100395}"/>
    <cellStyle name="Arial018000000536870911" xfId="174" xr:uid="{6C8A0D0E-0FD9-46BF-A6E5-A535AB6524DF}"/>
    <cellStyle name="Arial10170100015536870911" xfId="175" xr:uid="{D2A50322-1541-442D-990A-E8EF2BDB48F5}"/>
    <cellStyle name="Arial10170100015536870911 2" xfId="176" xr:uid="{8CFED029-B9E0-4486-A284-98CB9B60D914}"/>
    <cellStyle name="Arial10170100015536870911 2 2" xfId="691" xr:uid="{C5C3250D-9DE5-43A6-882B-7C04A4127AAD}"/>
    <cellStyle name="Arial10170100015536870911 2 2 2" xfId="964" xr:uid="{26A41F6F-368C-4542-8D1E-18F7869BF4E7}"/>
    <cellStyle name="Arial10170100015536870911 2 2 2 2" xfId="1480" xr:uid="{A631DEB9-5C03-4AA2-9A5C-6B5009E1C426}"/>
    <cellStyle name="Arial10170100015536870911 2 2 2 2 2" xfId="4066" xr:uid="{01C10074-2343-4426-8952-B0835734D415}"/>
    <cellStyle name="Arial10170100015536870911 2 2 2 2 3" xfId="2515" xr:uid="{423D820C-E33F-4313-BB6D-A35D76C48C7D}"/>
    <cellStyle name="Arial10170100015536870911 2 2 2 3" xfId="3034" xr:uid="{C934A225-7D49-430B-8549-A0B7077F8052}"/>
    <cellStyle name="Arial10170100015536870911 2 2 2 3 2" xfId="4582" xr:uid="{B8AD4A4B-D112-48E7-8EC5-DE0161A7E93A}"/>
    <cellStyle name="Arial10170100015536870911 2 2 2 4" xfId="3550" xr:uid="{CAA8447A-D22C-46D3-A23A-0A5C904857EB}"/>
    <cellStyle name="Arial10170100015536870911 2 2 2 5" xfId="1999" xr:uid="{1681096A-7F02-4325-8B40-3BAC161AC3A1}"/>
    <cellStyle name="Arial10170100015536870911 2 2 3" xfId="1222" xr:uid="{5BD75526-8E4A-4C93-8FD2-30E0F1A94C97}"/>
    <cellStyle name="Arial10170100015536870911 2 2 3 2" xfId="3808" xr:uid="{D4670B8E-B7BA-4736-97CF-E04ED3577CCE}"/>
    <cellStyle name="Arial10170100015536870911 2 2 3 3" xfId="2257" xr:uid="{DEC4BAEF-32F5-448B-9601-F0CA4429EDDE}"/>
    <cellStyle name="Arial10170100015536870911 2 2 4" xfId="2776" xr:uid="{30CFB24B-89F6-4382-9EE9-9725917EC020}"/>
    <cellStyle name="Arial10170100015536870911 2 2 4 2" xfId="4324" xr:uid="{EAA838B1-AC1A-4D81-979E-1C38888D2CE9}"/>
    <cellStyle name="Arial10170100015536870911 2 2 5" xfId="3292" xr:uid="{8AF31686-B3CD-4E20-BCDD-BE7BBD835FAC}"/>
    <cellStyle name="Arial10170100015536870911 2 2 6" xfId="1741" xr:uid="{3B1D3FFC-A14C-40A5-AE81-1D058A657E74}"/>
    <cellStyle name="Arial10170100015536870911 2 3" xfId="948" xr:uid="{96CAF381-8C7A-4B20-B343-A12F79A66E09}"/>
    <cellStyle name="Arial10170100015536870911 3" xfId="690" xr:uid="{EB600B4B-FD59-4B3B-957D-1C590F88BCBB}"/>
    <cellStyle name="Arial10170100015536870911 3 2" xfId="963" xr:uid="{472245C5-7258-430D-BAEB-B08160F48F1F}"/>
    <cellStyle name="Arial10170100015536870911 3 2 2" xfId="1479" xr:uid="{723FDC97-E069-4026-A958-F571C7AA84A3}"/>
    <cellStyle name="Arial10170100015536870911 3 2 2 2" xfId="4065" xr:uid="{E4C2A751-22A1-46CE-B997-1108EB311AC9}"/>
    <cellStyle name="Arial10170100015536870911 3 2 2 3" xfId="2514" xr:uid="{0208D09D-79B8-45EF-B1F5-F01207B43B86}"/>
    <cellStyle name="Arial10170100015536870911 3 2 3" xfId="3033" xr:uid="{134F4146-DF18-4D00-B039-3A8E5D05DE03}"/>
    <cellStyle name="Arial10170100015536870911 3 2 3 2" xfId="4581" xr:uid="{8EB58EA8-9D6B-4496-A426-B700EF686B71}"/>
    <cellStyle name="Arial10170100015536870911 3 2 4" xfId="3549" xr:uid="{82886ABC-D67C-41B5-8AF5-07304C5347B0}"/>
    <cellStyle name="Arial10170100015536870911 3 2 5" xfId="1998" xr:uid="{7FFACB14-AF80-49D1-9DC4-3D8461F2AF20}"/>
    <cellStyle name="Arial10170100015536870911 3 3" xfId="1221" xr:uid="{76EBF8C0-4CEE-48D6-8CF1-EA5C05368A73}"/>
    <cellStyle name="Arial10170100015536870911 3 3 2" xfId="3807" xr:uid="{BD1E4E4B-A070-4CC0-BC4F-713AA845F164}"/>
    <cellStyle name="Arial10170100015536870911 3 3 3" xfId="2256" xr:uid="{FD03E0F5-C0A4-4867-9E20-3DDBFDF20996}"/>
    <cellStyle name="Arial10170100015536870911 3 4" xfId="2775" xr:uid="{4B8A5FFF-96DF-4D74-A3EE-F74C6471D898}"/>
    <cellStyle name="Arial10170100015536870911 3 4 2" xfId="4323" xr:uid="{15DC7312-2681-44DC-8FB9-168D05324115}"/>
    <cellStyle name="Arial10170100015536870911 3 5" xfId="3291" xr:uid="{D8ED1521-41ED-4584-8699-5FB8100B9ED8}"/>
    <cellStyle name="Arial10170100015536870911 3 6" xfId="1740" xr:uid="{D98C055C-DEFE-4851-80A1-B9968C9A06DC}"/>
    <cellStyle name="Arial10170100015536870911 4" xfId="947" xr:uid="{D2B157D6-349A-468E-9F10-1B4B2242CD42}"/>
    <cellStyle name="Arial107000000536870911" xfId="177" xr:uid="{3FAF7316-B272-441E-BB4C-B9113A958CCC}"/>
    <cellStyle name="Arial107000001514155735" xfId="178" xr:uid="{CD2CE741-2CB9-463F-912F-870C0D0B820C}"/>
    <cellStyle name="Arial107000001514155735 2" xfId="179" xr:uid="{0F3A4193-1378-4FC9-984D-4F89D1508A4A}"/>
    <cellStyle name="Arial107000001514155735 2 2" xfId="693" xr:uid="{FD6457E2-10DD-40B2-B90E-42EC5F58363D}"/>
    <cellStyle name="Arial107000001514155735 2 2 2" xfId="966" xr:uid="{0FE4BDBE-9A9E-40DA-9E09-5B0EBCE2A873}"/>
    <cellStyle name="Arial107000001514155735 2 2 2 2" xfId="1482" xr:uid="{A2F663A2-025B-4E31-A7B1-742F3F5C7E75}"/>
    <cellStyle name="Arial107000001514155735 2 2 2 2 2" xfId="4068" xr:uid="{642ADABB-61B2-4037-BB66-F5697D6F0587}"/>
    <cellStyle name="Arial107000001514155735 2 2 2 2 3" xfId="2517" xr:uid="{31F36220-95A1-472E-98CF-44286C92FF33}"/>
    <cellStyle name="Arial107000001514155735 2 2 2 3" xfId="3036" xr:uid="{A1E6EE27-9A8A-402F-9DAE-4EDF036A2681}"/>
    <cellStyle name="Arial107000001514155735 2 2 2 3 2" xfId="4584" xr:uid="{853F03B8-DDB4-46DA-8E27-FC6008A944F4}"/>
    <cellStyle name="Arial107000001514155735 2 2 2 4" xfId="3552" xr:uid="{9EE1668F-E1C4-40CB-BD9E-966827D1D34B}"/>
    <cellStyle name="Arial107000001514155735 2 2 2 5" xfId="2001" xr:uid="{D8B97081-6E3C-418F-B13F-EA69B7F1007F}"/>
    <cellStyle name="Arial107000001514155735 2 2 3" xfId="1224" xr:uid="{C25585B5-65DD-467D-B74B-DDFFFD96A4F5}"/>
    <cellStyle name="Arial107000001514155735 2 2 3 2" xfId="3810" xr:uid="{DD801BA3-225D-4996-901F-E5D7688EC774}"/>
    <cellStyle name="Arial107000001514155735 2 2 3 3" xfId="2259" xr:uid="{55ED5F18-C517-4134-B2C6-BE72D918F387}"/>
    <cellStyle name="Arial107000001514155735 2 2 4" xfId="2778" xr:uid="{B902CBAD-36C6-4887-8E58-8D9242B97BF1}"/>
    <cellStyle name="Arial107000001514155735 2 2 4 2" xfId="4326" xr:uid="{577C7A20-36F0-4589-84D4-3A1F4BFA389B}"/>
    <cellStyle name="Arial107000001514155735 2 2 5" xfId="3294" xr:uid="{51F683D5-9090-47D1-B421-ACB7238B6B54}"/>
    <cellStyle name="Arial107000001514155735 2 2 6" xfId="1743" xr:uid="{D18931A4-3C61-4E6C-BF29-14DD75CCE45D}"/>
    <cellStyle name="Arial107000001514155735 2 3" xfId="950" xr:uid="{58AB2005-25AA-46BA-AAAA-F5DA43C7A68A}"/>
    <cellStyle name="Arial107000001514155735 3" xfId="692" xr:uid="{856B7758-F221-4856-86B9-E56317B59E43}"/>
    <cellStyle name="Arial107000001514155735 3 2" xfId="965" xr:uid="{9D2A51D0-0BC3-4DD4-8CE2-1C8B8E0C2F5A}"/>
    <cellStyle name="Arial107000001514155735 3 2 2" xfId="1481" xr:uid="{2B9A4093-3038-497C-8405-95790B380689}"/>
    <cellStyle name="Arial107000001514155735 3 2 2 2" xfId="4067" xr:uid="{AF19227B-126A-4FC2-BE34-0121D23589FC}"/>
    <cellStyle name="Arial107000001514155735 3 2 2 3" xfId="2516" xr:uid="{B27C7476-F8A5-401C-B536-7B52276D153E}"/>
    <cellStyle name="Arial107000001514155735 3 2 3" xfId="3035" xr:uid="{930E1552-53E1-4BAB-A1F2-A5CF5BE076BE}"/>
    <cellStyle name="Arial107000001514155735 3 2 3 2" xfId="4583" xr:uid="{54037626-CE48-436C-B659-72246474F37C}"/>
    <cellStyle name="Arial107000001514155735 3 2 4" xfId="3551" xr:uid="{EE8190A0-2FE7-40E0-830F-7DB0EEAB65BD}"/>
    <cellStyle name="Arial107000001514155735 3 2 5" xfId="2000" xr:uid="{A232E9BC-A740-426A-A1AB-F9A30CA42A2B}"/>
    <cellStyle name="Arial107000001514155735 3 3" xfId="1223" xr:uid="{6A0D31FC-6B08-4463-820D-0DD1B9631293}"/>
    <cellStyle name="Arial107000001514155735 3 3 2" xfId="3809" xr:uid="{C9D7C033-8219-47D9-921F-338C7E5ABC1D}"/>
    <cellStyle name="Arial107000001514155735 3 3 3" xfId="2258" xr:uid="{5F7ADB18-46D6-4540-ABB7-B452F0C7D8C8}"/>
    <cellStyle name="Arial107000001514155735 3 4" xfId="2777" xr:uid="{4A93F3D7-00BA-49BD-9168-D5C6DCE8353E}"/>
    <cellStyle name="Arial107000001514155735 3 4 2" xfId="4325" xr:uid="{B569A702-A09B-482F-ACF8-1DA27A022B27}"/>
    <cellStyle name="Arial107000001514155735 3 5" xfId="3293" xr:uid="{ED47383C-A139-4FFA-A053-956668369EE0}"/>
    <cellStyle name="Arial107000001514155735 3 6" xfId="1742" xr:uid="{FEEF0496-7C21-4275-9EF8-A7ACAAC26B07}"/>
    <cellStyle name="Arial107000001514155735 4" xfId="949" xr:uid="{E91F57AC-44B1-4605-AED4-27135A697DB8}"/>
    <cellStyle name="Arial107000001514155735FMT" xfId="180" xr:uid="{3E2E1294-5EDD-4D9A-8D14-1E7D34CA97C5}"/>
    <cellStyle name="Arial107000001514155735FMT 2" xfId="181" xr:uid="{1359CDF5-435C-4277-9E42-C1282DEFEB4F}"/>
    <cellStyle name="Arial107000001514155735FMT 2 2" xfId="695" xr:uid="{58C6E826-6BE5-478D-88BC-3C4A18FCA3C1}"/>
    <cellStyle name="Arial107000001514155735FMT 2 2 2" xfId="968" xr:uid="{CDE68B3E-A7A1-411F-B55D-7E8BE1B195F1}"/>
    <cellStyle name="Arial107000001514155735FMT 2 2 2 2" xfId="1484" xr:uid="{3C36AFCD-E50E-400E-A8E5-CA08DF52DECD}"/>
    <cellStyle name="Arial107000001514155735FMT 2 2 2 2 2" xfId="4070" xr:uid="{8F86F374-B87C-44A5-B758-375908746F1A}"/>
    <cellStyle name="Arial107000001514155735FMT 2 2 2 2 3" xfId="2519" xr:uid="{4E9C2825-F443-45E2-B0FA-B4C117E2B6B9}"/>
    <cellStyle name="Arial107000001514155735FMT 2 2 2 3" xfId="3038" xr:uid="{2363A976-645D-4DB4-9D43-2006BBA85D0A}"/>
    <cellStyle name="Arial107000001514155735FMT 2 2 2 3 2" xfId="4586" xr:uid="{D61D891D-87C2-4149-8C33-73C02FDDFFD5}"/>
    <cellStyle name="Arial107000001514155735FMT 2 2 2 4" xfId="3554" xr:uid="{20F1E923-A93B-4A60-B07F-2D882D5A515E}"/>
    <cellStyle name="Arial107000001514155735FMT 2 2 2 5" xfId="2003" xr:uid="{0E95A305-7307-4B10-8F2C-D701A1A13A73}"/>
    <cellStyle name="Arial107000001514155735FMT 2 2 3" xfId="1226" xr:uid="{274AA3EA-92B7-451E-8EDF-498436D33BFB}"/>
    <cellStyle name="Arial107000001514155735FMT 2 2 3 2" xfId="3812" xr:uid="{95FB2F24-8C6B-4C3B-91CA-F911A7D4D77D}"/>
    <cellStyle name="Arial107000001514155735FMT 2 2 3 3" xfId="2261" xr:uid="{16C5FA35-A9B9-45C8-B6A9-BC25E861B7CB}"/>
    <cellStyle name="Arial107000001514155735FMT 2 2 4" xfId="2780" xr:uid="{A10B82AC-43E3-4441-8F4A-45E66613D2C2}"/>
    <cellStyle name="Arial107000001514155735FMT 2 2 4 2" xfId="4328" xr:uid="{A54E0F67-DE8F-441C-B1CC-24C0D1F75617}"/>
    <cellStyle name="Arial107000001514155735FMT 2 2 5" xfId="3296" xr:uid="{F8E48400-6997-4AF8-9F3A-65E3F814EF03}"/>
    <cellStyle name="Arial107000001514155735FMT 2 2 6" xfId="1745" xr:uid="{1CA311FD-8618-4935-BFC5-919CE3EA15BF}"/>
    <cellStyle name="Arial107000001514155735FMT 2 3" xfId="952" xr:uid="{32F46605-8ACB-492D-8406-F64CB380B32D}"/>
    <cellStyle name="Arial107000001514155735FMT 3" xfId="694" xr:uid="{CC670F91-AF6F-46C5-BEA2-8611AA8CEAE3}"/>
    <cellStyle name="Arial107000001514155735FMT 3 2" xfId="967" xr:uid="{CE6B862A-F212-40FE-9B98-083AD039D39B}"/>
    <cellStyle name="Arial107000001514155735FMT 3 2 2" xfId="1483" xr:uid="{AE778B29-5CC5-439A-A4DF-0F9E4FCB7CBA}"/>
    <cellStyle name="Arial107000001514155735FMT 3 2 2 2" xfId="4069" xr:uid="{417F5F63-72FD-41BA-A1A8-E0C6A0C64F0B}"/>
    <cellStyle name="Arial107000001514155735FMT 3 2 2 3" xfId="2518" xr:uid="{FB88613A-8DB6-424A-A4C9-55FFBC7D701B}"/>
    <cellStyle name="Arial107000001514155735FMT 3 2 3" xfId="3037" xr:uid="{C66230C9-D0CB-4957-AE72-1F144414EACD}"/>
    <cellStyle name="Arial107000001514155735FMT 3 2 3 2" xfId="4585" xr:uid="{9D3485AD-B07C-4703-94F2-482946595DFE}"/>
    <cellStyle name="Arial107000001514155735FMT 3 2 4" xfId="3553" xr:uid="{91400E64-5DC9-4816-983A-F03486953E9E}"/>
    <cellStyle name="Arial107000001514155735FMT 3 2 5" xfId="2002" xr:uid="{3DD8B71D-1B58-4B17-B789-A74712758974}"/>
    <cellStyle name="Arial107000001514155735FMT 3 3" xfId="1225" xr:uid="{17B6C7FE-8A1E-499E-9942-4991DC2BCDAC}"/>
    <cellStyle name="Arial107000001514155735FMT 3 3 2" xfId="3811" xr:uid="{B5E932E6-DAEA-409A-8AAE-98ED77A4F2D0}"/>
    <cellStyle name="Arial107000001514155735FMT 3 3 3" xfId="2260" xr:uid="{CBE3A872-97D5-414B-B84C-AC584A371A35}"/>
    <cellStyle name="Arial107000001514155735FMT 3 4" xfId="2779" xr:uid="{8B8BF39C-0370-4B1E-80F5-F35DDDCAF0F6}"/>
    <cellStyle name="Arial107000001514155735FMT 3 4 2" xfId="4327" xr:uid="{AA7B7565-9A0F-4F63-BC9E-099D9FB7665D}"/>
    <cellStyle name="Arial107000001514155735FMT 3 5" xfId="3295" xr:uid="{D7CF5B52-66B2-4F98-9393-23097E3BAA6B}"/>
    <cellStyle name="Arial107000001514155735FMT 3 6" xfId="1744" xr:uid="{13908CAB-F4CF-43F1-B060-C18F58FC0169}"/>
    <cellStyle name="Arial107000001514155735FMT 4" xfId="951" xr:uid="{78C81A36-2F8B-4232-ABDB-C2EF395A68EB}"/>
    <cellStyle name="Arial1070000015536870911" xfId="182" xr:uid="{69422E1C-7045-44C7-A3C1-B352F5141E76}"/>
    <cellStyle name="Arial1070000015536870911 2" xfId="183" xr:uid="{68521A50-4A27-410D-ABB4-55D59F94F8B3}"/>
    <cellStyle name="Arial1070000015536870911 2 2" xfId="697" xr:uid="{ADF96E13-7BE7-439A-A9F3-243BD3CD83BC}"/>
    <cellStyle name="Arial1070000015536870911 2 2 2" xfId="970" xr:uid="{F2356A0F-7AD3-441E-88F1-2E4ADB761F0A}"/>
    <cellStyle name="Arial1070000015536870911 2 2 2 2" xfId="1486" xr:uid="{68EF66E0-B652-4B7D-8397-3177658F67DD}"/>
    <cellStyle name="Arial1070000015536870911 2 2 2 2 2" xfId="4072" xr:uid="{97CF2680-50F9-4E66-AC6B-D9EB8988473E}"/>
    <cellStyle name="Arial1070000015536870911 2 2 2 2 3" xfId="2521" xr:uid="{DE39BE73-E872-4E9A-B43F-F93D32443892}"/>
    <cellStyle name="Arial1070000015536870911 2 2 2 3" xfId="3040" xr:uid="{407F2E2A-AACE-489F-99F6-A30AE4E4BDC4}"/>
    <cellStyle name="Arial1070000015536870911 2 2 2 3 2" xfId="4588" xr:uid="{BBD31456-A0E1-4961-ADEE-E0185948FF5F}"/>
    <cellStyle name="Arial1070000015536870911 2 2 2 4" xfId="3556" xr:uid="{897EA328-5949-4A43-9160-34E25FEACEF0}"/>
    <cellStyle name="Arial1070000015536870911 2 2 2 5" xfId="2005" xr:uid="{0B98C9D9-B6F9-43B5-86C6-66BE30239F6A}"/>
    <cellStyle name="Arial1070000015536870911 2 2 3" xfId="1228" xr:uid="{8F4D3DB4-9980-4E21-85B6-135034631DAF}"/>
    <cellStyle name="Arial1070000015536870911 2 2 3 2" xfId="3814" xr:uid="{BB501C3D-CF79-4C08-BC30-474409DBCE7D}"/>
    <cellStyle name="Arial1070000015536870911 2 2 3 3" xfId="2263" xr:uid="{1E840A42-3980-4883-AF8F-EAADB6990BB2}"/>
    <cellStyle name="Arial1070000015536870911 2 2 4" xfId="2782" xr:uid="{379360E7-7CC4-4679-A19B-BA2EE426C26F}"/>
    <cellStyle name="Arial1070000015536870911 2 2 4 2" xfId="4330" xr:uid="{5304E946-DACF-4AF5-8634-C8A0210EFAD9}"/>
    <cellStyle name="Arial1070000015536870911 2 2 5" xfId="3298" xr:uid="{DC86D2A8-E662-40B8-B736-D47E9029586D}"/>
    <cellStyle name="Arial1070000015536870911 2 2 6" xfId="1747" xr:uid="{851542FC-85F3-4FBA-9FF9-47DFC2C5854C}"/>
    <cellStyle name="Arial1070000015536870911 2 3" xfId="954" xr:uid="{5CB54D98-79CE-43CB-A3C4-BA364459CE3C}"/>
    <cellStyle name="Arial1070000015536870911 3" xfId="696" xr:uid="{FE03B148-259A-4AAB-A6F2-5D3B75129F48}"/>
    <cellStyle name="Arial1070000015536870911 3 2" xfId="969" xr:uid="{5E9F1502-A56F-4556-8211-6BD52715CE41}"/>
    <cellStyle name="Arial1070000015536870911 3 2 2" xfId="1485" xr:uid="{C61F4924-C4D5-445A-BCB5-BFD3C19D3022}"/>
    <cellStyle name="Arial1070000015536870911 3 2 2 2" xfId="4071" xr:uid="{57079B74-D94C-4CC0-A5AF-CE216D6D14F5}"/>
    <cellStyle name="Arial1070000015536870911 3 2 2 3" xfId="2520" xr:uid="{87F64004-0FAC-4AB0-BAE2-38A9B1215916}"/>
    <cellStyle name="Arial1070000015536870911 3 2 3" xfId="3039" xr:uid="{6E466AAA-A7E9-44B7-A417-6B1C38065173}"/>
    <cellStyle name="Arial1070000015536870911 3 2 3 2" xfId="4587" xr:uid="{7265628F-1DD0-4166-8F8E-9A8D3ADB4B7D}"/>
    <cellStyle name="Arial1070000015536870911 3 2 4" xfId="3555" xr:uid="{94B92557-C7B5-43D9-9A02-8532B7F08266}"/>
    <cellStyle name="Arial1070000015536870911 3 2 5" xfId="2004" xr:uid="{ACC0370F-316E-411C-A505-0CBCC8299DD1}"/>
    <cellStyle name="Arial1070000015536870911 3 3" xfId="1227" xr:uid="{D8DBB01B-3007-4A72-874A-B8FEA33B9262}"/>
    <cellStyle name="Arial1070000015536870911 3 3 2" xfId="3813" xr:uid="{10F9A646-0A3F-4A1A-9E75-C9EF3333ADBE}"/>
    <cellStyle name="Arial1070000015536870911 3 3 3" xfId="2262" xr:uid="{558FF120-A6B5-44B7-9EDB-73947F84340C}"/>
    <cellStyle name="Arial1070000015536870911 3 4" xfId="2781" xr:uid="{E298FB51-E849-4C85-9CAD-8AB99D740252}"/>
    <cellStyle name="Arial1070000015536870911 3 4 2" xfId="4329" xr:uid="{500A1323-55AB-4A88-9150-24E24F44A3C6}"/>
    <cellStyle name="Arial1070000015536870911 3 5" xfId="3297" xr:uid="{30D39E38-6CA9-487B-9F3A-FD595A9C6AF3}"/>
    <cellStyle name="Arial1070000015536870911 3 6" xfId="1746" xr:uid="{1A3219A3-FF72-4FE3-B912-47C06F26E396}"/>
    <cellStyle name="Arial1070000015536870911 4" xfId="953" xr:uid="{16F3E2C5-B0EE-4AAE-AAAF-4CC9CA35B439}"/>
    <cellStyle name="Arial1070000015536870911FMT" xfId="184" xr:uid="{3935B232-C193-4417-A36C-EAB73A560A5B}"/>
    <cellStyle name="Arial1070000015536870911FMT 2" xfId="185" xr:uid="{A06E444D-30CC-436F-8293-5268DA9EDE6F}"/>
    <cellStyle name="Arial1070000015536870911FMT 2 2" xfId="699" xr:uid="{8BA5B231-A438-4605-8834-ACDFA8D82835}"/>
    <cellStyle name="Arial1070000015536870911FMT 2 2 2" xfId="972" xr:uid="{201E5095-E1FB-41EC-9845-3E103459D015}"/>
    <cellStyle name="Arial1070000015536870911FMT 2 2 2 2" xfId="1488" xr:uid="{8E42290B-9327-476D-86BD-CD631B586E4F}"/>
    <cellStyle name="Arial1070000015536870911FMT 2 2 2 2 2" xfId="4074" xr:uid="{3A8905AB-D534-4272-B8A1-F5A5B2826A1B}"/>
    <cellStyle name="Arial1070000015536870911FMT 2 2 2 2 3" xfId="2523" xr:uid="{806A89DA-D96A-4737-A310-F4F7D17CF618}"/>
    <cellStyle name="Arial1070000015536870911FMT 2 2 2 3" xfId="3042" xr:uid="{72C9BFD0-EE9F-4465-8A90-24B081FC00AD}"/>
    <cellStyle name="Arial1070000015536870911FMT 2 2 2 3 2" xfId="4590" xr:uid="{4B63499D-E2EC-4A67-9643-BEC2E9F8CF9C}"/>
    <cellStyle name="Arial1070000015536870911FMT 2 2 2 4" xfId="3558" xr:uid="{3279044F-545E-47A8-ADB4-BE8F59E6A735}"/>
    <cellStyle name="Arial1070000015536870911FMT 2 2 2 5" xfId="2007" xr:uid="{AC6BBBA1-3BCC-4BE4-AB57-9397F44B6CD6}"/>
    <cellStyle name="Arial1070000015536870911FMT 2 2 3" xfId="1230" xr:uid="{2743978A-8FF8-410E-B45F-EB8A963659F8}"/>
    <cellStyle name="Arial1070000015536870911FMT 2 2 3 2" xfId="3816" xr:uid="{244A28E6-1700-40CE-9214-ABEFD85FFFBB}"/>
    <cellStyle name="Arial1070000015536870911FMT 2 2 3 3" xfId="2265" xr:uid="{BD004F33-7C5E-4D94-8096-EA1244AF980B}"/>
    <cellStyle name="Arial1070000015536870911FMT 2 2 4" xfId="2784" xr:uid="{F165E2AA-DF59-42BA-A855-4DDAE3E43EC0}"/>
    <cellStyle name="Arial1070000015536870911FMT 2 2 4 2" xfId="4332" xr:uid="{76CDBA00-5173-4A60-B64C-0478BCBB160D}"/>
    <cellStyle name="Arial1070000015536870911FMT 2 2 5" xfId="3300" xr:uid="{FFD2E892-5C5C-4565-BD05-43A3FE02218E}"/>
    <cellStyle name="Arial1070000015536870911FMT 2 2 6" xfId="1749" xr:uid="{D8329656-2B67-4F8D-96F1-428012E6F8FA}"/>
    <cellStyle name="Arial1070000015536870911FMT 2 3" xfId="956" xr:uid="{376E3836-2A2C-463E-B85D-6A5D0599A3B7}"/>
    <cellStyle name="Arial1070000015536870911FMT 3" xfId="698" xr:uid="{BAAC149B-9875-48CE-8ABE-C0A86841C096}"/>
    <cellStyle name="Arial1070000015536870911FMT 3 2" xfId="971" xr:uid="{48150DC7-E078-4411-92C7-CAAD9A40EBBC}"/>
    <cellStyle name="Arial1070000015536870911FMT 3 2 2" xfId="1487" xr:uid="{061A0291-E949-4B0E-930F-F8E0F7A1D800}"/>
    <cellStyle name="Arial1070000015536870911FMT 3 2 2 2" xfId="4073" xr:uid="{E81F7B7E-2527-4FD3-98B7-65BDEAE8532B}"/>
    <cellStyle name="Arial1070000015536870911FMT 3 2 2 3" xfId="2522" xr:uid="{048F769A-3DE1-44F1-BCBA-77A4A16F701D}"/>
    <cellStyle name="Arial1070000015536870911FMT 3 2 3" xfId="3041" xr:uid="{AA2C13A2-6D08-437F-9E11-79D22173EBC2}"/>
    <cellStyle name="Arial1070000015536870911FMT 3 2 3 2" xfId="4589" xr:uid="{33F464CF-8336-4428-8B91-A08101CA539D}"/>
    <cellStyle name="Arial1070000015536870911FMT 3 2 4" xfId="3557" xr:uid="{7B606651-D3BE-42CB-BC2D-7186E02C5D18}"/>
    <cellStyle name="Arial1070000015536870911FMT 3 2 5" xfId="2006" xr:uid="{AB179231-5ACB-40D7-9A89-CCE545FBA8AE}"/>
    <cellStyle name="Arial1070000015536870911FMT 3 3" xfId="1229" xr:uid="{D9887578-68D2-4C37-94A7-CFD1000BA16A}"/>
    <cellStyle name="Arial1070000015536870911FMT 3 3 2" xfId="3815" xr:uid="{C6787AEE-1768-478D-A3B4-2A98EB4B688B}"/>
    <cellStyle name="Arial1070000015536870911FMT 3 3 3" xfId="2264" xr:uid="{DF3811CE-0EE1-403D-A4AC-8AE68D286933}"/>
    <cellStyle name="Arial1070000015536870911FMT 3 4" xfId="2783" xr:uid="{9814A110-6DB4-410E-BFC3-76349C7722D7}"/>
    <cellStyle name="Arial1070000015536870911FMT 3 4 2" xfId="4331" xr:uid="{EC21E8CE-BE1D-4746-A2A5-12E0FFB50A4D}"/>
    <cellStyle name="Arial1070000015536870911FMT 3 5" xfId="3299" xr:uid="{B0E326D2-F28C-462A-BE4A-17463B554AFC}"/>
    <cellStyle name="Arial1070000015536870911FMT 3 6" xfId="1748" xr:uid="{B3AF0DA3-D32D-4BD2-82E3-317E8DC0BD20}"/>
    <cellStyle name="Arial1070000015536870911FMT 4" xfId="955" xr:uid="{5491C8EB-4C82-4838-87A7-27F59776598A}"/>
    <cellStyle name="Arial107000001565535" xfId="186" xr:uid="{F06F85BA-1359-49F8-B739-1BA8DE25283F}"/>
    <cellStyle name="Arial107000001565535 2" xfId="187" xr:uid="{B6ECACC9-9D62-4936-8FFB-882948AAFA69}"/>
    <cellStyle name="Arial107000001565535 2 2" xfId="701" xr:uid="{2D8D2155-7BFD-4C6E-9C6A-DE9AE74EA9B5}"/>
    <cellStyle name="Arial107000001565535 2 2 2" xfId="974" xr:uid="{21BBD464-6F57-4206-94E2-77756E292964}"/>
    <cellStyle name="Arial107000001565535 2 2 2 2" xfId="1490" xr:uid="{C2AF3442-BBD7-4E3B-BCF7-3D0A5C10D43A}"/>
    <cellStyle name="Arial107000001565535 2 2 2 2 2" xfId="4076" xr:uid="{10B037FC-BC4F-4640-A465-6E59688A8898}"/>
    <cellStyle name="Arial107000001565535 2 2 2 2 3" xfId="2525" xr:uid="{DD29D40C-F5A9-4733-8DE1-67E742ABE45A}"/>
    <cellStyle name="Arial107000001565535 2 2 2 3" xfId="3044" xr:uid="{77402776-C161-4F1E-8BB7-F2BE1CC31B30}"/>
    <cellStyle name="Arial107000001565535 2 2 2 3 2" xfId="4592" xr:uid="{A6215908-3D9B-4EFF-8B0C-66671B95D7A7}"/>
    <cellStyle name="Arial107000001565535 2 2 2 4" xfId="3560" xr:uid="{BBE9B312-F609-4E91-9FE5-0673D3B9F704}"/>
    <cellStyle name="Arial107000001565535 2 2 2 5" xfId="2009" xr:uid="{4ABE6C56-4200-490A-BAD5-01FCCCA5BD86}"/>
    <cellStyle name="Arial107000001565535 2 2 3" xfId="1232" xr:uid="{77E09E9B-937A-45F8-B106-40FC6D6846F9}"/>
    <cellStyle name="Arial107000001565535 2 2 3 2" xfId="3818" xr:uid="{48C115AC-D926-4D60-8565-3F14EE27C817}"/>
    <cellStyle name="Arial107000001565535 2 2 3 3" xfId="2267" xr:uid="{886A188F-8045-4F87-9E89-B9A51B8B57C5}"/>
    <cellStyle name="Arial107000001565535 2 2 4" xfId="2786" xr:uid="{E6E515BF-4A3C-4E31-BAEE-D17607F8A098}"/>
    <cellStyle name="Arial107000001565535 2 2 4 2" xfId="4334" xr:uid="{AC857BEC-62A7-4E5B-A9C3-96CE9B3335D8}"/>
    <cellStyle name="Arial107000001565535 2 2 5" xfId="3302" xr:uid="{AD84CAB3-D747-4028-8345-6FB52B97A993}"/>
    <cellStyle name="Arial107000001565535 2 2 6" xfId="1751" xr:uid="{F3DD420B-A9AD-4765-BE67-A0A82E8DA5E8}"/>
    <cellStyle name="Arial107000001565535 2 3" xfId="958" xr:uid="{AF5552CD-A1EE-4E1F-8C78-F118C2955312}"/>
    <cellStyle name="Arial107000001565535 3" xfId="700" xr:uid="{E3078C62-C24C-44BA-9D86-4FB1E29D1A80}"/>
    <cellStyle name="Arial107000001565535 3 2" xfId="973" xr:uid="{2D38B633-8AC2-42AE-B819-74C7C1C8423D}"/>
    <cellStyle name="Arial107000001565535 3 2 2" xfId="1489" xr:uid="{6EBD8D93-0FE7-4F34-89E2-2912B17AA8EC}"/>
    <cellStyle name="Arial107000001565535 3 2 2 2" xfId="4075" xr:uid="{F7AE743F-9384-45D5-8983-0FA0957ADA30}"/>
    <cellStyle name="Arial107000001565535 3 2 2 3" xfId="2524" xr:uid="{7B2AF136-8740-4953-ABBD-59982E5066A7}"/>
    <cellStyle name="Arial107000001565535 3 2 3" xfId="3043" xr:uid="{994F17E7-E0AB-456F-895D-AFC214B28E38}"/>
    <cellStyle name="Arial107000001565535 3 2 3 2" xfId="4591" xr:uid="{F9022D07-E417-431F-99D8-62AA65B30FDF}"/>
    <cellStyle name="Arial107000001565535 3 2 4" xfId="3559" xr:uid="{B8C9F9C1-3C7F-456D-97BA-2D1950100CFE}"/>
    <cellStyle name="Arial107000001565535 3 2 5" xfId="2008" xr:uid="{4ABFE128-85BC-46CD-91DA-336B825E62F4}"/>
    <cellStyle name="Arial107000001565535 3 3" xfId="1231" xr:uid="{CE343E98-36F2-4B80-8E41-B1F2CAD1ADF7}"/>
    <cellStyle name="Arial107000001565535 3 3 2" xfId="3817" xr:uid="{964AAC7C-049A-407E-B9C1-D789596315DA}"/>
    <cellStyle name="Arial107000001565535 3 3 3" xfId="2266" xr:uid="{E3AE4D09-721C-4B9C-BBCE-2E50C610E11A}"/>
    <cellStyle name="Arial107000001565535 3 4" xfId="2785" xr:uid="{A405FB93-79B2-4A3F-8504-A95C3019F674}"/>
    <cellStyle name="Arial107000001565535 3 4 2" xfId="4333" xr:uid="{58D8AECC-9C3D-4D6F-BDE1-465E49864185}"/>
    <cellStyle name="Arial107000001565535 3 5" xfId="3301" xr:uid="{C4AD62E2-7AC2-4A3D-B0D5-E328CA06EF82}"/>
    <cellStyle name="Arial107000001565535 3 6" xfId="1750" xr:uid="{FAB0513D-9AAF-4309-A599-D604E5B94E4E}"/>
    <cellStyle name="Arial107000001565535 4" xfId="957" xr:uid="{32423EEA-79E1-4B0D-AD0B-62D9A9EFAE1F}"/>
    <cellStyle name="Arial107000001565535FMT" xfId="188" xr:uid="{28242DBB-B6D9-495F-B420-511B1A4262A6}"/>
    <cellStyle name="Arial107000001565535FMT 2" xfId="189" xr:uid="{DE35C810-3657-4593-9D67-2334D9942396}"/>
    <cellStyle name="Arial107000001565535FMT 2 2" xfId="703" xr:uid="{49396BA0-A666-4F3E-985C-379B73C7188A}"/>
    <cellStyle name="Arial107000001565535FMT 2 2 2" xfId="976" xr:uid="{9539383A-FDC8-48E4-B592-003067CD3F0D}"/>
    <cellStyle name="Arial107000001565535FMT 2 2 2 2" xfId="1492" xr:uid="{77DCDDAA-7EE5-492F-823E-2E3F15F84C31}"/>
    <cellStyle name="Arial107000001565535FMT 2 2 2 2 2" xfId="4078" xr:uid="{6F2969CD-A943-402B-9A00-EA5605368DDF}"/>
    <cellStyle name="Arial107000001565535FMT 2 2 2 2 3" xfId="2527" xr:uid="{238A8B7A-B6DC-4E5C-8E7F-48F5F951CBA9}"/>
    <cellStyle name="Arial107000001565535FMT 2 2 2 3" xfId="3046" xr:uid="{61ADF3A2-AB36-49F4-88EA-AB902A44B8CC}"/>
    <cellStyle name="Arial107000001565535FMT 2 2 2 3 2" xfId="4594" xr:uid="{247B77F0-6585-4EB0-89F4-16FD367B34F8}"/>
    <cellStyle name="Arial107000001565535FMT 2 2 2 4" xfId="3562" xr:uid="{0511D025-C5C8-421C-A219-12E8F527A4CD}"/>
    <cellStyle name="Arial107000001565535FMT 2 2 2 5" xfId="2011" xr:uid="{10B7CEB9-75A1-4C6D-81A6-7D87E1E39CE8}"/>
    <cellStyle name="Arial107000001565535FMT 2 2 3" xfId="1234" xr:uid="{48C5A91D-960A-4E20-8B6B-ED9DCCC45F6E}"/>
    <cellStyle name="Arial107000001565535FMT 2 2 3 2" xfId="3820" xr:uid="{2C5B33C8-1238-472B-BE79-1A226CAB70C8}"/>
    <cellStyle name="Arial107000001565535FMT 2 2 3 3" xfId="2269" xr:uid="{9A01CB5C-5825-4786-9D4D-29FEEE1413FA}"/>
    <cellStyle name="Arial107000001565535FMT 2 2 4" xfId="2788" xr:uid="{913B4731-FC7A-4D43-9291-825C8401242B}"/>
    <cellStyle name="Arial107000001565535FMT 2 2 4 2" xfId="4336" xr:uid="{6D7AA33F-E08D-4CA5-A6BF-E8CF7D85BC76}"/>
    <cellStyle name="Arial107000001565535FMT 2 2 5" xfId="3304" xr:uid="{766600F2-A1D3-4E14-A941-6FB397DF82D9}"/>
    <cellStyle name="Arial107000001565535FMT 2 2 6" xfId="1753" xr:uid="{06D332F5-4F56-4C1C-98C4-A2A0AC99ABE2}"/>
    <cellStyle name="Arial107000001565535FMT 2 3" xfId="960" xr:uid="{27D3C1C1-C692-42DB-AA6E-C32502BE1F16}"/>
    <cellStyle name="Arial107000001565535FMT 3" xfId="702" xr:uid="{0D5B794A-20C5-436B-8EAE-1F3E9F392ED4}"/>
    <cellStyle name="Arial107000001565535FMT 3 2" xfId="975" xr:uid="{5BC93837-ECFC-40B0-B5AD-AE311EE723C8}"/>
    <cellStyle name="Arial107000001565535FMT 3 2 2" xfId="1491" xr:uid="{E1756B2D-7741-4819-BB7D-72770F7DA61A}"/>
    <cellStyle name="Arial107000001565535FMT 3 2 2 2" xfId="4077" xr:uid="{3B0EC9C0-C7EE-4823-83EF-B4034031B119}"/>
    <cellStyle name="Arial107000001565535FMT 3 2 2 3" xfId="2526" xr:uid="{AAFDD749-752E-475D-B34C-0226176AEFB9}"/>
    <cellStyle name="Arial107000001565535FMT 3 2 3" xfId="3045" xr:uid="{0630A3E5-E9CD-4FF3-9FC2-C320B78D33D0}"/>
    <cellStyle name="Arial107000001565535FMT 3 2 3 2" xfId="4593" xr:uid="{D880FBDF-47BB-4291-9A06-0D65C53C8E24}"/>
    <cellStyle name="Arial107000001565535FMT 3 2 4" xfId="3561" xr:uid="{FB4DCCE6-8787-4E51-AD89-6B388ECAEE74}"/>
    <cellStyle name="Arial107000001565535FMT 3 2 5" xfId="2010" xr:uid="{194BABAA-288E-4F19-AF52-3CBD650AFEF6}"/>
    <cellStyle name="Arial107000001565535FMT 3 3" xfId="1233" xr:uid="{465687D5-28C6-42A9-98CF-6FBD6C858577}"/>
    <cellStyle name="Arial107000001565535FMT 3 3 2" xfId="3819" xr:uid="{19C20F38-24D8-4ABC-9F40-C6BDBF2CA74E}"/>
    <cellStyle name="Arial107000001565535FMT 3 3 3" xfId="2268" xr:uid="{FB2E9167-A65F-4AC1-83C5-F929200C25E0}"/>
    <cellStyle name="Arial107000001565535FMT 3 4" xfId="2787" xr:uid="{7C9600F9-EF45-4AA7-9332-8CCE11F36837}"/>
    <cellStyle name="Arial107000001565535FMT 3 4 2" xfId="4335" xr:uid="{C78E8B3B-211A-4FEC-97CF-46FB660F10F9}"/>
    <cellStyle name="Arial107000001565535FMT 3 5" xfId="3303" xr:uid="{EB7284B2-3AC1-497F-B6CB-3A34FD2F7680}"/>
    <cellStyle name="Arial107000001565535FMT 3 6" xfId="1752" xr:uid="{0BE1F211-B0DA-4A64-8C2D-FCD99C501FE6}"/>
    <cellStyle name="Arial107000001565535FMT 4" xfId="959" xr:uid="{AE9BED7F-52AD-4D8A-B343-F1AC3C08A60E}"/>
    <cellStyle name="Arial117100000536870911" xfId="190" xr:uid="{E674EF4C-2EF8-4C42-83EF-7A132CBCDC44}"/>
    <cellStyle name="Arial118000000536870911" xfId="191" xr:uid="{C59F134D-1AF2-4F24-B6FA-C82A9303D73E}"/>
    <cellStyle name="Arial2110100000536870911" xfId="192" xr:uid="{A3A19AD4-43DE-4770-8DEB-A257C4F72786}"/>
    <cellStyle name="Arial21101000015536870911" xfId="193" xr:uid="{73F80C4B-423C-4048-B34B-60AB941A9B0F}"/>
    <cellStyle name="Arial21101000015536870911 2" xfId="704" xr:uid="{AA8B56C5-D1EC-4DE2-A441-DA19FB2A7F04}"/>
    <cellStyle name="Arial21101000015536870911 2 2" xfId="977" xr:uid="{98CF7E8B-3835-4212-ACFB-4D118A8117E7}"/>
    <cellStyle name="Arial21101000015536870911 2 2 2" xfId="1493" xr:uid="{DBC99244-95CA-48DE-AF8C-18812B0CB532}"/>
    <cellStyle name="Arial21101000015536870911 2 2 2 2" xfId="4079" xr:uid="{549DE78E-45E1-409B-B2E6-D66FFF9BFFC3}"/>
    <cellStyle name="Arial21101000015536870911 2 2 2 3" xfId="2528" xr:uid="{38C8B7B3-549D-48D8-A571-4A8E28F1C836}"/>
    <cellStyle name="Arial21101000015536870911 2 2 3" xfId="3047" xr:uid="{8D409079-B5AD-411C-95E4-E4964A6DD9B2}"/>
    <cellStyle name="Arial21101000015536870911 2 2 3 2" xfId="4595" xr:uid="{3FBDA1C5-2563-4A70-B35C-A1CC1C8B68C6}"/>
    <cellStyle name="Arial21101000015536870911 2 2 4" xfId="3563" xr:uid="{56469805-7229-4CB0-AD82-1F346B735838}"/>
    <cellStyle name="Arial21101000015536870911 2 2 5" xfId="2012" xr:uid="{F01F9E21-0C22-4DB1-B122-EC6EE7C9A04C}"/>
    <cellStyle name="Arial21101000015536870911 2 3" xfId="1235" xr:uid="{70181E9B-17BF-465E-9F0B-373593DDA7F0}"/>
    <cellStyle name="Arial21101000015536870911 2 3 2" xfId="3821" xr:uid="{6AC38223-3CA7-4C26-B30B-A692F32BE53E}"/>
    <cellStyle name="Arial21101000015536870911 2 3 3" xfId="2270" xr:uid="{C2BC8AD3-4318-498A-B140-92A9F76C5DEC}"/>
    <cellStyle name="Arial21101000015536870911 2 4" xfId="2789" xr:uid="{9463F7BE-BEA9-4EFD-BBD5-E7C05BE63068}"/>
    <cellStyle name="Arial21101000015536870911 2 4 2" xfId="4337" xr:uid="{9C16767E-3DE4-4F84-B005-767417CE4145}"/>
    <cellStyle name="Arial21101000015536870911 2 5" xfId="3305" xr:uid="{36193A2C-9567-4B20-AA4B-53711983458C}"/>
    <cellStyle name="Arial21101000015536870911 2 6" xfId="1754" xr:uid="{157D0D7C-3ECB-40BF-8364-9D8CA06CD396}"/>
    <cellStyle name="Arial2170000015536870911" xfId="194" xr:uid="{B3DCFFDF-FB48-41C9-B346-2BCD72F20A93}"/>
    <cellStyle name="Arial2170000015536870911 2" xfId="195" xr:uid="{7205DCBF-D3E6-4D55-811F-D2E42ACC2B29}"/>
    <cellStyle name="Arial2170000015536870911FMT" xfId="196" xr:uid="{313DC90B-470C-4934-966B-3420388885F8}"/>
    <cellStyle name="Arial2170000015536870911FMT 2" xfId="197" xr:uid="{3C5DAE13-16BB-49C3-9E44-1BE8D142D5C4}"/>
    <cellStyle name="Bad" xfId="198" xr:uid="{75AE3E40-CEE7-4954-9C0F-6CA4DE5EBDF4}"/>
    <cellStyle name="Calc Currency (0)" xfId="199" xr:uid="{FC9D2B80-C267-45F9-80F5-39D371FA8906}"/>
    <cellStyle name="Calc Currency (2)" xfId="200" xr:uid="{49792983-D955-495C-910C-FA5DB79DA1FE}"/>
    <cellStyle name="Calc Percent (0)" xfId="201" xr:uid="{AC5F5B40-5886-460F-8E57-FB4751915B38}"/>
    <cellStyle name="Calc Percent (1)" xfId="202" xr:uid="{869C054D-38FA-4EF5-A6E6-05946CAA5726}"/>
    <cellStyle name="Calc Percent (2)" xfId="203" xr:uid="{874FD430-F70E-46D5-9E3E-04D571C7CAFF}"/>
    <cellStyle name="Calc Units (0)" xfId="204" xr:uid="{A4223A8F-3364-4DA2-BB1A-BA35D7CAB6AA}"/>
    <cellStyle name="Calc Units (1)" xfId="205" xr:uid="{811930B3-A4D7-4262-B516-99ADB26F265E}"/>
    <cellStyle name="Calc Units (2)" xfId="206" xr:uid="{72F76AD3-B441-4EA8-B8BC-9BBA4C495787}"/>
    <cellStyle name="Calculation" xfId="207" xr:uid="{515299E3-B95E-4786-AD45-78659B810467}"/>
    <cellStyle name="Calculation 2" xfId="705" xr:uid="{95E0B2B3-7DA6-4A73-B39F-6D6AB6A6644B}"/>
    <cellStyle name="Calculation 2 2" xfId="978" xr:uid="{166DBE92-7785-42FE-8422-A42A449B1C4A}"/>
    <cellStyle name="Calculation 2 2 2" xfId="1494" xr:uid="{75158823-2594-4613-BF3A-717F7AD7B774}"/>
    <cellStyle name="Calculation 2 2 2 2" xfId="4080" xr:uid="{1CD65C3B-DEAF-4255-B40A-D5BF0EEC5712}"/>
    <cellStyle name="Calculation 2 2 2 3" xfId="2529" xr:uid="{E4F91090-FCEB-44B8-9F4A-DB17DAE0FDCF}"/>
    <cellStyle name="Calculation 2 2 3" xfId="3048" xr:uid="{018A9D48-58BC-43E4-BFE1-F5180367D6E4}"/>
    <cellStyle name="Calculation 2 2 3 2" xfId="4596" xr:uid="{770D2021-8F57-41E0-AC20-7A0BF28145B2}"/>
    <cellStyle name="Calculation 2 2 4" xfId="3564" xr:uid="{8EB72DE9-42CF-4F93-9D57-EB36F8852B1A}"/>
    <cellStyle name="Calculation 2 2 5" xfId="2013" xr:uid="{78604947-423B-4613-945B-CA6644530250}"/>
    <cellStyle name="Calculation 2 3" xfId="1236" xr:uid="{862933B4-F5A5-4DC6-88A9-4F64AC720A12}"/>
    <cellStyle name="Calculation 2 3 2" xfId="3822" xr:uid="{A0E6F954-81B6-459F-92E5-9A6AEAA5532E}"/>
    <cellStyle name="Calculation 2 3 3" xfId="2271" xr:uid="{98A82C70-898B-4C8D-ACDF-290F29BD2F32}"/>
    <cellStyle name="Calculation 2 4" xfId="2790" xr:uid="{4A41C28C-81AF-4968-B8DB-8D6AFB4494C9}"/>
    <cellStyle name="Calculation 2 4 2" xfId="4338" xr:uid="{A1C98B66-809C-4640-A148-0F991ED4363A}"/>
    <cellStyle name="Calculation 2 5" xfId="3306" xr:uid="{0CA10A92-8358-497B-B782-82450CC2BA0B}"/>
    <cellStyle name="Calculation 2 6" xfId="1755" xr:uid="{8BDCF8A1-AE78-4DDB-AB00-3B9847E22E4F}"/>
    <cellStyle name="Check Cell" xfId="208" xr:uid="{4D92A68C-2FE2-4F99-92E0-D4BEC3A8FAF9}"/>
    <cellStyle name="Comma [00]" xfId="209" xr:uid="{5B4AB671-D70F-44A4-9054-20409511A7E5}"/>
    <cellStyle name="Comma 2" xfId="210" xr:uid="{EA2A622D-683E-466A-924A-13DACD447AF9}"/>
    <cellStyle name="Comma 3" xfId="211" xr:uid="{A3474AD3-784F-4AF3-8E96-8BF19225E7CC}"/>
    <cellStyle name="Currency [00]" xfId="212" xr:uid="{D717F656-D674-404C-81B8-66CF7C6E596F}"/>
    <cellStyle name="Data Cell - PerformancePoint" xfId="213" xr:uid="{1BAFF66B-81DB-40D5-9BB7-DD1C075F6A2D}"/>
    <cellStyle name="Data Entry Cell - PerformancePoint" xfId="214" xr:uid="{BD43FD63-33F9-4FEE-BFD6-9D8515704306}"/>
    <cellStyle name="Date Short" xfId="215" xr:uid="{2936A067-76EE-4E84-B0C9-86ED6573A6B1}"/>
    <cellStyle name="Default" xfId="216" xr:uid="{33E73308-E6EF-4DCB-A0E8-7B85FFAC5A90}"/>
    <cellStyle name="Dezimal [0]_PERSONAL" xfId="217" xr:uid="{D843B10B-55C9-4839-8E00-C19A588D8F34}"/>
    <cellStyle name="Dezimal_PERSONAL" xfId="218" xr:uid="{385E9583-F973-4B4E-B4D7-F71FD991FE90}"/>
    <cellStyle name="Emphasis 1" xfId="219" xr:uid="{DF684EEF-4DEE-4260-8B42-A3AB1B7E7B94}"/>
    <cellStyle name="Emphasis 1 2" xfId="220" xr:uid="{E98DE983-DC29-44E6-9412-26A865D052F3}"/>
    <cellStyle name="Emphasis 1 3" xfId="221" xr:uid="{B9902B23-0307-463C-8427-A003FD2550B0}"/>
    <cellStyle name="Emphasis 1 4" xfId="222" xr:uid="{D3906CC0-442E-4CFC-AEF2-A3EF65DF6D15}"/>
    <cellStyle name="Emphasis 1 5" xfId="223" xr:uid="{679EC26B-C3BC-4C5F-98E8-C065C2534B53}"/>
    <cellStyle name="Emphasis 1 6" xfId="224" xr:uid="{F979620D-1EE6-425F-88E8-786BC6F11877}"/>
    <cellStyle name="Emphasis 2" xfId="225" xr:uid="{204015C2-8F1A-4614-9B31-AAA0F113095E}"/>
    <cellStyle name="Emphasis 2 2" xfId="226" xr:uid="{0D9C834C-C67C-4FCE-A034-492F001EFB42}"/>
    <cellStyle name="Emphasis 2 3" xfId="227" xr:uid="{E36D1017-7ADD-40E0-ADF4-FC3BDA05EB17}"/>
    <cellStyle name="Emphasis 2 4" xfId="228" xr:uid="{A28D356A-5ED1-446E-BEE5-3291F9AB39B4}"/>
    <cellStyle name="Emphasis 2 5" xfId="229" xr:uid="{8181E079-5CF4-47D6-9C47-7B31A20D9334}"/>
    <cellStyle name="Emphasis 2 6" xfId="230" xr:uid="{4D3566BD-3FAB-4932-BD93-61DB5DD5731F}"/>
    <cellStyle name="Emphasis 3" xfId="231" xr:uid="{F0A8455E-A1BF-434C-88D8-543B4AF588E7}"/>
    <cellStyle name="Enter Currency (0)" xfId="232" xr:uid="{CC53E0FC-E7C3-4161-860E-C97B6F4B326C}"/>
    <cellStyle name="Enter Currency (2)" xfId="233" xr:uid="{B4D35252-4BFE-4C14-9FA4-360C5E1921E2}"/>
    <cellStyle name="Enter Units (0)" xfId="234" xr:uid="{B37CCE9E-6016-462C-B576-4F2A37777A71}"/>
    <cellStyle name="Enter Units (1)" xfId="235" xr:uid="{7A20A5B9-9786-48C1-B1CF-D1937CB5B65F}"/>
    <cellStyle name="Enter Units (2)" xfId="236" xr:uid="{2BCF5012-EA5A-449F-B117-56E6475BCDB1}"/>
    <cellStyle name="Euro" xfId="237" xr:uid="{8D6FF5A0-53B6-46F1-8035-F38A8DED3D84}"/>
    <cellStyle name="Explanatory Text" xfId="238" xr:uid="{D8B212E7-C0AA-4AF0-A9FF-AF38F8914D47}"/>
    <cellStyle name="Good" xfId="239" xr:uid="{9FB2B885-3CDE-48D5-9035-F78D77A08795}"/>
    <cellStyle name="Good 2" xfId="240" xr:uid="{0B6FD320-6ADF-4F7E-AFD2-5A7D721AA9D8}"/>
    <cellStyle name="Good 3" xfId="241" xr:uid="{150A37A2-5078-405F-8061-508C2BB171B2}"/>
    <cellStyle name="Good 4" xfId="242" xr:uid="{6C48AE9A-8259-49EE-B26D-D83B6C0A8818}"/>
    <cellStyle name="Good_7-р_Из_Системы" xfId="243" xr:uid="{86C1A961-8CA8-4C79-95F1-0FE0C72D1E66}"/>
    <cellStyle name="Header1" xfId="244" xr:uid="{02B7950F-9041-4DA5-9755-54C3298B8E37}"/>
    <cellStyle name="Header2" xfId="245" xr:uid="{4AD8D878-3D88-41F2-9105-9297410380E1}"/>
    <cellStyle name="Heading 1" xfId="246" xr:uid="{40B7F1CA-7DCE-4450-AD4D-3CF5FD67E7CF}"/>
    <cellStyle name="Heading 2" xfId="247" xr:uid="{B0B52174-6C6F-4BEA-8293-58C263F5ED13}"/>
    <cellStyle name="Heading 3" xfId="248" xr:uid="{050E91F8-DFB7-4575-A90C-04E82533F41A}"/>
    <cellStyle name="Heading 4" xfId="249" xr:uid="{3B87883B-9CBC-4B35-89C8-9FA3A2B77E4B}"/>
    <cellStyle name="Input" xfId="250" xr:uid="{13056139-FE7A-4B40-8FEE-A60881BFB954}"/>
    <cellStyle name="Input 2" xfId="706" xr:uid="{3E4F0D15-FCEF-4A38-B9D2-53391CB57600}"/>
    <cellStyle name="Input 2 2" xfId="979" xr:uid="{9A843E3A-6191-49B4-9FFA-8BF5D2203DFB}"/>
    <cellStyle name="Input 2 2 2" xfId="1495" xr:uid="{E940C7A4-29A7-4B8B-B6B4-2AF9D8EAABAE}"/>
    <cellStyle name="Input 2 2 2 2" xfId="4081" xr:uid="{0905BDEF-BF2E-4A89-81EF-D2C490122091}"/>
    <cellStyle name="Input 2 2 2 3" xfId="2530" xr:uid="{C76E55F2-182A-4F93-8491-86EC09EAD4F5}"/>
    <cellStyle name="Input 2 2 3" xfId="3049" xr:uid="{949F2EA5-CE61-47CB-8053-CB015CFDC75C}"/>
    <cellStyle name="Input 2 2 3 2" xfId="4597" xr:uid="{85B2A0B6-DC40-4038-8F55-7A4A653ACAE4}"/>
    <cellStyle name="Input 2 2 4" xfId="3565" xr:uid="{3956C2FD-3107-4DFB-8FC3-665370DC196B}"/>
    <cellStyle name="Input 2 2 5" xfId="2014" xr:uid="{6900D23D-4995-48EB-A5F1-90DF5A996CE1}"/>
    <cellStyle name="Input 2 3" xfId="1237" xr:uid="{A6B60265-A5BC-49AE-B79D-2678FC2C4FB2}"/>
    <cellStyle name="Input 2 3 2" xfId="3823" xr:uid="{0770E1C1-80C4-4D93-9758-9B72F45F691F}"/>
    <cellStyle name="Input 2 3 3" xfId="2272" xr:uid="{62A63027-D9FD-4DD1-A31C-8BC0BD232513}"/>
    <cellStyle name="Input 2 4" xfId="2791" xr:uid="{07935F2A-2392-4B74-8882-5C9D4566D2EA}"/>
    <cellStyle name="Input 2 4 2" xfId="4339" xr:uid="{6F332207-309B-42A6-93BD-5F73D095C387}"/>
    <cellStyle name="Input 2 5" xfId="3307" xr:uid="{BAD4741C-ADE0-47E6-9753-B52E67D9CC24}"/>
    <cellStyle name="Input 2 6" xfId="1756" xr:uid="{EFAF41A8-AB82-4D42-83A4-1D7B98172B8A}"/>
    <cellStyle name="Link Currency (0)" xfId="251" xr:uid="{8FFF7770-6915-402F-98B3-18D941F52987}"/>
    <cellStyle name="Link Currency (2)" xfId="252" xr:uid="{9A0B0B93-737F-4F67-8C08-0ECDDB857ECF}"/>
    <cellStyle name="Link Units (0)" xfId="253" xr:uid="{4D0341B7-C466-41D6-B2CF-7F443587988D}"/>
    <cellStyle name="Link Units (1)" xfId="254" xr:uid="{43440BDC-396D-4AD7-966D-651347BCE545}"/>
    <cellStyle name="Link Units (2)" xfId="255" xr:uid="{D537CF28-D5B2-4394-9297-3A4EE2813493}"/>
    <cellStyle name="Linked Cell" xfId="256" xr:uid="{90A142C0-1766-4D74-9882-C790BF76F5ED}"/>
    <cellStyle name="Locked Cell - PerformancePoint" xfId="257" xr:uid="{90E13ADA-D12F-49CD-B72B-F8918569E36F}"/>
    <cellStyle name="Neutral" xfId="258" xr:uid="{941FD6C6-21BD-4915-974A-1869C17E974A}"/>
    <cellStyle name="Neutral 2" xfId="259" xr:uid="{F7EA1074-B488-4597-A6C3-7EEE1D9CA098}"/>
    <cellStyle name="Neutral 3" xfId="260" xr:uid="{9D84B23A-B57F-49D5-A308-CD830CF7043B}"/>
    <cellStyle name="Neutral 4" xfId="261" xr:uid="{2A18AF0F-1039-4B0F-920C-659C449433E6}"/>
    <cellStyle name="Neutral_7-р_Из_Системы" xfId="262" xr:uid="{FDA6C6AC-2984-400C-ACC6-CD818F22EE70}"/>
    <cellStyle name="Norma11l" xfId="263" xr:uid="{ED49C901-F9F1-4CB3-AB07-D749DA263BBD}"/>
    <cellStyle name="Normal 2" xfId="264" xr:uid="{BE55BE42-CA6F-4847-B5BF-3A9CCB8AFAB4}"/>
    <cellStyle name="Normal 3" xfId="265" xr:uid="{5464AE48-F35C-423E-86C3-0EC99D3BB6E0}"/>
    <cellStyle name="Normal 4" xfId="266" xr:uid="{105EA4BE-4ED9-490B-8B7D-9C51E951E137}"/>
    <cellStyle name="Normal 5" xfId="267" xr:uid="{1B035CC1-628B-49EB-B37D-C5DCBDF8C4E1}"/>
    <cellStyle name="Normal_macro 2012 var 1" xfId="268" xr:uid="{3CE4357E-61B7-48E1-A7B6-C6D28C9C1CB7}"/>
    <cellStyle name="Note" xfId="269" xr:uid="{CA5285D2-D5D4-4A9E-8A1E-972D6EAD749D}"/>
    <cellStyle name="Note 2" xfId="270" xr:uid="{F88CD94D-FDB4-45E2-BB75-9F33B0AD1F01}"/>
    <cellStyle name="Note 2 2" xfId="708" xr:uid="{6FEE3225-3CA1-4E03-B79C-9F03653AE963}"/>
    <cellStyle name="Note 2 2 2" xfId="981" xr:uid="{9EB46E1F-C800-4A51-8E39-3C4ECCED8ED8}"/>
    <cellStyle name="Note 2 2 2 2" xfId="1497" xr:uid="{3BCF5164-1E84-40F1-A40C-420709801F26}"/>
    <cellStyle name="Note 2 2 2 2 2" xfId="4083" xr:uid="{90EED506-454D-4FC0-8C05-DB59CC9B8BE6}"/>
    <cellStyle name="Note 2 2 2 2 3" xfId="2532" xr:uid="{574650EF-B83E-44CC-BA42-CA97B51AA6C6}"/>
    <cellStyle name="Note 2 2 2 3" xfId="3051" xr:uid="{02FE9B91-631B-4FAD-B224-D398224F5141}"/>
    <cellStyle name="Note 2 2 2 3 2" xfId="4599" xr:uid="{3D24A921-DDD5-422C-A31A-041FCFEABB4B}"/>
    <cellStyle name="Note 2 2 2 4" xfId="3567" xr:uid="{925C3892-C249-46B5-81B5-D3C7301E5858}"/>
    <cellStyle name="Note 2 2 2 5" xfId="2016" xr:uid="{6CC96A6D-D0D0-4C92-A7AF-440313E1C281}"/>
    <cellStyle name="Note 2 2 3" xfId="1239" xr:uid="{52395A92-B376-4760-9C80-7BB48B7629CF}"/>
    <cellStyle name="Note 2 2 3 2" xfId="3825" xr:uid="{18557B85-935B-4C16-B709-1A6464B16EB2}"/>
    <cellStyle name="Note 2 2 3 3" xfId="2274" xr:uid="{7C735CD4-7E06-4438-BB33-4FCC25135D2B}"/>
    <cellStyle name="Note 2 2 4" xfId="2793" xr:uid="{43243C82-6604-46F6-9654-4705404C566F}"/>
    <cellStyle name="Note 2 2 4 2" xfId="4341" xr:uid="{E83E1D9D-17C5-4F9E-8198-34F0FA99D994}"/>
    <cellStyle name="Note 2 2 5" xfId="3309" xr:uid="{A22C3866-8AD6-4710-B360-6E7950C1BDF2}"/>
    <cellStyle name="Note 2 2 6" xfId="1758" xr:uid="{3E8D5D68-2547-4E3E-BE1B-668CEBBEC3D7}"/>
    <cellStyle name="Note 3" xfId="271" xr:uid="{7D604099-CC8F-424B-B1B3-15C5111FBFB7}"/>
    <cellStyle name="Note 3 2" xfId="709" xr:uid="{D81B3FCD-25CE-4494-B79A-F25A294975EC}"/>
    <cellStyle name="Note 3 2 2" xfId="982" xr:uid="{3DD184DA-2FDE-4AD0-8F05-3ABD1475E30B}"/>
    <cellStyle name="Note 3 2 2 2" xfId="1498" xr:uid="{DA2D8198-9C75-4BC6-BC8A-890CBD1F3943}"/>
    <cellStyle name="Note 3 2 2 2 2" xfId="4084" xr:uid="{535C520B-1AD5-41FA-895B-E8CEF726C657}"/>
    <cellStyle name="Note 3 2 2 2 3" xfId="2533" xr:uid="{FBA3CF74-6759-4A39-8449-EEC12F651F1F}"/>
    <cellStyle name="Note 3 2 2 3" xfId="3052" xr:uid="{277680A4-C879-4B2F-AFB6-E0B6075691A1}"/>
    <cellStyle name="Note 3 2 2 3 2" xfId="4600" xr:uid="{888101BD-3054-4857-BA1B-45FB72213CF4}"/>
    <cellStyle name="Note 3 2 2 4" xfId="3568" xr:uid="{AE973121-348C-4327-9839-0D375C0C80F5}"/>
    <cellStyle name="Note 3 2 2 5" xfId="2017" xr:uid="{B1F46ED7-65BA-4C26-8F2C-CB4C7BDCB56D}"/>
    <cellStyle name="Note 3 2 3" xfId="1240" xr:uid="{6A22BB4C-3127-4957-81CC-E922A35EA970}"/>
    <cellStyle name="Note 3 2 3 2" xfId="3826" xr:uid="{CA79D310-1695-4F71-A492-6F49B8603876}"/>
    <cellStyle name="Note 3 2 3 3" xfId="2275" xr:uid="{AE8DFBC5-62EE-480E-A34E-61C564CCE231}"/>
    <cellStyle name="Note 3 2 4" xfId="2794" xr:uid="{118FC0DA-29E3-4EE3-AE80-EDE9154C33BA}"/>
    <cellStyle name="Note 3 2 4 2" xfId="4342" xr:uid="{88DC8E5E-4328-4D0D-B0AC-F31C9A710B99}"/>
    <cellStyle name="Note 3 2 5" xfId="3310" xr:uid="{87B26D38-AA03-41CD-B066-73D2485C01F5}"/>
    <cellStyle name="Note 3 2 6" xfId="1759" xr:uid="{113BBB2C-F45D-45BA-A8EE-6B77312F1E42}"/>
    <cellStyle name="Note 4" xfId="272" xr:uid="{B775CDD8-BF94-4FF0-A910-743BA51027E9}"/>
    <cellStyle name="Note 4 2" xfId="710" xr:uid="{515BE7B4-9C90-460E-BBF1-010BC3975ED9}"/>
    <cellStyle name="Note 4 2 2" xfId="983" xr:uid="{361E2E26-25C8-4E83-9B1A-E5CBF193C33F}"/>
    <cellStyle name="Note 4 2 2 2" xfId="1499" xr:uid="{DDA43FC5-083D-485D-95F1-CBFABF863ED5}"/>
    <cellStyle name="Note 4 2 2 2 2" xfId="4085" xr:uid="{458FDCFE-3540-4920-856D-1F022567FB04}"/>
    <cellStyle name="Note 4 2 2 2 3" xfId="2534" xr:uid="{C437D788-A1E9-4746-BD02-FB9C05122A6C}"/>
    <cellStyle name="Note 4 2 2 3" xfId="3053" xr:uid="{781CC222-A9B1-4CAF-8CB7-2FB7AD536FBF}"/>
    <cellStyle name="Note 4 2 2 3 2" xfId="4601" xr:uid="{F2735631-250D-43F8-9E72-B0D20451130C}"/>
    <cellStyle name="Note 4 2 2 4" xfId="3569" xr:uid="{60574BBF-93F2-4BCE-8DB7-782F7C00CC0C}"/>
    <cellStyle name="Note 4 2 2 5" xfId="2018" xr:uid="{E175DB7C-A729-4EAB-B7AF-40CA6E584865}"/>
    <cellStyle name="Note 4 2 3" xfId="1241" xr:uid="{F20012AD-7FA4-451A-AA2B-C7192123696A}"/>
    <cellStyle name="Note 4 2 3 2" xfId="3827" xr:uid="{63171B82-F0B7-4E1A-A5EC-F64EC6416728}"/>
    <cellStyle name="Note 4 2 3 3" xfId="2276" xr:uid="{03551F98-7BC0-4CB3-915B-A43C8D3DD992}"/>
    <cellStyle name="Note 4 2 4" xfId="2795" xr:uid="{6B11FBCC-9577-48C4-9433-7A7F487705D3}"/>
    <cellStyle name="Note 4 2 4 2" xfId="4343" xr:uid="{0B9E7C6D-D31F-4C35-A911-79E4B21C945F}"/>
    <cellStyle name="Note 4 2 5" xfId="3311" xr:uid="{C7CD6314-62BA-4456-A046-8F6E62B8E0C7}"/>
    <cellStyle name="Note 4 2 6" xfId="1760" xr:uid="{19D633EB-824F-42F0-B2A3-593682237D4D}"/>
    <cellStyle name="Note 5" xfId="707" xr:uid="{7C16BCE5-63EE-41B5-AC46-88BCDDB1C353}"/>
    <cellStyle name="Note 5 2" xfId="980" xr:uid="{78DD5B9A-703A-4971-A6C9-D4D8198CFD68}"/>
    <cellStyle name="Note 5 2 2" xfId="1496" xr:uid="{C87C6C6A-C036-452F-A048-727DB0FBC983}"/>
    <cellStyle name="Note 5 2 2 2" xfId="4082" xr:uid="{990F9857-1BE2-4942-B676-EEB23A394115}"/>
    <cellStyle name="Note 5 2 2 3" xfId="2531" xr:uid="{B9B11313-A908-4878-A12E-4B178BF6489B}"/>
    <cellStyle name="Note 5 2 3" xfId="3050" xr:uid="{A33EEA2B-8275-41FF-9D1A-C9075CF7F8CB}"/>
    <cellStyle name="Note 5 2 3 2" xfId="4598" xr:uid="{E2404B1F-9BA0-4D82-A5BE-FD46F3A2AAFB}"/>
    <cellStyle name="Note 5 2 4" xfId="3566" xr:uid="{AC5457BB-2B24-41FF-9010-C0535EDF7AD5}"/>
    <cellStyle name="Note 5 2 5" xfId="2015" xr:uid="{941B9675-089D-4DD0-A00A-F940C43DD7AB}"/>
    <cellStyle name="Note 5 3" xfId="1238" xr:uid="{52FD5EB1-B428-47F0-B479-011E715E0CDE}"/>
    <cellStyle name="Note 5 3 2" xfId="3824" xr:uid="{BDB9A4BC-4163-4688-8C69-1D46AA837738}"/>
    <cellStyle name="Note 5 3 3" xfId="2273" xr:uid="{E8629DA6-A833-4E9E-BE13-E068E66AB786}"/>
    <cellStyle name="Note 5 4" xfId="2792" xr:uid="{58CCFA6D-BCC7-4012-97C4-501026D1EA35}"/>
    <cellStyle name="Note 5 4 2" xfId="4340" xr:uid="{10174D65-C092-42A2-AF64-C747A9A9E9D8}"/>
    <cellStyle name="Note 5 5" xfId="3308" xr:uid="{50B7E89E-6643-4CB6-81A6-E7525CF89E05}"/>
    <cellStyle name="Note 5 6" xfId="1757" xr:uid="{C4F7AC45-2BD1-4B67-B507-78DE396144E1}"/>
    <cellStyle name="Note_7-р_Из_Системы" xfId="273" xr:uid="{1DB29168-705E-492C-B430-320A51B3D5D3}"/>
    <cellStyle name="Output" xfId="274" xr:uid="{22666B2B-D35B-4BD4-8D8D-947771CA28BA}"/>
    <cellStyle name="Output 2" xfId="711" xr:uid="{7481199F-4CAE-4B40-B751-D8E955184141}"/>
    <cellStyle name="Output 2 2" xfId="984" xr:uid="{C3970678-4EEB-43DB-91CE-FA5745BA581E}"/>
    <cellStyle name="Output 2 2 2" xfId="1500" xr:uid="{8C9F8432-E756-4480-B22A-89804C5899AE}"/>
    <cellStyle name="Output 2 2 2 2" xfId="4086" xr:uid="{2EDA16BB-6227-4EAB-9E52-A097725DB2F2}"/>
    <cellStyle name="Output 2 2 2 3" xfId="2535" xr:uid="{F2457171-F219-4F27-B780-BAD4CBD07B0B}"/>
    <cellStyle name="Output 2 2 3" xfId="3054" xr:uid="{1B926EFD-ED7B-4751-9E1D-C5DE1B1BAA60}"/>
    <cellStyle name="Output 2 2 3 2" xfId="4602" xr:uid="{5F167E25-0146-45D6-A565-2EE673A2D3BA}"/>
    <cellStyle name="Output 2 2 4" xfId="3570" xr:uid="{79580B3B-67C2-41C4-A6AB-01BD66D43B1E}"/>
    <cellStyle name="Output 2 2 5" xfId="2019" xr:uid="{A7B535E4-C5FA-4605-ADB2-7ACB9D2CDC81}"/>
    <cellStyle name="Output 2 3" xfId="1242" xr:uid="{FBD12509-C50B-4B7D-B887-01DF76C63D08}"/>
    <cellStyle name="Output 2 3 2" xfId="3828" xr:uid="{039041D0-7F31-4483-B131-8FA427304179}"/>
    <cellStyle name="Output 2 3 3" xfId="2277" xr:uid="{BAA0905C-2C03-4917-A4CC-41AF96D704A4}"/>
    <cellStyle name="Output 2 4" xfId="2796" xr:uid="{C9477FB7-9B7D-4CF7-8743-F2DB6B398C02}"/>
    <cellStyle name="Output 2 4 2" xfId="4344" xr:uid="{1E40FBF2-125E-4F29-B24B-B87A287180B8}"/>
    <cellStyle name="Output 2 5" xfId="3312" xr:uid="{FD5BF747-563A-4FF7-8D33-BEB8EE28A984}"/>
    <cellStyle name="Output 2 6" xfId="1761" xr:uid="{EFCB0B1F-274D-42FA-A8C7-BF33D99C0B6E}"/>
    <cellStyle name="Percent [0]" xfId="275" xr:uid="{D2A48452-C954-4A6A-A77C-FE61907CCAD5}"/>
    <cellStyle name="Percent [00]" xfId="276" xr:uid="{FDFEBB52-C52B-43EB-B534-3FCB050D49AE}"/>
    <cellStyle name="Percent 2" xfId="277" xr:uid="{B9EC392C-7A44-4865-920B-CCE0A208F65E}"/>
    <cellStyle name="Percent 3" xfId="278" xr:uid="{88A7147E-B1BD-4DD1-85F0-D9600E4E0716}"/>
    <cellStyle name="PrePop Currency (0)" xfId="279" xr:uid="{A8B0B27C-A305-4D64-801B-BAE1B14060F4}"/>
    <cellStyle name="PrePop Currency (2)" xfId="280" xr:uid="{5C8172C7-6EB0-4B5B-BB27-36878131B39C}"/>
    <cellStyle name="PrePop Units (0)" xfId="281" xr:uid="{EA26A449-874A-4D6B-9EC7-41491893602D}"/>
    <cellStyle name="PrePop Units (1)" xfId="282" xr:uid="{51CDDF0B-E54F-424A-9FA3-C16E9A064F5F}"/>
    <cellStyle name="PrePop Units (2)" xfId="283" xr:uid="{16B9C92A-85BD-44CA-90E7-C9F6F6DC75A2}"/>
    <cellStyle name="SAPBEXaggData" xfId="284" xr:uid="{BC5FE2A8-2A20-4A19-ADEC-3D788B8AF70F}"/>
    <cellStyle name="SAPBEXaggData 2" xfId="285" xr:uid="{CC6881CF-566D-4E73-B013-E75F122DD36D}"/>
    <cellStyle name="SAPBEXaggData 2 2" xfId="713" xr:uid="{D0ED2B3A-D12A-4E36-AF4F-D4C54BA354DE}"/>
    <cellStyle name="SAPBEXaggData 2 2 2" xfId="986" xr:uid="{08D3E9FD-82A7-4283-B812-F875557F37E1}"/>
    <cellStyle name="SAPBEXaggData 2 2 2 2" xfId="1502" xr:uid="{9C97A080-79D7-4B86-B06E-734F6F91542F}"/>
    <cellStyle name="SAPBEXaggData 2 2 2 2 2" xfId="4088" xr:uid="{F05FC4DD-2F17-4247-98A4-10080FE6E209}"/>
    <cellStyle name="SAPBEXaggData 2 2 2 2 3" xfId="2537" xr:uid="{D96692A3-C47F-4940-8117-4646FCC5EED7}"/>
    <cellStyle name="SAPBEXaggData 2 2 2 3" xfId="3056" xr:uid="{F476F2E2-E725-47A0-AF01-A9382E136744}"/>
    <cellStyle name="SAPBEXaggData 2 2 2 3 2" xfId="4604" xr:uid="{D430968A-6ED5-4E92-A5E4-686FE238F63B}"/>
    <cellStyle name="SAPBEXaggData 2 2 2 4" xfId="3572" xr:uid="{59AE8A81-1250-4C0A-B2A7-85670EE041E4}"/>
    <cellStyle name="SAPBEXaggData 2 2 2 5" xfId="2021" xr:uid="{6D75599C-B5A9-438A-962E-8343182F056A}"/>
    <cellStyle name="SAPBEXaggData 2 2 3" xfId="1244" xr:uid="{0EC06569-1125-4615-B18F-FAA1C676F36A}"/>
    <cellStyle name="SAPBEXaggData 2 2 3 2" xfId="3830" xr:uid="{91676E22-9325-4B8B-BDB6-2967CA0CD20F}"/>
    <cellStyle name="SAPBEXaggData 2 2 3 3" xfId="2279" xr:uid="{1B555755-5D67-413B-A83C-1E7E32E33C1F}"/>
    <cellStyle name="SAPBEXaggData 2 2 4" xfId="2798" xr:uid="{0992F4DF-BEA7-4F2E-BDFD-FC7FF50A2FE0}"/>
    <cellStyle name="SAPBEXaggData 2 2 4 2" xfId="4346" xr:uid="{089A7484-7E59-428C-9CBE-47D9124CAE22}"/>
    <cellStyle name="SAPBEXaggData 2 2 5" xfId="3314" xr:uid="{62939AAE-961A-49CE-BFE2-B80F153A73F9}"/>
    <cellStyle name="SAPBEXaggData 2 2 6" xfId="1763" xr:uid="{EC219374-B533-4307-B85E-06A877334B71}"/>
    <cellStyle name="SAPBEXaggData 3" xfId="286" xr:uid="{9D4F745C-A66A-4E72-BCE3-F09A34DD055B}"/>
    <cellStyle name="SAPBEXaggData 3 2" xfId="714" xr:uid="{E65C2B8C-A47C-4EEB-866C-A559E8447103}"/>
    <cellStyle name="SAPBEXaggData 3 2 2" xfId="987" xr:uid="{25F9CBEF-190F-4532-987F-589AE91743D2}"/>
    <cellStyle name="SAPBEXaggData 3 2 2 2" xfId="1503" xr:uid="{EB382F65-D135-4D5E-923A-65D6AABF91DE}"/>
    <cellStyle name="SAPBEXaggData 3 2 2 2 2" xfId="4089" xr:uid="{5F3A4F5B-07EF-4CD1-B6AB-0C33B8E32505}"/>
    <cellStyle name="SAPBEXaggData 3 2 2 2 3" xfId="2538" xr:uid="{ADCCE303-3541-4F9F-BCBF-2D2411CB9C6D}"/>
    <cellStyle name="SAPBEXaggData 3 2 2 3" xfId="3057" xr:uid="{B9FBC1FE-0231-4046-AA9F-DF4EB48E674F}"/>
    <cellStyle name="SAPBEXaggData 3 2 2 3 2" xfId="4605" xr:uid="{25834D50-B3DF-4BF7-9BA6-A972BA535EED}"/>
    <cellStyle name="SAPBEXaggData 3 2 2 4" xfId="3573" xr:uid="{C2D5934E-01AC-4AAE-B188-CDFB8090DC79}"/>
    <cellStyle name="SAPBEXaggData 3 2 2 5" xfId="2022" xr:uid="{9FFB7D75-1D01-4B53-A2B4-00808FED34DB}"/>
    <cellStyle name="SAPBEXaggData 3 2 3" xfId="1245" xr:uid="{53A7117A-1BA0-4030-9EA7-053F3BC81720}"/>
    <cellStyle name="SAPBEXaggData 3 2 3 2" xfId="3831" xr:uid="{63D78377-9AE9-47D9-98F3-93372633809C}"/>
    <cellStyle name="SAPBEXaggData 3 2 3 3" xfId="2280" xr:uid="{AD49E9BA-6243-4FF1-9FAF-7E9D5FF81993}"/>
    <cellStyle name="SAPBEXaggData 3 2 4" xfId="2799" xr:uid="{CBAA7CBE-9A61-4FCE-8FE6-C42B6BA0FC4F}"/>
    <cellStyle name="SAPBEXaggData 3 2 4 2" xfId="4347" xr:uid="{8FC46377-C5DA-4D8A-BBE7-5A2F5BB97500}"/>
    <cellStyle name="SAPBEXaggData 3 2 5" xfId="3315" xr:uid="{D3D2BE26-8356-4941-946F-F9C0F966DCD7}"/>
    <cellStyle name="SAPBEXaggData 3 2 6" xfId="1764" xr:uid="{C897C754-B07C-496B-A044-3D4F6D8004BE}"/>
    <cellStyle name="SAPBEXaggData 4" xfId="287" xr:uid="{6DF6503C-E0B9-4D21-B30E-25226E7BE140}"/>
    <cellStyle name="SAPBEXaggData 4 2" xfId="715" xr:uid="{8407958D-B8F1-4C6B-B911-C5C982AE199B}"/>
    <cellStyle name="SAPBEXaggData 4 2 2" xfId="988" xr:uid="{7C5E7A63-E5D8-4FC6-A79D-AEE2CA3874F5}"/>
    <cellStyle name="SAPBEXaggData 4 2 2 2" xfId="1504" xr:uid="{24D8EA2A-2BAD-4FC5-A9CA-38B63CD36929}"/>
    <cellStyle name="SAPBEXaggData 4 2 2 2 2" xfId="4090" xr:uid="{EC86A635-6743-4ECD-AF38-52B2C92330DD}"/>
    <cellStyle name="SAPBEXaggData 4 2 2 2 3" xfId="2539" xr:uid="{7CFB06DF-C231-4F71-852E-0EB6749D3ED1}"/>
    <cellStyle name="SAPBEXaggData 4 2 2 3" xfId="3058" xr:uid="{F55EC7B2-DCE1-4D7D-BE43-3205680754EE}"/>
    <cellStyle name="SAPBEXaggData 4 2 2 3 2" xfId="4606" xr:uid="{85A38B22-A221-4A70-B2E5-A7C9E3414000}"/>
    <cellStyle name="SAPBEXaggData 4 2 2 4" xfId="3574" xr:uid="{4E3F8E63-E5BE-425F-B0A7-2E8016704927}"/>
    <cellStyle name="SAPBEXaggData 4 2 2 5" xfId="2023" xr:uid="{E9798334-F7CC-4828-AA19-D18731CF1EE0}"/>
    <cellStyle name="SAPBEXaggData 4 2 3" xfId="1246" xr:uid="{94979E30-6F1D-471F-97B7-95A8F7F40941}"/>
    <cellStyle name="SAPBEXaggData 4 2 3 2" xfId="3832" xr:uid="{356362E5-275F-4850-B129-384775E7EC66}"/>
    <cellStyle name="SAPBEXaggData 4 2 3 3" xfId="2281" xr:uid="{7E7CDFB6-55BA-41A4-983D-7D28CCE5EF0B}"/>
    <cellStyle name="SAPBEXaggData 4 2 4" xfId="2800" xr:uid="{8760E05F-5FEB-468C-8387-3E0A7EDCCBE9}"/>
    <cellStyle name="SAPBEXaggData 4 2 4 2" xfId="4348" xr:uid="{B719EAF9-40B0-4F0A-AE1B-85065969680D}"/>
    <cellStyle name="SAPBEXaggData 4 2 5" xfId="3316" xr:uid="{D6667E31-BDC8-493E-A3AE-A97569CDD62E}"/>
    <cellStyle name="SAPBEXaggData 4 2 6" xfId="1765" xr:uid="{82425362-7CD6-4997-93DA-7D53885742AC}"/>
    <cellStyle name="SAPBEXaggData 5" xfId="288" xr:uid="{7DCC614C-255E-4393-B404-936B82B02874}"/>
    <cellStyle name="SAPBEXaggData 5 2" xfId="716" xr:uid="{950780A9-53DD-4F97-8406-E50846E3794F}"/>
    <cellStyle name="SAPBEXaggData 5 2 2" xfId="989" xr:uid="{68222697-ECFC-4A2A-AECF-A06A12D47190}"/>
    <cellStyle name="SAPBEXaggData 5 2 2 2" xfId="1505" xr:uid="{61CBBEB9-CFC2-407F-879A-7EA6EFA04302}"/>
    <cellStyle name="SAPBEXaggData 5 2 2 2 2" xfId="4091" xr:uid="{C7ED4B77-05CD-4B53-BF40-458A1C615201}"/>
    <cellStyle name="SAPBEXaggData 5 2 2 2 3" xfId="2540" xr:uid="{7AAB69AF-9326-4E4C-8688-D53D6DD1F089}"/>
    <cellStyle name="SAPBEXaggData 5 2 2 3" xfId="3059" xr:uid="{BC16B6E1-6364-4E54-A93E-49D2C17F7285}"/>
    <cellStyle name="SAPBEXaggData 5 2 2 3 2" xfId="4607" xr:uid="{0BC00B91-949B-443F-9239-34E7472441D9}"/>
    <cellStyle name="SAPBEXaggData 5 2 2 4" xfId="3575" xr:uid="{8F259448-C60C-4ECF-B9D0-FEA1AC81BDCA}"/>
    <cellStyle name="SAPBEXaggData 5 2 2 5" xfId="2024" xr:uid="{FF51761A-3355-495D-861D-5DAD0A2A50C9}"/>
    <cellStyle name="SAPBEXaggData 5 2 3" xfId="1247" xr:uid="{FFB7A50E-715C-4B0F-AD0F-23E3A07FA6C1}"/>
    <cellStyle name="SAPBEXaggData 5 2 3 2" xfId="3833" xr:uid="{B4F4A467-1478-4A98-BF8E-FBEA6C2FD25B}"/>
    <cellStyle name="SAPBEXaggData 5 2 3 3" xfId="2282" xr:uid="{DEB16F6C-4CC6-42D9-9B8B-81D27E077EAB}"/>
    <cellStyle name="SAPBEXaggData 5 2 4" xfId="2801" xr:uid="{A2A2E9F8-40D0-445B-B8B6-FB2AB1BD2CFA}"/>
    <cellStyle name="SAPBEXaggData 5 2 4 2" xfId="4349" xr:uid="{BC6E7925-EEE8-4126-9D31-E31C99A83A6B}"/>
    <cellStyle name="SAPBEXaggData 5 2 5" xfId="3317" xr:uid="{B837F3E7-D0AF-4A5F-8FBB-9083D08FB8ED}"/>
    <cellStyle name="SAPBEXaggData 5 2 6" xfId="1766" xr:uid="{BBCDD04D-FFA3-4218-9A96-F98F5A9471DE}"/>
    <cellStyle name="SAPBEXaggData 6" xfId="289" xr:uid="{C094F006-EDC2-42DD-BE4F-2CD5B78B12B2}"/>
    <cellStyle name="SAPBEXaggData 6 2" xfId="717" xr:uid="{6333F108-94F9-46F3-855D-88554B1F56A6}"/>
    <cellStyle name="SAPBEXaggData 6 2 2" xfId="990" xr:uid="{74BCCE19-2A29-4461-89C1-560911FC4DB1}"/>
    <cellStyle name="SAPBEXaggData 6 2 2 2" xfId="1506" xr:uid="{BF63E743-2968-49B2-B726-359609D5C577}"/>
    <cellStyle name="SAPBEXaggData 6 2 2 2 2" xfId="4092" xr:uid="{0E41CC4A-EDE5-4AE2-A050-51C0ACBE989A}"/>
    <cellStyle name="SAPBEXaggData 6 2 2 2 3" xfId="2541" xr:uid="{70EBCD33-E3B4-4AE3-A803-84FE5DFD1BAF}"/>
    <cellStyle name="SAPBEXaggData 6 2 2 3" xfId="3060" xr:uid="{FCB7464B-7F0E-4EF3-B740-AD2ECCE998C7}"/>
    <cellStyle name="SAPBEXaggData 6 2 2 3 2" xfId="4608" xr:uid="{7F87F4C8-C0A1-4B0B-9143-D9E2F30DCA4F}"/>
    <cellStyle name="SAPBEXaggData 6 2 2 4" xfId="3576" xr:uid="{5BFDF512-6B8D-4B38-A009-96C2133536EB}"/>
    <cellStyle name="SAPBEXaggData 6 2 2 5" xfId="2025" xr:uid="{CB188915-D0C4-4BDD-8682-75E93B232A71}"/>
    <cellStyle name="SAPBEXaggData 6 2 3" xfId="1248" xr:uid="{CEB56EC4-4908-43F1-9176-717A31E018D2}"/>
    <cellStyle name="SAPBEXaggData 6 2 3 2" xfId="3834" xr:uid="{49230777-C670-488E-9C4E-29F8D3A6FBB6}"/>
    <cellStyle name="SAPBEXaggData 6 2 3 3" xfId="2283" xr:uid="{85190C6F-89AF-49DB-8C6F-95CD000CF87B}"/>
    <cellStyle name="SAPBEXaggData 6 2 4" xfId="2802" xr:uid="{F1FC85D5-146F-401A-B059-A696C44F8AB9}"/>
    <cellStyle name="SAPBEXaggData 6 2 4 2" xfId="4350" xr:uid="{A28F5196-D9AD-4634-A852-57B73C319654}"/>
    <cellStyle name="SAPBEXaggData 6 2 5" xfId="3318" xr:uid="{7E7415CE-745C-4254-9669-842E5AAD6B7B}"/>
    <cellStyle name="SAPBEXaggData 6 2 6" xfId="1767" xr:uid="{5B2EB641-C132-45C0-B2C6-B85288274048}"/>
    <cellStyle name="SAPBEXaggData 7" xfId="712" xr:uid="{4F2E1519-10D5-466E-ACF2-A5604D581292}"/>
    <cellStyle name="SAPBEXaggData 7 2" xfId="985" xr:uid="{78D9A994-C835-4CE5-8304-0A04717B94B8}"/>
    <cellStyle name="SAPBEXaggData 7 2 2" xfId="1501" xr:uid="{ABDF9A7B-9097-44A9-A14F-31BEB379A484}"/>
    <cellStyle name="SAPBEXaggData 7 2 2 2" xfId="4087" xr:uid="{94FCD838-951E-4164-B07A-45D52534EA98}"/>
    <cellStyle name="SAPBEXaggData 7 2 2 3" xfId="2536" xr:uid="{CFE55894-1ECD-4BEA-B91C-B61A3A5169BA}"/>
    <cellStyle name="SAPBEXaggData 7 2 3" xfId="3055" xr:uid="{3254590E-AB3E-4EC3-8EF3-863AA3DB4056}"/>
    <cellStyle name="SAPBEXaggData 7 2 3 2" xfId="4603" xr:uid="{AC2FA937-9826-43C3-A5A3-2006A92650F4}"/>
    <cellStyle name="SAPBEXaggData 7 2 4" xfId="3571" xr:uid="{22329C8E-3F90-4E32-B44F-F699D9416BBC}"/>
    <cellStyle name="SAPBEXaggData 7 2 5" xfId="2020" xr:uid="{2A4B8E8F-5CFB-4C06-A83A-D6B8AE4FA1BD}"/>
    <cellStyle name="SAPBEXaggData 7 3" xfId="1243" xr:uid="{E36E6291-402D-4464-B8AC-9E2155A707BC}"/>
    <cellStyle name="SAPBEXaggData 7 3 2" xfId="3829" xr:uid="{4CD86F44-852C-49B3-9D09-A2B28151AB2A}"/>
    <cellStyle name="SAPBEXaggData 7 3 3" xfId="2278" xr:uid="{0F948D4B-ADEE-4B73-A4E9-4E6E2318D3A4}"/>
    <cellStyle name="SAPBEXaggData 7 4" xfId="2797" xr:uid="{364DAC5C-55E7-4C6E-AB22-2869C7B75F29}"/>
    <cellStyle name="SAPBEXaggData 7 4 2" xfId="4345" xr:uid="{5EF2270C-19E1-499B-9B5B-54AC7D12A200}"/>
    <cellStyle name="SAPBEXaggData 7 5" xfId="3313" xr:uid="{E44B1CAE-A140-443E-AD9A-EFCDEDE53002}"/>
    <cellStyle name="SAPBEXaggData 7 6" xfId="1762" xr:uid="{6E75A5E1-F2D2-4226-987F-FB528905CADB}"/>
    <cellStyle name="SAPBEXaggDataEmph" xfId="290" xr:uid="{B789293A-F3B9-4583-B4BF-130813A13A5E}"/>
    <cellStyle name="SAPBEXaggDataEmph 2" xfId="291" xr:uid="{E67FE745-FF6F-4EBB-9F08-2B4D158DE4FF}"/>
    <cellStyle name="SAPBEXaggDataEmph 2 2" xfId="719" xr:uid="{DF8F934E-C81F-438B-81ED-E4994EFE7BDB}"/>
    <cellStyle name="SAPBEXaggDataEmph 2 2 2" xfId="992" xr:uid="{EEF40623-81EA-4B4E-9E0C-8D54AB270200}"/>
    <cellStyle name="SAPBEXaggDataEmph 2 2 2 2" xfId="1508" xr:uid="{4B96BC5D-32A7-43EC-8B31-B4A0ACE21370}"/>
    <cellStyle name="SAPBEXaggDataEmph 2 2 2 2 2" xfId="4094" xr:uid="{9541CEBC-8B3E-4B84-9071-92F02F85DF98}"/>
    <cellStyle name="SAPBEXaggDataEmph 2 2 2 2 3" xfId="2543" xr:uid="{E10B3361-10FE-4E15-B934-3B06D49FAA21}"/>
    <cellStyle name="SAPBEXaggDataEmph 2 2 2 3" xfId="3062" xr:uid="{8C098BF2-3BD0-4BE6-AA71-B71F285B4C9D}"/>
    <cellStyle name="SAPBEXaggDataEmph 2 2 2 3 2" xfId="4610" xr:uid="{C803398B-CFE9-42B3-AD12-852A22D6834A}"/>
    <cellStyle name="SAPBEXaggDataEmph 2 2 2 4" xfId="3578" xr:uid="{750E08B1-8E69-4D6B-B0A4-487DDFCDB180}"/>
    <cellStyle name="SAPBEXaggDataEmph 2 2 2 5" xfId="2027" xr:uid="{16006562-52FE-45E6-9A1F-774CA3283DDC}"/>
    <cellStyle name="SAPBEXaggDataEmph 2 2 3" xfId="1250" xr:uid="{985FFB5C-EB1F-4D18-A998-F194F9E0686B}"/>
    <cellStyle name="SAPBEXaggDataEmph 2 2 3 2" xfId="3836" xr:uid="{63ACE1BE-BAC8-4542-9025-912032036B56}"/>
    <cellStyle name="SAPBEXaggDataEmph 2 2 3 3" xfId="2285" xr:uid="{283D89AE-C51F-422B-98F7-DC3251AE314D}"/>
    <cellStyle name="SAPBEXaggDataEmph 2 2 4" xfId="2804" xr:uid="{940D4E99-0127-43BC-BED8-E0D156494A33}"/>
    <cellStyle name="SAPBEXaggDataEmph 2 2 4 2" xfId="4352" xr:uid="{60773783-7330-482F-A4E0-9211059E4C71}"/>
    <cellStyle name="SAPBEXaggDataEmph 2 2 5" xfId="3320" xr:uid="{BFBDB69B-F89F-4A3D-801B-9B027CF7C840}"/>
    <cellStyle name="SAPBEXaggDataEmph 2 2 6" xfId="1769" xr:uid="{EF2E9A90-6198-45EB-BDC5-48000D8CD1EE}"/>
    <cellStyle name="SAPBEXaggDataEmph 3" xfId="292" xr:uid="{EAA7CDCF-6A44-4500-A587-858D1AAB77F8}"/>
    <cellStyle name="SAPBEXaggDataEmph 3 2" xfId="720" xr:uid="{245B6394-CD52-4D04-91C9-833E4317D0E3}"/>
    <cellStyle name="SAPBEXaggDataEmph 3 2 2" xfId="993" xr:uid="{0878949D-3786-4891-A901-2172FBDFB770}"/>
    <cellStyle name="SAPBEXaggDataEmph 3 2 2 2" xfId="1509" xr:uid="{5B4239EF-1978-4309-9109-8DFA8C090DAF}"/>
    <cellStyle name="SAPBEXaggDataEmph 3 2 2 2 2" xfId="4095" xr:uid="{70CACFBA-CE97-4484-BF05-887533614105}"/>
    <cellStyle name="SAPBEXaggDataEmph 3 2 2 2 3" xfId="2544" xr:uid="{EBF78124-D0CC-401B-BD10-AB46CF02A944}"/>
    <cellStyle name="SAPBEXaggDataEmph 3 2 2 3" xfId="3063" xr:uid="{4B968B7A-7F18-4665-97CA-1DC180840678}"/>
    <cellStyle name="SAPBEXaggDataEmph 3 2 2 3 2" xfId="4611" xr:uid="{E1BBA66E-6556-420A-9A6E-0738E631BBBF}"/>
    <cellStyle name="SAPBEXaggDataEmph 3 2 2 4" xfId="3579" xr:uid="{A7E4F68B-5DAB-414E-BBAC-85C0633D4E59}"/>
    <cellStyle name="SAPBEXaggDataEmph 3 2 2 5" xfId="2028" xr:uid="{CF65609F-2A4A-4CB8-9E2B-A10F6B3CDC56}"/>
    <cellStyle name="SAPBEXaggDataEmph 3 2 3" xfId="1251" xr:uid="{FB0CBDB8-FC35-482C-ADC1-225E4871BAA9}"/>
    <cellStyle name="SAPBEXaggDataEmph 3 2 3 2" xfId="3837" xr:uid="{00ED35E1-EC08-4EF7-B396-597C9807B2EE}"/>
    <cellStyle name="SAPBEXaggDataEmph 3 2 3 3" xfId="2286" xr:uid="{1DB2579D-747F-43E3-83FD-B0937540B918}"/>
    <cellStyle name="SAPBEXaggDataEmph 3 2 4" xfId="2805" xr:uid="{D6891491-8F8B-40CF-935B-CC28552E4CBB}"/>
    <cellStyle name="SAPBEXaggDataEmph 3 2 4 2" xfId="4353" xr:uid="{D8191CA9-6425-4019-ACA4-44E3DC0E24C0}"/>
    <cellStyle name="SAPBEXaggDataEmph 3 2 5" xfId="3321" xr:uid="{54E1087B-7300-41C8-AFEF-3E5EFE60428F}"/>
    <cellStyle name="SAPBEXaggDataEmph 3 2 6" xfId="1770" xr:uid="{CE219C9E-5FD5-4FF1-9BEB-298185348838}"/>
    <cellStyle name="SAPBEXaggDataEmph 4" xfId="293" xr:uid="{C5CAFB81-F664-4B88-8A51-6686F3D8D2C9}"/>
    <cellStyle name="SAPBEXaggDataEmph 4 2" xfId="721" xr:uid="{F6C26E66-6266-40E0-9FF6-705CE6E7C7E6}"/>
    <cellStyle name="SAPBEXaggDataEmph 4 2 2" xfId="994" xr:uid="{97A4444E-D420-4C6B-97BF-BA52320D2E6F}"/>
    <cellStyle name="SAPBEXaggDataEmph 4 2 2 2" xfId="1510" xr:uid="{4585048E-0842-4B16-BF7E-208970416EF0}"/>
    <cellStyle name="SAPBEXaggDataEmph 4 2 2 2 2" xfId="4096" xr:uid="{0A0145D7-7859-4A71-AC4D-9653FE931DE5}"/>
    <cellStyle name="SAPBEXaggDataEmph 4 2 2 2 3" xfId="2545" xr:uid="{97A27EF9-0B2C-49A8-803A-50A8C97E967F}"/>
    <cellStyle name="SAPBEXaggDataEmph 4 2 2 3" xfId="3064" xr:uid="{E6719B86-CB39-4789-9C4F-674D8CD2F94B}"/>
    <cellStyle name="SAPBEXaggDataEmph 4 2 2 3 2" xfId="4612" xr:uid="{30369345-72B2-4A4C-A725-DBADDC76CDEB}"/>
    <cellStyle name="SAPBEXaggDataEmph 4 2 2 4" xfId="3580" xr:uid="{FDEF81D8-85B9-4B17-BDB7-556867D7DBCB}"/>
    <cellStyle name="SAPBEXaggDataEmph 4 2 2 5" xfId="2029" xr:uid="{75A76CC1-8ED3-4A4E-AB7F-0A4EAB82C2FB}"/>
    <cellStyle name="SAPBEXaggDataEmph 4 2 3" xfId="1252" xr:uid="{2CFF2144-3272-43A2-9502-A8FD231998D5}"/>
    <cellStyle name="SAPBEXaggDataEmph 4 2 3 2" xfId="3838" xr:uid="{36E0AA91-516C-4175-9B8A-514139BEE7AD}"/>
    <cellStyle name="SAPBEXaggDataEmph 4 2 3 3" xfId="2287" xr:uid="{2A7FAB60-5C0C-4896-8DA5-2925C219D686}"/>
    <cellStyle name="SAPBEXaggDataEmph 4 2 4" xfId="2806" xr:uid="{6D4C68E7-78DE-4299-A11F-EDAD3D66B85C}"/>
    <cellStyle name="SAPBEXaggDataEmph 4 2 4 2" xfId="4354" xr:uid="{9CA3ECB5-3295-42A2-BF55-3530F1EA0EC4}"/>
    <cellStyle name="SAPBEXaggDataEmph 4 2 5" xfId="3322" xr:uid="{0BF4C1FB-ECF2-4379-AC7E-190FDC26E0A1}"/>
    <cellStyle name="SAPBEXaggDataEmph 4 2 6" xfId="1771" xr:uid="{11B4B4DE-A13D-42AE-87D7-404B9D39221C}"/>
    <cellStyle name="SAPBEXaggDataEmph 5" xfId="294" xr:uid="{05506056-E52C-4B9B-A99A-59E38E162CA2}"/>
    <cellStyle name="SAPBEXaggDataEmph 5 2" xfId="722" xr:uid="{D742FE0A-3149-4F79-BDA3-7A2658B3435D}"/>
    <cellStyle name="SAPBEXaggDataEmph 5 2 2" xfId="995" xr:uid="{917C50BC-5730-4745-B127-ABD368FBE6C6}"/>
    <cellStyle name="SAPBEXaggDataEmph 5 2 2 2" xfId="1511" xr:uid="{F5ADED2A-E08D-467C-BB23-763879F36385}"/>
    <cellStyle name="SAPBEXaggDataEmph 5 2 2 2 2" xfId="4097" xr:uid="{2CEDEB6E-5A8E-4E57-B3F3-F5D153DCAEB2}"/>
    <cellStyle name="SAPBEXaggDataEmph 5 2 2 2 3" xfId="2546" xr:uid="{090C5C4E-1AC3-4A9B-A4CE-AA3B5EE6A08C}"/>
    <cellStyle name="SAPBEXaggDataEmph 5 2 2 3" xfId="3065" xr:uid="{10F76E42-7B3C-4FCA-B146-276079D40983}"/>
    <cellStyle name="SAPBEXaggDataEmph 5 2 2 3 2" xfId="4613" xr:uid="{2707B0DF-43C3-405E-A52B-2AA20ADA4B61}"/>
    <cellStyle name="SAPBEXaggDataEmph 5 2 2 4" xfId="3581" xr:uid="{2A12AEED-5279-4396-B2EC-A69AFA32248E}"/>
    <cellStyle name="SAPBEXaggDataEmph 5 2 2 5" xfId="2030" xr:uid="{16328334-359C-49F0-856C-EDDC457B4E10}"/>
    <cellStyle name="SAPBEXaggDataEmph 5 2 3" xfId="1253" xr:uid="{A5BE1C78-14AB-48E4-9A4D-237FA12B20A5}"/>
    <cellStyle name="SAPBEXaggDataEmph 5 2 3 2" xfId="3839" xr:uid="{49FA2B8C-BCE9-431C-9758-B00CC6F1CBFC}"/>
    <cellStyle name="SAPBEXaggDataEmph 5 2 3 3" xfId="2288" xr:uid="{1BC5017F-D174-4443-9B82-766E14890C5C}"/>
    <cellStyle name="SAPBEXaggDataEmph 5 2 4" xfId="2807" xr:uid="{6CE49BDA-BC2D-4E30-91B5-CC75B251CCF6}"/>
    <cellStyle name="SAPBEXaggDataEmph 5 2 4 2" xfId="4355" xr:uid="{0D3A249B-0F81-4086-B013-0F792CD68C53}"/>
    <cellStyle name="SAPBEXaggDataEmph 5 2 5" xfId="3323" xr:uid="{88D6D9EE-A578-4905-B5C9-3D0A135BBA34}"/>
    <cellStyle name="SAPBEXaggDataEmph 5 2 6" xfId="1772" xr:uid="{E9DD0FCD-083F-40E0-BBCF-95D0E881873F}"/>
    <cellStyle name="SAPBEXaggDataEmph 6" xfId="295" xr:uid="{EF799862-2315-4D98-8210-0FEBB5758153}"/>
    <cellStyle name="SAPBEXaggDataEmph 6 2" xfId="723" xr:uid="{FE5C059E-6DA0-4D62-BEEF-3DE1F378061C}"/>
    <cellStyle name="SAPBEXaggDataEmph 6 2 2" xfId="996" xr:uid="{863B91DE-4A6B-43A7-8BE1-4FE976103DC2}"/>
    <cellStyle name="SAPBEXaggDataEmph 6 2 2 2" xfId="1512" xr:uid="{9825143D-F360-46D9-8825-817B0DF77070}"/>
    <cellStyle name="SAPBEXaggDataEmph 6 2 2 2 2" xfId="4098" xr:uid="{6164C187-EFFC-456D-A1F1-E4F8A902576B}"/>
    <cellStyle name="SAPBEXaggDataEmph 6 2 2 2 3" xfId="2547" xr:uid="{E55789EE-288D-47A7-A3B3-0F9D93F5CB69}"/>
    <cellStyle name="SAPBEXaggDataEmph 6 2 2 3" xfId="3066" xr:uid="{DE047155-75B4-482A-996E-B0C66A0C298F}"/>
    <cellStyle name="SAPBEXaggDataEmph 6 2 2 3 2" xfId="4614" xr:uid="{1C6F59F8-4127-4EA3-AE1C-FDA3E85101D0}"/>
    <cellStyle name="SAPBEXaggDataEmph 6 2 2 4" xfId="3582" xr:uid="{3FA68A78-C32A-416D-B40B-6ED74A159538}"/>
    <cellStyle name="SAPBEXaggDataEmph 6 2 2 5" xfId="2031" xr:uid="{1BD92848-439E-49D5-BDE1-32F808B672A5}"/>
    <cellStyle name="SAPBEXaggDataEmph 6 2 3" xfId="1254" xr:uid="{D4BEA75C-1DFF-4996-BA53-72C2A63F25EE}"/>
    <cellStyle name="SAPBEXaggDataEmph 6 2 3 2" xfId="3840" xr:uid="{0E182284-E9BA-4577-8F81-2013BCFA8348}"/>
    <cellStyle name="SAPBEXaggDataEmph 6 2 3 3" xfId="2289" xr:uid="{C01D1EE3-2AB6-4AE1-8BFC-8D93FB595B14}"/>
    <cellStyle name="SAPBEXaggDataEmph 6 2 4" xfId="2808" xr:uid="{96DE9D98-D835-4DB0-A837-BD69031D732D}"/>
    <cellStyle name="SAPBEXaggDataEmph 6 2 4 2" xfId="4356" xr:uid="{2BE981B4-CD62-43D0-9A2E-B9A75E3B8384}"/>
    <cellStyle name="SAPBEXaggDataEmph 6 2 5" xfId="3324" xr:uid="{832EDF14-0A59-412F-B154-CA9D2D094B78}"/>
    <cellStyle name="SAPBEXaggDataEmph 6 2 6" xfId="1773" xr:uid="{CE7C12AC-93AD-4DB1-8BFB-BF42973924E0}"/>
    <cellStyle name="SAPBEXaggDataEmph 7" xfId="718" xr:uid="{8C623625-DD69-4D5C-8FE7-55798833ED1B}"/>
    <cellStyle name="SAPBEXaggDataEmph 7 2" xfId="991" xr:uid="{8FAC6C5C-A2C9-487E-B0E2-28B08369BBAB}"/>
    <cellStyle name="SAPBEXaggDataEmph 7 2 2" xfId="1507" xr:uid="{9404BACC-C899-4E7E-BCB4-62529D5F6845}"/>
    <cellStyle name="SAPBEXaggDataEmph 7 2 2 2" xfId="4093" xr:uid="{0AB97B8A-BE89-45A8-88C8-952BECB5BB70}"/>
    <cellStyle name="SAPBEXaggDataEmph 7 2 2 3" xfId="2542" xr:uid="{3B36533C-8E03-425E-99E0-C1DC56C3A4DE}"/>
    <cellStyle name="SAPBEXaggDataEmph 7 2 3" xfId="3061" xr:uid="{8069C9F8-AC23-4069-BC89-6A841D38400F}"/>
    <cellStyle name="SAPBEXaggDataEmph 7 2 3 2" xfId="4609" xr:uid="{C9C2FD04-03F3-4D46-AE44-E12313FFBBB3}"/>
    <cellStyle name="SAPBEXaggDataEmph 7 2 4" xfId="3577" xr:uid="{B96FE6BE-CF27-42F2-9A43-9545F82D75D6}"/>
    <cellStyle name="SAPBEXaggDataEmph 7 2 5" xfId="2026" xr:uid="{6E3504F9-F9AB-478B-BDFF-8F10CFD66878}"/>
    <cellStyle name="SAPBEXaggDataEmph 7 3" xfId="1249" xr:uid="{13C8BFA7-72F1-46CF-9563-2FED90D9F49D}"/>
    <cellStyle name="SAPBEXaggDataEmph 7 3 2" xfId="3835" xr:uid="{ADE18EAD-A7C7-4D1C-9A7D-86B502953512}"/>
    <cellStyle name="SAPBEXaggDataEmph 7 3 3" xfId="2284" xr:uid="{751576DD-87AA-450E-A4AE-B6160D35A53C}"/>
    <cellStyle name="SAPBEXaggDataEmph 7 4" xfId="2803" xr:uid="{7A265B0B-DB2F-4209-85CB-1094C4AE4D98}"/>
    <cellStyle name="SAPBEXaggDataEmph 7 4 2" xfId="4351" xr:uid="{7AA1C0E3-1F0D-4A5C-9D04-8850B10CF7AC}"/>
    <cellStyle name="SAPBEXaggDataEmph 7 5" xfId="3319" xr:uid="{F058A9B0-3006-498F-A772-06494E899A79}"/>
    <cellStyle name="SAPBEXaggDataEmph 7 6" xfId="1768" xr:uid="{21888177-6E3C-41DE-8E02-A95AC527EE32}"/>
    <cellStyle name="SAPBEXaggItem" xfId="296" xr:uid="{983CE65D-D1AE-44B9-B420-A8D7E8C7F153}"/>
    <cellStyle name="SAPBEXaggItem 2" xfId="297" xr:uid="{47216042-9E15-4ECB-A69D-94853A184588}"/>
    <cellStyle name="SAPBEXaggItem 2 2" xfId="725" xr:uid="{07C007A8-E305-4CF0-B41F-3BEF8E52A099}"/>
    <cellStyle name="SAPBEXaggItem 2 2 2" xfId="998" xr:uid="{4EEEDD18-0935-40A7-9C6A-0CA9BA86BF30}"/>
    <cellStyle name="SAPBEXaggItem 2 2 2 2" xfId="1514" xr:uid="{5F598D4A-8C35-4C0C-8012-28C54EF53157}"/>
    <cellStyle name="SAPBEXaggItem 2 2 2 2 2" xfId="4100" xr:uid="{63C97BD9-7D9F-4868-9764-F25579309DDD}"/>
    <cellStyle name="SAPBEXaggItem 2 2 2 2 3" xfId="2549" xr:uid="{031CCF2D-67B0-4A2E-8650-10AA476DF197}"/>
    <cellStyle name="SAPBEXaggItem 2 2 2 3" xfId="3068" xr:uid="{A50660D4-A613-44D0-827F-9DACFD3D3A59}"/>
    <cellStyle name="SAPBEXaggItem 2 2 2 3 2" xfId="4616" xr:uid="{F76C7541-93D1-4186-B630-A18D90FC2745}"/>
    <cellStyle name="SAPBEXaggItem 2 2 2 4" xfId="3584" xr:uid="{045B2379-3D55-4703-8040-DAC5FB2DD8EA}"/>
    <cellStyle name="SAPBEXaggItem 2 2 2 5" xfId="2033" xr:uid="{E0BD6EB7-BAB1-4108-8C5F-0D51F48720A6}"/>
    <cellStyle name="SAPBEXaggItem 2 2 3" xfId="1256" xr:uid="{0C548E8F-47A2-49BB-BCE2-F8D8AAD07C28}"/>
    <cellStyle name="SAPBEXaggItem 2 2 3 2" xfId="3842" xr:uid="{0A68609B-E015-4FB6-9352-FAF875AE20D4}"/>
    <cellStyle name="SAPBEXaggItem 2 2 3 3" xfId="2291" xr:uid="{795C5E73-BBB3-4341-812A-C494F0B9D469}"/>
    <cellStyle name="SAPBEXaggItem 2 2 4" xfId="2810" xr:uid="{805E957F-B7AC-4924-B311-C30604CE56E6}"/>
    <cellStyle name="SAPBEXaggItem 2 2 4 2" xfId="4358" xr:uid="{05CE7D5D-6B49-4256-8992-A790B56870A4}"/>
    <cellStyle name="SAPBEXaggItem 2 2 5" xfId="3326" xr:uid="{014FABFE-5A67-42CD-9CCF-46E70234AE15}"/>
    <cellStyle name="SAPBEXaggItem 2 2 6" xfId="1775" xr:uid="{B8A82510-DE09-4F68-8721-44AEE50C45DD}"/>
    <cellStyle name="SAPBEXaggItem 3" xfId="298" xr:uid="{3EE99BD7-006D-4080-B0DC-6475A8030E0A}"/>
    <cellStyle name="SAPBEXaggItem 3 2" xfId="726" xr:uid="{8148B735-3E95-406A-903C-5F64158B2B70}"/>
    <cellStyle name="SAPBEXaggItem 3 2 2" xfId="999" xr:uid="{EEBFAA09-94D0-42BF-8FF6-03A0BABA2434}"/>
    <cellStyle name="SAPBEXaggItem 3 2 2 2" xfId="1515" xr:uid="{B64E2BC4-D663-4BA1-926D-14313DF3DEF4}"/>
    <cellStyle name="SAPBEXaggItem 3 2 2 2 2" xfId="4101" xr:uid="{704096A5-A431-429C-9322-30E768CD2D12}"/>
    <cellStyle name="SAPBEXaggItem 3 2 2 2 3" xfId="2550" xr:uid="{ECEA1F16-661F-4E5B-9863-474FE1E0EF0A}"/>
    <cellStyle name="SAPBEXaggItem 3 2 2 3" xfId="3069" xr:uid="{B4BF1F6A-48D6-4CE5-AC0D-AFA4DE2215AF}"/>
    <cellStyle name="SAPBEXaggItem 3 2 2 3 2" xfId="4617" xr:uid="{03AC2615-5CC8-4B85-8FB7-1288DE914692}"/>
    <cellStyle name="SAPBEXaggItem 3 2 2 4" xfId="3585" xr:uid="{A425EA1A-13EF-4177-9FBC-6991E065017E}"/>
    <cellStyle name="SAPBEXaggItem 3 2 2 5" xfId="2034" xr:uid="{1BBCBAD9-F51E-4644-946B-922ED53BEDF8}"/>
    <cellStyle name="SAPBEXaggItem 3 2 3" xfId="1257" xr:uid="{A855DBBF-F711-4FBE-917F-AE05D67DAED2}"/>
    <cellStyle name="SAPBEXaggItem 3 2 3 2" xfId="3843" xr:uid="{90962B96-43DA-4CEB-A4E7-75C0115A4F87}"/>
    <cellStyle name="SAPBEXaggItem 3 2 3 3" xfId="2292" xr:uid="{6283A735-DD6B-4C33-BCD1-F451F4D1BDC9}"/>
    <cellStyle name="SAPBEXaggItem 3 2 4" xfId="2811" xr:uid="{263001BE-284E-4788-8661-CE79B5538D67}"/>
    <cellStyle name="SAPBEXaggItem 3 2 4 2" xfId="4359" xr:uid="{82ACCDE8-3920-4C25-BDEF-D61D3B4FBD26}"/>
    <cellStyle name="SAPBEXaggItem 3 2 5" xfId="3327" xr:uid="{1343DE3E-AC21-4A34-AD18-BB85B0BF7CA9}"/>
    <cellStyle name="SAPBEXaggItem 3 2 6" xfId="1776" xr:uid="{B0B19879-1D76-4F65-87AA-198B25E1BA08}"/>
    <cellStyle name="SAPBEXaggItem 4" xfId="299" xr:uid="{2B96435F-72F4-45AC-8C52-84F97035AA4A}"/>
    <cellStyle name="SAPBEXaggItem 4 2" xfId="727" xr:uid="{42E32106-2CD8-41E3-819D-676B5970735E}"/>
    <cellStyle name="SAPBEXaggItem 4 2 2" xfId="1000" xr:uid="{FFBCA539-E6A5-4401-99C0-00ED1A0104EE}"/>
    <cellStyle name="SAPBEXaggItem 4 2 2 2" xfId="1516" xr:uid="{8484C5B3-D420-4447-BF39-C5D0FB48FD81}"/>
    <cellStyle name="SAPBEXaggItem 4 2 2 2 2" xfId="4102" xr:uid="{3561FC62-E7B8-49FB-8C0D-D6EC00596C30}"/>
    <cellStyle name="SAPBEXaggItem 4 2 2 2 3" xfId="2551" xr:uid="{4CC687A8-818C-47F2-9462-0D69C95B2838}"/>
    <cellStyle name="SAPBEXaggItem 4 2 2 3" xfId="3070" xr:uid="{4556ED08-715B-409D-9A36-50291BD17190}"/>
    <cellStyle name="SAPBEXaggItem 4 2 2 3 2" xfId="4618" xr:uid="{BFD73C61-96DE-4967-9C8A-39E5EB70F26C}"/>
    <cellStyle name="SAPBEXaggItem 4 2 2 4" xfId="3586" xr:uid="{0E20A9E9-8DD3-4653-87E3-69CCFAF2AD1F}"/>
    <cellStyle name="SAPBEXaggItem 4 2 2 5" xfId="2035" xr:uid="{DE20BE96-7CA6-40B2-B6FA-E32098C71D31}"/>
    <cellStyle name="SAPBEXaggItem 4 2 3" xfId="1258" xr:uid="{E7FEAB10-BE99-4728-96F1-38A545116E70}"/>
    <cellStyle name="SAPBEXaggItem 4 2 3 2" xfId="3844" xr:uid="{E512B200-67C4-415B-B3E4-A6F9F1F2246B}"/>
    <cellStyle name="SAPBEXaggItem 4 2 3 3" xfId="2293" xr:uid="{912737BD-7CF3-4982-8B1C-587594D298F2}"/>
    <cellStyle name="SAPBEXaggItem 4 2 4" xfId="2812" xr:uid="{E46C6D19-D777-486E-8E89-BF9AF5582AF3}"/>
    <cellStyle name="SAPBEXaggItem 4 2 4 2" xfId="4360" xr:uid="{4B99C565-2F6E-4888-B407-F6D7717C6A81}"/>
    <cellStyle name="SAPBEXaggItem 4 2 5" xfId="3328" xr:uid="{AACE7768-7CA2-4893-8E70-24FAC2A63B00}"/>
    <cellStyle name="SAPBEXaggItem 4 2 6" xfId="1777" xr:uid="{2AB26835-AC35-4D26-849A-1FF431B2CEE1}"/>
    <cellStyle name="SAPBEXaggItem 5" xfId="300" xr:uid="{0F793A79-6B41-4207-A9E3-618EC7540E7B}"/>
    <cellStyle name="SAPBEXaggItem 5 2" xfId="728" xr:uid="{155218D7-49A7-47FB-A041-ADA16B1D5771}"/>
    <cellStyle name="SAPBEXaggItem 5 2 2" xfId="1001" xr:uid="{53A2FBD6-727F-48B6-8040-DF9160C4F064}"/>
    <cellStyle name="SAPBEXaggItem 5 2 2 2" xfId="1517" xr:uid="{28A1D434-BA1A-42F7-BF93-1775316217D5}"/>
    <cellStyle name="SAPBEXaggItem 5 2 2 2 2" xfId="4103" xr:uid="{D621C32A-4504-4253-AF95-7768E60896E0}"/>
    <cellStyle name="SAPBEXaggItem 5 2 2 2 3" xfId="2552" xr:uid="{C4471E6F-0142-4229-BE2C-E845BBCC0551}"/>
    <cellStyle name="SAPBEXaggItem 5 2 2 3" xfId="3071" xr:uid="{4DAF7A5B-3BD1-4D5F-A858-5E228C183E85}"/>
    <cellStyle name="SAPBEXaggItem 5 2 2 3 2" xfId="4619" xr:uid="{24BDA489-71C3-403C-AB33-FCC7BAF18091}"/>
    <cellStyle name="SAPBEXaggItem 5 2 2 4" xfId="3587" xr:uid="{7F83D70E-749C-4CCA-BDE3-4A678AA1404C}"/>
    <cellStyle name="SAPBEXaggItem 5 2 2 5" xfId="2036" xr:uid="{406D756F-3FD3-4BF4-8EB6-BAF80C2F68DB}"/>
    <cellStyle name="SAPBEXaggItem 5 2 3" xfId="1259" xr:uid="{78515FEA-D5EF-47CA-84DD-06E143CB0C5C}"/>
    <cellStyle name="SAPBEXaggItem 5 2 3 2" xfId="3845" xr:uid="{B4FC11FC-CAB3-4BF9-9072-B79668C0E016}"/>
    <cellStyle name="SAPBEXaggItem 5 2 3 3" xfId="2294" xr:uid="{B1D17D89-3733-4B2B-A440-4DAB47778524}"/>
    <cellStyle name="SAPBEXaggItem 5 2 4" xfId="2813" xr:uid="{7B489041-8705-4CA1-97C0-8036E20BCF64}"/>
    <cellStyle name="SAPBEXaggItem 5 2 4 2" xfId="4361" xr:uid="{65A27D84-0B99-42CA-AF3B-33BD6767F911}"/>
    <cellStyle name="SAPBEXaggItem 5 2 5" xfId="3329" xr:uid="{462AEF4D-AC21-4723-9EFF-1015F8932D1C}"/>
    <cellStyle name="SAPBEXaggItem 5 2 6" xfId="1778" xr:uid="{EEDDBB82-2F0B-4422-9ADA-4230BE91F836}"/>
    <cellStyle name="SAPBEXaggItem 6" xfId="301" xr:uid="{D212A619-0EA6-49F8-BA7C-CBA5F0BA3FC3}"/>
    <cellStyle name="SAPBEXaggItem 6 2" xfId="729" xr:uid="{583E0983-4F6B-43AA-8166-389C569E85BF}"/>
    <cellStyle name="SAPBEXaggItem 6 2 2" xfId="1002" xr:uid="{59ECE393-E675-46F9-B025-CC354F0534F3}"/>
    <cellStyle name="SAPBEXaggItem 6 2 2 2" xfId="1518" xr:uid="{60429101-8DF1-430B-81FA-63C289678593}"/>
    <cellStyle name="SAPBEXaggItem 6 2 2 2 2" xfId="4104" xr:uid="{09FEAF6A-556C-45F7-A9A4-41DC088B17EB}"/>
    <cellStyle name="SAPBEXaggItem 6 2 2 2 3" xfId="2553" xr:uid="{1A090A34-25D3-4B3B-9987-195CE2B1B46A}"/>
    <cellStyle name="SAPBEXaggItem 6 2 2 3" xfId="3072" xr:uid="{76534C50-62C4-433E-9D50-C47642D9EA34}"/>
    <cellStyle name="SAPBEXaggItem 6 2 2 3 2" xfId="4620" xr:uid="{FE8E954E-FE58-4A23-92CE-DAFF588EC578}"/>
    <cellStyle name="SAPBEXaggItem 6 2 2 4" xfId="3588" xr:uid="{8EB08E5F-2445-4581-ACEA-DD14F47F7871}"/>
    <cellStyle name="SAPBEXaggItem 6 2 2 5" xfId="2037" xr:uid="{5955B5AE-0863-4D2E-ACD4-8FD2A48B7680}"/>
    <cellStyle name="SAPBEXaggItem 6 2 3" xfId="1260" xr:uid="{381EA997-6BB0-41FB-9024-E642408B7DE9}"/>
    <cellStyle name="SAPBEXaggItem 6 2 3 2" xfId="3846" xr:uid="{FAEBF03F-DF6A-4F1D-9B5F-406973D48E62}"/>
    <cellStyle name="SAPBEXaggItem 6 2 3 3" xfId="2295" xr:uid="{BA8B4FAD-2DFE-49DF-AB48-F4DC3067D3E9}"/>
    <cellStyle name="SAPBEXaggItem 6 2 4" xfId="2814" xr:uid="{A1C4CA9C-815C-4960-9EA5-8ECFE16FE43D}"/>
    <cellStyle name="SAPBEXaggItem 6 2 4 2" xfId="4362" xr:uid="{BA6CA000-1E24-4ABD-9343-4FB907941C36}"/>
    <cellStyle name="SAPBEXaggItem 6 2 5" xfId="3330" xr:uid="{A3CCECC1-8B7D-4AB1-94E2-886F448853DE}"/>
    <cellStyle name="SAPBEXaggItem 6 2 6" xfId="1779" xr:uid="{DA1ED259-DC35-46C5-A045-808687710571}"/>
    <cellStyle name="SAPBEXaggItem 7" xfId="724" xr:uid="{0F874095-C2AF-4D7A-B964-7A381FEBB2DC}"/>
    <cellStyle name="SAPBEXaggItem 7 2" xfId="997" xr:uid="{AF5F7304-5254-4B5A-A3C9-658960C432D3}"/>
    <cellStyle name="SAPBEXaggItem 7 2 2" xfId="1513" xr:uid="{F1C62581-B48D-4F9E-9B77-BF449A2CC2F1}"/>
    <cellStyle name="SAPBEXaggItem 7 2 2 2" xfId="4099" xr:uid="{F92146B8-54E9-4F13-9887-84D164B6EC86}"/>
    <cellStyle name="SAPBEXaggItem 7 2 2 3" xfId="2548" xr:uid="{AAF54625-4633-406A-84FE-9A64741B0A5A}"/>
    <cellStyle name="SAPBEXaggItem 7 2 3" xfId="3067" xr:uid="{5F58E5AE-5B92-420F-B50D-F27A2BD8FD57}"/>
    <cellStyle name="SAPBEXaggItem 7 2 3 2" xfId="4615" xr:uid="{B47B234E-A72F-4A16-B9B5-554D3A4A149A}"/>
    <cellStyle name="SAPBEXaggItem 7 2 4" xfId="3583" xr:uid="{F22CE766-9F57-4B8E-B45C-F865DEF53E57}"/>
    <cellStyle name="SAPBEXaggItem 7 2 5" xfId="2032" xr:uid="{8FA639FB-C8C1-49A2-B6BC-432A49732334}"/>
    <cellStyle name="SAPBEXaggItem 7 3" xfId="1255" xr:uid="{25A061B3-449F-4A47-8DA9-DB26D21B9A2D}"/>
    <cellStyle name="SAPBEXaggItem 7 3 2" xfId="3841" xr:uid="{9A838316-211E-470D-8B23-DC96BA455E1C}"/>
    <cellStyle name="SAPBEXaggItem 7 3 3" xfId="2290" xr:uid="{C42EDAF2-AE26-4E85-90E1-B0C8CDB5AEE2}"/>
    <cellStyle name="SAPBEXaggItem 7 4" xfId="2809" xr:uid="{EECAB92E-62C7-42A2-95F5-8F758FC0EAD5}"/>
    <cellStyle name="SAPBEXaggItem 7 4 2" xfId="4357" xr:uid="{BD082104-2EE0-4B21-BBC2-904BA2307219}"/>
    <cellStyle name="SAPBEXaggItem 7 5" xfId="3325" xr:uid="{E28610A9-0E75-413E-8BA3-6D4C947BF586}"/>
    <cellStyle name="SAPBEXaggItem 7 6" xfId="1774" xr:uid="{5738E6E1-C1B5-4DCB-B0AC-0146626D31B7}"/>
    <cellStyle name="SAPBEXaggItemX" xfId="302" xr:uid="{D18920E1-4EC6-4DA9-B94A-8E73C946656B}"/>
    <cellStyle name="SAPBEXaggItemX 2" xfId="303" xr:uid="{FCFDC3F6-4451-4957-A346-757BD60AC067}"/>
    <cellStyle name="SAPBEXaggItemX 2 2" xfId="731" xr:uid="{5F722A1A-05E3-4ABF-A416-3783833B9646}"/>
    <cellStyle name="SAPBEXaggItemX 2 2 2" xfId="1004" xr:uid="{7FB5FF8C-3984-4647-86D9-FE16DB66C239}"/>
    <cellStyle name="SAPBEXaggItemX 2 2 2 2" xfId="1520" xr:uid="{B503D9D3-A225-4BD6-B9B6-79FD43335A6A}"/>
    <cellStyle name="SAPBEXaggItemX 2 2 2 2 2" xfId="4106" xr:uid="{1C05333A-7ACB-4861-A99B-6CAC028A6447}"/>
    <cellStyle name="SAPBEXaggItemX 2 2 2 2 3" xfId="2555" xr:uid="{405CC8FA-62B8-481C-A869-FCD58F167EE3}"/>
    <cellStyle name="SAPBEXaggItemX 2 2 2 3" xfId="3074" xr:uid="{E64321CE-F51B-4581-BB1B-BEADEA5EBFF6}"/>
    <cellStyle name="SAPBEXaggItemX 2 2 2 3 2" xfId="4622" xr:uid="{C4F15723-D58E-431A-99FB-2C286A216761}"/>
    <cellStyle name="SAPBEXaggItemX 2 2 2 4" xfId="3590" xr:uid="{835B3487-69DF-4768-B9C2-882BA221F5D4}"/>
    <cellStyle name="SAPBEXaggItemX 2 2 2 5" xfId="2039" xr:uid="{09BB7F6D-F703-4B85-85B6-158C035E4B84}"/>
    <cellStyle name="SAPBEXaggItemX 2 2 3" xfId="1262" xr:uid="{44B76DF6-62DC-4B2F-9D52-2D310B26A00A}"/>
    <cellStyle name="SAPBEXaggItemX 2 2 3 2" xfId="3848" xr:uid="{F7FA82FE-99C0-4EA5-9E4D-B3465BA8CECB}"/>
    <cellStyle name="SAPBEXaggItemX 2 2 3 3" xfId="2297" xr:uid="{A94AAB18-9C81-4AF1-B5E1-078853ACFC4D}"/>
    <cellStyle name="SAPBEXaggItemX 2 2 4" xfId="2816" xr:uid="{E3006B1E-2EF6-4D7B-80B0-05D24DAFB213}"/>
    <cellStyle name="SAPBEXaggItemX 2 2 4 2" xfId="4364" xr:uid="{DA8B30A0-F81A-438C-8A2A-18E503D056DF}"/>
    <cellStyle name="SAPBEXaggItemX 2 2 5" xfId="3332" xr:uid="{C682D04A-EDAD-45FB-9F57-9C7D5EC1683D}"/>
    <cellStyle name="SAPBEXaggItemX 2 2 6" xfId="1781" xr:uid="{3F71EC03-DCE5-4356-8E07-BBC4F9FAA6FE}"/>
    <cellStyle name="SAPBEXaggItemX 3" xfId="304" xr:uid="{4BCE29B5-07DB-4A87-B18D-E45B64ED084D}"/>
    <cellStyle name="SAPBEXaggItemX 3 2" xfId="732" xr:uid="{AEEE2ED8-9505-4FD4-809B-1D3A5B6BA005}"/>
    <cellStyle name="SAPBEXaggItemX 3 2 2" xfId="1005" xr:uid="{ACF8797D-4834-445E-BC63-1731448D1A15}"/>
    <cellStyle name="SAPBEXaggItemX 3 2 2 2" xfId="1521" xr:uid="{91E9C09B-294E-414E-9C41-3ED2A3C2DA76}"/>
    <cellStyle name="SAPBEXaggItemX 3 2 2 2 2" xfId="4107" xr:uid="{2EF38FC0-CDBB-4204-B7E5-FF6AD8C336C9}"/>
    <cellStyle name="SAPBEXaggItemX 3 2 2 2 3" xfId="2556" xr:uid="{50FC0E18-457E-4153-8367-0AFF861DBE18}"/>
    <cellStyle name="SAPBEXaggItemX 3 2 2 3" xfId="3075" xr:uid="{00D0F197-BE39-4EE9-B6DF-EADB3C1F73FB}"/>
    <cellStyle name="SAPBEXaggItemX 3 2 2 3 2" xfId="4623" xr:uid="{3C3E2D4F-ABE5-429E-B5EF-9D95B0704199}"/>
    <cellStyle name="SAPBEXaggItemX 3 2 2 4" xfId="3591" xr:uid="{3D7D0786-9DBE-4240-866E-1C28FE4327FD}"/>
    <cellStyle name="SAPBEXaggItemX 3 2 2 5" xfId="2040" xr:uid="{D642C1C6-007E-45EF-8C93-ADE9568CF1A0}"/>
    <cellStyle name="SAPBEXaggItemX 3 2 3" xfId="1263" xr:uid="{D04D8773-71AD-44FD-BB03-27B21069C42A}"/>
    <cellStyle name="SAPBEXaggItemX 3 2 3 2" xfId="3849" xr:uid="{D17D4A53-6312-4919-ADCA-38E77316B902}"/>
    <cellStyle name="SAPBEXaggItemX 3 2 3 3" xfId="2298" xr:uid="{5E2180FA-F331-483E-9780-4404C6FC7F78}"/>
    <cellStyle name="SAPBEXaggItemX 3 2 4" xfId="2817" xr:uid="{824D6C39-2212-47D4-97C7-8E019BBA0553}"/>
    <cellStyle name="SAPBEXaggItemX 3 2 4 2" xfId="4365" xr:uid="{4095D347-59B4-4A14-A94E-9D2F674A4637}"/>
    <cellStyle name="SAPBEXaggItemX 3 2 5" xfId="3333" xr:uid="{D46BCD47-E93F-4BCE-B054-9C23F978A7AA}"/>
    <cellStyle name="SAPBEXaggItemX 3 2 6" xfId="1782" xr:uid="{3518A4F3-C74A-4C67-BE21-98894C7B90B3}"/>
    <cellStyle name="SAPBEXaggItemX 4" xfId="305" xr:uid="{341327D1-1F69-4432-A8E7-7A45B9D25EAB}"/>
    <cellStyle name="SAPBEXaggItemX 4 2" xfId="733" xr:uid="{D75F33D7-B1B6-486C-8F91-B3E35B3DC1E2}"/>
    <cellStyle name="SAPBEXaggItemX 4 2 2" xfId="1006" xr:uid="{C5B494EE-8201-4CF8-895E-DAC9D01C515A}"/>
    <cellStyle name="SAPBEXaggItemX 4 2 2 2" xfId="1522" xr:uid="{9AE71E42-00DD-4AC0-95E0-681DDA38FAE4}"/>
    <cellStyle name="SAPBEXaggItemX 4 2 2 2 2" xfId="4108" xr:uid="{C9DA0DC4-F4A1-48E1-AE89-06511523BB9E}"/>
    <cellStyle name="SAPBEXaggItemX 4 2 2 2 3" xfId="2557" xr:uid="{FEF620FE-F073-44B0-86C3-BE12AB63DE8E}"/>
    <cellStyle name="SAPBEXaggItemX 4 2 2 3" xfId="3076" xr:uid="{F0F440E7-C660-4965-8095-E47838036EF3}"/>
    <cellStyle name="SAPBEXaggItemX 4 2 2 3 2" xfId="4624" xr:uid="{19355159-FE59-43D0-AC49-02B7047CBC6F}"/>
    <cellStyle name="SAPBEXaggItemX 4 2 2 4" xfId="3592" xr:uid="{E04EE143-7D73-448C-9EC0-0251A61B4951}"/>
    <cellStyle name="SAPBEXaggItemX 4 2 2 5" xfId="2041" xr:uid="{77D4A7FF-1B31-45A1-877E-34323879594D}"/>
    <cellStyle name="SAPBEXaggItemX 4 2 3" xfId="1264" xr:uid="{E7659B6D-240F-4F4A-A731-7F87C9F7C19C}"/>
    <cellStyle name="SAPBEXaggItemX 4 2 3 2" xfId="3850" xr:uid="{4AC7A6E4-5EA7-4F3A-A264-01273686D1AF}"/>
    <cellStyle name="SAPBEXaggItemX 4 2 3 3" xfId="2299" xr:uid="{7965F9D1-2CEB-4668-8E59-942547809326}"/>
    <cellStyle name="SAPBEXaggItemX 4 2 4" xfId="2818" xr:uid="{362F0DC1-3324-45EB-B5A9-BD2B85770C93}"/>
    <cellStyle name="SAPBEXaggItemX 4 2 4 2" xfId="4366" xr:uid="{96DDBC9B-D89F-43F0-ABE7-57217BEADDE2}"/>
    <cellStyle name="SAPBEXaggItemX 4 2 5" xfId="3334" xr:uid="{68376F7C-7B48-4444-81EA-5EC7484A147E}"/>
    <cellStyle name="SAPBEXaggItemX 4 2 6" xfId="1783" xr:uid="{35C2DC59-EA9B-4D53-9247-528C275F3A0C}"/>
    <cellStyle name="SAPBEXaggItemX 5" xfId="306" xr:uid="{60014773-174F-4340-88F3-7C49854F8E4D}"/>
    <cellStyle name="SAPBEXaggItemX 5 2" xfId="734" xr:uid="{26BB7EDA-2D07-4B34-BEB5-1E7C12A16729}"/>
    <cellStyle name="SAPBEXaggItemX 5 2 2" xfId="1007" xr:uid="{BEFC7374-D7EB-464E-9765-5D3EF3084F62}"/>
    <cellStyle name="SAPBEXaggItemX 5 2 2 2" xfId="1523" xr:uid="{137B7C2B-46D3-406E-A227-961FA9269388}"/>
    <cellStyle name="SAPBEXaggItemX 5 2 2 2 2" xfId="4109" xr:uid="{035969E7-D343-48B5-AE18-46182A321877}"/>
    <cellStyle name="SAPBEXaggItemX 5 2 2 2 3" xfId="2558" xr:uid="{58B4DA6E-22FE-43DD-B967-07DA06CEA39D}"/>
    <cellStyle name="SAPBEXaggItemX 5 2 2 3" xfId="3077" xr:uid="{03B869BF-6A01-4938-BFC3-D47192F09D46}"/>
    <cellStyle name="SAPBEXaggItemX 5 2 2 3 2" xfId="4625" xr:uid="{BEB8C74A-95A5-4B2E-A80F-81F709CA7A96}"/>
    <cellStyle name="SAPBEXaggItemX 5 2 2 4" xfId="3593" xr:uid="{58D60A49-78EE-45E2-9366-49841B840544}"/>
    <cellStyle name="SAPBEXaggItemX 5 2 2 5" xfId="2042" xr:uid="{3E615D7B-4CB8-4450-B7EC-1C59BC57236B}"/>
    <cellStyle name="SAPBEXaggItemX 5 2 3" xfId="1265" xr:uid="{78A326D6-A791-4EAB-A9C1-EC4D30811621}"/>
    <cellStyle name="SAPBEXaggItemX 5 2 3 2" xfId="3851" xr:uid="{B45EF709-36D3-4F64-825F-C6C6B955E80D}"/>
    <cellStyle name="SAPBEXaggItemX 5 2 3 3" xfId="2300" xr:uid="{5A1BD850-09D1-4473-8685-5121A1BF16FB}"/>
    <cellStyle name="SAPBEXaggItemX 5 2 4" xfId="2819" xr:uid="{7B3194D7-4B8F-45F7-B58B-2265EC957BDD}"/>
    <cellStyle name="SAPBEXaggItemX 5 2 4 2" xfId="4367" xr:uid="{B8251BE9-3C88-4BA2-8657-E0C93F56A5A9}"/>
    <cellStyle name="SAPBEXaggItemX 5 2 5" xfId="3335" xr:uid="{7B6EC39D-572E-48C9-A254-74A191F76D8F}"/>
    <cellStyle name="SAPBEXaggItemX 5 2 6" xfId="1784" xr:uid="{28A2E97C-CA76-4004-8515-FC25B39BBF52}"/>
    <cellStyle name="SAPBEXaggItemX 6" xfId="307" xr:uid="{E44DFA27-7CB2-4602-8650-09DC8DFD8E64}"/>
    <cellStyle name="SAPBEXaggItemX 6 2" xfId="735" xr:uid="{2361B827-1E10-481A-95D0-9CEB4C6D4964}"/>
    <cellStyle name="SAPBEXaggItemX 6 2 2" xfId="1008" xr:uid="{CC1ADA75-B3BC-4026-8094-74E6C0116DCB}"/>
    <cellStyle name="SAPBEXaggItemX 6 2 2 2" xfId="1524" xr:uid="{EABCA69F-227D-4B2F-AF2E-1285C4CE2B76}"/>
    <cellStyle name="SAPBEXaggItemX 6 2 2 2 2" xfId="4110" xr:uid="{1C655B27-203C-46BF-B3EC-82162C75C412}"/>
    <cellStyle name="SAPBEXaggItemX 6 2 2 2 3" xfId="2559" xr:uid="{CF316D0B-B246-4357-AC6D-FB358A7A1040}"/>
    <cellStyle name="SAPBEXaggItemX 6 2 2 3" xfId="3078" xr:uid="{AEA3CEB2-A071-4BF5-97A2-B64B58556AE4}"/>
    <cellStyle name="SAPBEXaggItemX 6 2 2 3 2" xfId="4626" xr:uid="{39343097-8640-49DF-B302-FE67F380F7E2}"/>
    <cellStyle name="SAPBEXaggItemX 6 2 2 4" xfId="3594" xr:uid="{0E1B9C17-2C30-4DF2-A8D0-C2BB65BE35D2}"/>
    <cellStyle name="SAPBEXaggItemX 6 2 2 5" xfId="2043" xr:uid="{D824694A-530C-4F41-9AAE-EBED85776321}"/>
    <cellStyle name="SAPBEXaggItemX 6 2 3" xfId="1266" xr:uid="{AF9730EC-8B09-40BD-93EA-7FF16A397BDD}"/>
    <cellStyle name="SAPBEXaggItemX 6 2 3 2" xfId="3852" xr:uid="{497CE7A9-AE33-4BEC-A7DD-9242017C3E65}"/>
    <cellStyle name="SAPBEXaggItemX 6 2 3 3" xfId="2301" xr:uid="{074D0717-2CC3-4DA4-9407-0E22885A2448}"/>
    <cellStyle name="SAPBEXaggItemX 6 2 4" xfId="2820" xr:uid="{DE682C21-E833-4A19-9CF1-D8C578B16770}"/>
    <cellStyle name="SAPBEXaggItemX 6 2 4 2" xfId="4368" xr:uid="{13FD9634-B153-4C6E-B314-4B24D7FD5A10}"/>
    <cellStyle name="SAPBEXaggItemX 6 2 5" xfId="3336" xr:uid="{A5C17677-0974-4764-9F04-689367CF5B6A}"/>
    <cellStyle name="SAPBEXaggItemX 6 2 6" xfId="1785" xr:uid="{D852876D-D749-4167-8561-C44FE70B8C25}"/>
    <cellStyle name="SAPBEXaggItemX 7" xfId="730" xr:uid="{305745A3-B438-4DC9-B9FC-050D2CDEB88B}"/>
    <cellStyle name="SAPBEXaggItemX 7 2" xfId="1003" xr:uid="{656568FD-892F-4E35-B95B-0A548D5D1419}"/>
    <cellStyle name="SAPBEXaggItemX 7 2 2" xfId="1519" xr:uid="{C3F62122-68A7-43A6-A7D7-8B0F8EE67E76}"/>
    <cellStyle name="SAPBEXaggItemX 7 2 2 2" xfId="4105" xr:uid="{C0B4E91A-828E-48A8-AB25-4B7517212B58}"/>
    <cellStyle name="SAPBEXaggItemX 7 2 2 3" xfId="2554" xr:uid="{B8C4BC60-CDDA-4BB6-B7B9-932AEE263734}"/>
    <cellStyle name="SAPBEXaggItemX 7 2 3" xfId="3073" xr:uid="{13A1E6DA-4DCE-47C4-8882-71B6AD99EC34}"/>
    <cellStyle name="SAPBEXaggItemX 7 2 3 2" xfId="4621" xr:uid="{73B8842E-3750-475A-B2A8-4EC9BA306C32}"/>
    <cellStyle name="SAPBEXaggItemX 7 2 4" xfId="3589" xr:uid="{1BFD090B-4E2A-47B2-8A05-67FA964EB785}"/>
    <cellStyle name="SAPBEXaggItemX 7 2 5" xfId="2038" xr:uid="{6400D6FD-4739-405E-ABFB-B837EA18B8A6}"/>
    <cellStyle name="SAPBEXaggItemX 7 3" xfId="1261" xr:uid="{0BFC3531-9998-4F9B-A548-A11CF349A4EF}"/>
    <cellStyle name="SAPBEXaggItemX 7 3 2" xfId="3847" xr:uid="{E9F34F7B-571B-4D75-B42C-B493918955CE}"/>
    <cellStyle name="SAPBEXaggItemX 7 3 3" xfId="2296" xr:uid="{947F23EA-65F4-477D-B6FE-60E6246EDB78}"/>
    <cellStyle name="SAPBEXaggItemX 7 4" xfId="2815" xr:uid="{1A79D4F9-0D80-42E2-BA68-57D7BF692FD8}"/>
    <cellStyle name="SAPBEXaggItemX 7 4 2" xfId="4363" xr:uid="{5A743039-83B4-4D54-BF47-00C5749DE369}"/>
    <cellStyle name="SAPBEXaggItemX 7 5" xfId="3331" xr:uid="{15A18FC8-19D1-4B56-BEB1-D78B66D120F2}"/>
    <cellStyle name="SAPBEXaggItemX 7 6" xfId="1780" xr:uid="{F9FF4F2C-A879-4489-B5A7-FA46880AE969}"/>
    <cellStyle name="SAPBEXchaText" xfId="308" xr:uid="{5A550C4F-9A1A-4824-8C7A-40C7E195B3BD}"/>
    <cellStyle name="SAPBEXchaText 2" xfId="309" xr:uid="{23D18F01-3774-4A23-9B04-593A3247BC6D}"/>
    <cellStyle name="SAPBEXchaText 2 2" xfId="736" xr:uid="{B0221031-4221-4387-87CC-115128D12724}"/>
    <cellStyle name="SAPBEXchaText 2 2 2" xfId="1009" xr:uid="{28022B2D-5D59-44E2-93A1-D22022294683}"/>
    <cellStyle name="SAPBEXchaText 2 2 2 2" xfId="1525" xr:uid="{75FDF025-8A7E-4203-8110-9E4727F61026}"/>
    <cellStyle name="SAPBEXchaText 2 2 2 2 2" xfId="4111" xr:uid="{7E250C8E-D264-4315-9F47-8672BD2557CF}"/>
    <cellStyle name="SAPBEXchaText 2 2 2 2 3" xfId="2560" xr:uid="{13572C54-9AA6-4A7C-B278-E87D808DF9D5}"/>
    <cellStyle name="SAPBEXchaText 2 2 2 3" xfId="3079" xr:uid="{DF589D20-8F05-48B5-BBE4-14BB8255CE18}"/>
    <cellStyle name="SAPBEXchaText 2 2 2 3 2" xfId="4627" xr:uid="{779246B3-06C8-4693-91EA-5667366B2952}"/>
    <cellStyle name="SAPBEXchaText 2 2 2 4" xfId="3595" xr:uid="{BF6E150A-9460-4507-AEB9-D64E1DB59AAA}"/>
    <cellStyle name="SAPBEXchaText 2 2 2 5" xfId="2044" xr:uid="{A857D6B1-243A-4B93-8EC8-7C9822E0D623}"/>
    <cellStyle name="SAPBEXchaText 2 2 3" xfId="1267" xr:uid="{30B6D207-3E0A-48C2-B2E7-42B877576726}"/>
    <cellStyle name="SAPBEXchaText 2 2 3 2" xfId="3853" xr:uid="{89C5FC93-CC53-4354-9AEB-725E17459E95}"/>
    <cellStyle name="SAPBEXchaText 2 2 3 3" xfId="2302" xr:uid="{D6790231-7BC4-48E8-A914-F38FEF029444}"/>
    <cellStyle name="SAPBEXchaText 2 2 4" xfId="2821" xr:uid="{938C2F95-5CFF-48F0-9EA1-153915471F65}"/>
    <cellStyle name="SAPBEXchaText 2 2 4 2" xfId="4369" xr:uid="{963456D4-3A6B-4AB9-883E-68584D0756DF}"/>
    <cellStyle name="SAPBEXchaText 2 2 5" xfId="3337" xr:uid="{88702420-7DFF-46A4-A822-B63535F5D5F8}"/>
    <cellStyle name="SAPBEXchaText 2 2 6" xfId="1786" xr:uid="{4B2F276F-270E-4599-8ECA-50971CCE0CA7}"/>
    <cellStyle name="SAPBEXchaText 3" xfId="310" xr:uid="{B81966C0-A52F-48B5-94C1-398ADEEA3B7F}"/>
    <cellStyle name="SAPBEXchaText 3 2" xfId="737" xr:uid="{73A6B45F-E702-4CCA-BD19-E14BACB8FAE4}"/>
    <cellStyle name="SAPBEXchaText 3 2 2" xfId="1010" xr:uid="{4F260F84-F163-4D10-AF66-32E72D7DF866}"/>
    <cellStyle name="SAPBEXchaText 3 2 2 2" xfId="1526" xr:uid="{7983B3EB-1AB4-422A-BA8F-89B5E772F9DD}"/>
    <cellStyle name="SAPBEXchaText 3 2 2 2 2" xfId="4112" xr:uid="{A44CE83A-A0C9-4A81-9838-1B567180088D}"/>
    <cellStyle name="SAPBEXchaText 3 2 2 2 3" xfId="2561" xr:uid="{84B08438-AA31-4AED-A933-1F5A252336D5}"/>
    <cellStyle name="SAPBEXchaText 3 2 2 3" xfId="3080" xr:uid="{808EBF15-BDB8-48DA-9927-4BE743C16802}"/>
    <cellStyle name="SAPBEXchaText 3 2 2 3 2" xfId="4628" xr:uid="{BD7F12D1-E984-4AA7-8BC7-BA7918158CF8}"/>
    <cellStyle name="SAPBEXchaText 3 2 2 4" xfId="3596" xr:uid="{219C71C3-CE67-4084-A62D-37D4D43F9147}"/>
    <cellStyle name="SAPBEXchaText 3 2 2 5" xfId="2045" xr:uid="{BC6DF013-2328-4A90-AA86-78DFAAAEF6A1}"/>
    <cellStyle name="SAPBEXchaText 3 2 3" xfId="1268" xr:uid="{DEEC52C3-1D29-40CF-A0CD-E0D7574F936F}"/>
    <cellStyle name="SAPBEXchaText 3 2 3 2" xfId="3854" xr:uid="{3D32B61E-5FA0-4A3B-B769-3A756030079D}"/>
    <cellStyle name="SAPBEXchaText 3 2 3 3" xfId="2303" xr:uid="{49F116C3-23A9-4C04-AB96-A95AEC4D1EFE}"/>
    <cellStyle name="SAPBEXchaText 3 2 4" xfId="2822" xr:uid="{2CC90AF1-3BCF-4D5B-B62C-44DD171E8E8E}"/>
    <cellStyle name="SAPBEXchaText 3 2 4 2" xfId="4370" xr:uid="{CCDAEB31-D167-4888-A799-35188B541368}"/>
    <cellStyle name="SAPBEXchaText 3 2 5" xfId="3338" xr:uid="{14BF30D5-E399-4E2A-95F0-3B84C67B3E33}"/>
    <cellStyle name="SAPBEXchaText 3 2 6" xfId="1787" xr:uid="{3A7DA8CF-18DB-4800-9E2B-D9E44AEC2787}"/>
    <cellStyle name="SAPBEXchaText 4" xfId="311" xr:uid="{E109C6F5-7048-4FDA-A880-866D9F41C40E}"/>
    <cellStyle name="SAPBEXchaText 4 2" xfId="738" xr:uid="{87635C3A-7531-48D5-A17B-0F3DBC077004}"/>
    <cellStyle name="SAPBEXchaText 4 2 2" xfId="1011" xr:uid="{A68C6535-51E0-4BD9-A384-3381F5AF44F3}"/>
    <cellStyle name="SAPBEXchaText 4 2 2 2" xfId="1527" xr:uid="{2B497E8F-94FA-4EA2-8C6B-FFCA8AA5644C}"/>
    <cellStyle name="SAPBEXchaText 4 2 2 2 2" xfId="4113" xr:uid="{8092AF0B-35C5-480C-8D2B-92B191E678F9}"/>
    <cellStyle name="SAPBEXchaText 4 2 2 2 3" xfId="2562" xr:uid="{FAC4CDE4-E4F0-412C-BFBB-2C05F1B9A9DB}"/>
    <cellStyle name="SAPBEXchaText 4 2 2 3" xfId="3081" xr:uid="{2CB53C62-76C3-4717-BCB2-92A471A069AF}"/>
    <cellStyle name="SAPBEXchaText 4 2 2 3 2" xfId="4629" xr:uid="{1445DA92-E573-464C-A9B0-1E9A0462DF09}"/>
    <cellStyle name="SAPBEXchaText 4 2 2 4" xfId="3597" xr:uid="{3DA26BFD-2285-4DD1-B4E4-033C814C726C}"/>
    <cellStyle name="SAPBEXchaText 4 2 2 5" xfId="2046" xr:uid="{DCD3001F-9780-4D18-81A1-725B53952F26}"/>
    <cellStyle name="SAPBEXchaText 4 2 3" xfId="1269" xr:uid="{F08AB390-764A-4E82-9B6D-DB6246660CD2}"/>
    <cellStyle name="SAPBEXchaText 4 2 3 2" xfId="3855" xr:uid="{1DE9D356-3FD3-4089-9352-58C269E6B1E5}"/>
    <cellStyle name="SAPBEXchaText 4 2 3 3" xfId="2304" xr:uid="{2D4357CC-D9C5-4274-BEA8-D0567E876DBB}"/>
    <cellStyle name="SAPBEXchaText 4 2 4" xfId="2823" xr:uid="{A75C323C-CB1B-4AA5-AF20-2869A05FCD16}"/>
    <cellStyle name="SAPBEXchaText 4 2 4 2" xfId="4371" xr:uid="{18214B71-97C5-4EEC-9A42-3FBCAC15B199}"/>
    <cellStyle name="SAPBEXchaText 4 2 5" xfId="3339" xr:uid="{306D4DDB-A6D6-4239-8FAC-BB8D0FE4BF41}"/>
    <cellStyle name="SAPBEXchaText 4 2 6" xfId="1788" xr:uid="{3D50A063-8C82-4942-B9F1-66886D715098}"/>
    <cellStyle name="SAPBEXchaText 5" xfId="312" xr:uid="{5E6B9969-8E95-4895-B457-F09A2DFBEB0F}"/>
    <cellStyle name="SAPBEXchaText 5 2" xfId="739" xr:uid="{43E194D8-C487-4D36-BC04-4683DE98CBBA}"/>
    <cellStyle name="SAPBEXchaText 5 2 2" xfId="1012" xr:uid="{26248C4A-0271-4492-89A6-F2F44E6C7FE8}"/>
    <cellStyle name="SAPBEXchaText 5 2 2 2" xfId="1528" xr:uid="{9E1E6D4A-AD9F-4B01-A2ED-0BEB7AA65285}"/>
    <cellStyle name="SAPBEXchaText 5 2 2 2 2" xfId="4114" xr:uid="{8D3D70ED-ECC4-4941-A454-B87BD77B07E8}"/>
    <cellStyle name="SAPBEXchaText 5 2 2 2 3" xfId="2563" xr:uid="{F80B9796-C860-443A-ACC6-3860C807B073}"/>
    <cellStyle name="SAPBEXchaText 5 2 2 3" xfId="3082" xr:uid="{389BC4AC-A798-456A-9318-546BBF2D96AA}"/>
    <cellStyle name="SAPBEXchaText 5 2 2 3 2" xfId="4630" xr:uid="{542FF13C-CC40-4DA9-A287-36C760555C09}"/>
    <cellStyle name="SAPBEXchaText 5 2 2 4" xfId="3598" xr:uid="{E9C7D4FF-CC48-43C9-B2E1-0037B75A0154}"/>
    <cellStyle name="SAPBEXchaText 5 2 2 5" xfId="2047" xr:uid="{1D77946A-C16C-4C13-A180-3680823BBDC5}"/>
    <cellStyle name="SAPBEXchaText 5 2 3" xfId="1270" xr:uid="{82FA7E65-C986-4660-90D5-46A91F7DEBAA}"/>
    <cellStyle name="SAPBEXchaText 5 2 3 2" xfId="3856" xr:uid="{0AA68534-B7EC-40C9-80A0-F444E0029738}"/>
    <cellStyle name="SAPBEXchaText 5 2 3 3" xfId="2305" xr:uid="{DDCC1833-5898-4D5B-ACF3-B88FE881AC7A}"/>
    <cellStyle name="SAPBEXchaText 5 2 4" xfId="2824" xr:uid="{323001AC-3D0D-478B-8E22-E01B953DBFFB}"/>
    <cellStyle name="SAPBEXchaText 5 2 4 2" xfId="4372" xr:uid="{8C106C3A-F92E-43FA-8B46-126F58C7E7B0}"/>
    <cellStyle name="SAPBEXchaText 5 2 5" xfId="3340" xr:uid="{4C86C6AE-D0F2-460E-A4AC-0B8EB7D74EAF}"/>
    <cellStyle name="SAPBEXchaText 5 2 6" xfId="1789" xr:uid="{C25DE1FF-13ED-4C37-8BEB-DB2C05C5068F}"/>
    <cellStyle name="SAPBEXchaText 6" xfId="313" xr:uid="{D263A265-2E8B-422E-8B7D-566F52EBEE03}"/>
    <cellStyle name="SAPBEXchaText 6 2" xfId="740" xr:uid="{3F7D2BAC-5591-4E92-AA20-1E1BDA45AEA5}"/>
    <cellStyle name="SAPBEXchaText 6 2 2" xfId="1013" xr:uid="{EFDA5F1A-4E4F-417B-BBAE-656A09E8F633}"/>
    <cellStyle name="SAPBEXchaText 6 2 2 2" xfId="1529" xr:uid="{80606754-D7C4-42F9-A864-401DF35576CB}"/>
    <cellStyle name="SAPBEXchaText 6 2 2 2 2" xfId="4115" xr:uid="{ED1A9F42-A08F-4AD0-88E0-A903A8CFFB2F}"/>
    <cellStyle name="SAPBEXchaText 6 2 2 2 3" xfId="2564" xr:uid="{3A262064-F196-41B5-B687-053D12BB166E}"/>
    <cellStyle name="SAPBEXchaText 6 2 2 3" xfId="3083" xr:uid="{6D6C5C02-4322-44C3-9ACE-0993FBF65A48}"/>
    <cellStyle name="SAPBEXchaText 6 2 2 3 2" xfId="4631" xr:uid="{A0409108-35FB-4D80-8326-0561A3489702}"/>
    <cellStyle name="SAPBEXchaText 6 2 2 4" xfId="3599" xr:uid="{6FD82DE0-EFE1-4B0A-820B-DEA5C5A1D56B}"/>
    <cellStyle name="SAPBEXchaText 6 2 2 5" xfId="2048" xr:uid="{73496343-9B5A-4C8F-A170-188DE799E92D}"/>
    <cellStyle name="SAPBEXchaText 6 2 3" xfId="1271" xr:uid="{8931986B-004C-4308-A4BA-1E13B2DA5445}"/>
    <cellStyle name="SAPBEXchaText 6 2 3 2" xfId="3857" xr:uid="{2F7B1A90-A079-47EE-9EA6-058E1CE51423}"/>
    <cellStyle name="SAPBEXchaText 6 2 3 3" xfId="2306" xr:uid="{BE2D7D31-9F05-4B9C-83F6-699867E724D6}"/>
    <cellStyle name="SAPBEXchaText 6 2 4" xfId="2825" xr:uid="{EAD3D0BD-3443-4D1B-999E-12A276D1CF45}"/>
    <cellStyle name="SAPBEXchaText 6 2 4 2" xfId="4373" xr:uid="{3854F54E-51D7-4E7C-986C-A8B65741E0E2}"/>
    <cellStyle name="SAPBEXchaText 6 2 5" xfId="3341" xr:uid="{873EE747-26F7-4F11-A2F0-301091B4F803}"/>
    <cellStyle name="SAPBEXchaText 6 2 6" xfId="1790" xr:uid="{6F85AAA4-4067-44E7-94ED-4A7C8AF3A94D}"/>
    <cellStyle name="SAPBEXchaText_Приложение_1_к_7-у-о_2009_Кв_1_ФСТ" xfId="314" xr:uid="{64EDA4CF-372E-43E6-BE93-210F8A71CF72}"/>
    <cellStyle name="SAPBEXexcBad7" xfId="315" xr:uid="{878BA22B-F3B0-486F-B3B7-21DF98180AC3}"/>
    <cellStyle name="SAPBEXexcBad7 2" xfId="316" xr:uid="{88D843E3-A916-413E-B094-3EAA12125F7A}"/>
    <cellStyle name="SAPBEXexcBad7 2 2" xfId="742" xr:uid="{EBDCC581-560A-46E9-BC69-5806BBC83C60}"/>
    <cellStyle name="SAPBEXexcBad7 2 2 2" xfId="1015" xr:uid="{476CA071-0804-4AB7-B950-C9B4DBB8ADB9}"/>
    <cellStyle name="SAPBEXexcBad7 2 2 2 2" xfId="1531" xr:uid="{F597CA94-72DD-4F4C-9C95-9B6095F592AB}"/>
    <cellStyle name="SAPBEXexcBad7 2 2 2 2 2" xfId="4117" xr:uid="{D5AAAFA2-808B-4E9E-9846-F34B1E6A43AD}"/>
    <cellStyle name="SAPBEXexcBad7 2 2 2 2 3" xfId="2566" xr:uid="{61AF1EEB-13A6-4563-B10A-DB710A865EAB}"/>
    <cellStyle name="SAPBEXexcBad7 2 2 2 3" xfId="3085" xr:uid="{2E3D0F33-1A61-41D6-91A5-CB636812B71C}"/>
    <cellStyle name="SAPBEXexcBad7 2 2 2 3 2" xfId="4633" xr:uid="{A1DEF22D-648F-47A3-BD1A-D62E2899C766}"/>
    <cellStyle name="SAPBEXexcBad7 2 2 2 4" xfId="3601" xr:uid="{7EACF8D2-29D8-42EB-A11E-0F0F2255C515}"/>
    <cellStyle name="SAPBEXexcBad7 2 2 2 5" xfId="2050" xr:uid="{B5F678C2-08AB-4615-B9D4-311CC228870F}"/>
    <cellStyle name="SAPBEXexcBad7 2 2 3" xfId="1273" xr:uid="{43792473-65B4-4C6E-9AE9-CD38B21FB839}"/>
    <cellStyle name="SAPBEXexcBad7 2 2 3 2" xfId="3859" xr:uid="{F03DD729-B25F-44ED-B964-7D4653D5CC48}"/>
    <cellStyle name="SAPBEXexcBad7 2 2 3 3" xfId="2308" xr:uid="{EB77EC1A-37D4-4D74-B623-98B5AD4B6D69}"/>
    <cellStyle name="SAPBEXexcBad7 2 2 4" xfId="2827" xr:uid="{4DC82941-37B1-415A-8FFD-93961460A9C6}"/>
    <cellStyle name="SAPBEXexcBad7 2 2 4 2" xfId="4375" xr:uid="{C090AEC1-BAD4-4980-BA5D-63F396CEF020}"/>
    <cellStyle name="SAPBEXexcBad7 2 2 5" xfId="3343" xr:uid="{A9239B36-96A9-495C-8580-BA80010C9F33}"/>
    <cellStyle name="SAPBEXexcBad7 2 2 6" xfId="1792" xr:uid="{4A87F3DA-C915-478F-A12B-A651442B00D2}"/>
    <cellStyle name="SAPBEXexcBad7 3" xfId="317" xr:uid="{439C7386-C2B4-442B-BC80-7291FE98F93E}"/>
    <cellStyle name="SAPBEXexcBad7 3 2" xfId="743" xr:uid="{7335FB32-F25B-41F3-8D81-4511CF7A6295}"/>
    <cellStyle name="SAPBEXexcBad7 3 2 2" xfId="1016" xr:uid="{5AB4CA25-846C-4C59-8A00-6ADF1C03BE90}"/>
    <cellStyle name="SAPBEXexcBad7 3 2 2 2" xfId="1532" xr:uid="{5C4A6113-7CB9-4F55-B1FC-79BF101E1A44}"/>
    <cellStyle name="SAPBEXexcBad7 3 2 2 2 2" xfId="4118" xr:uid="{83674408-2EB9-4EA1-A912-4632C6F4B23F}"/>
    <cellStyle name="SAPBEXexcBad7 3 2 2 2 3" xfId="2567" xr:uid="{8744FE58-F2A3-41E0-A924-755D04CAED67}"/>
    <cellStyle name="SAPBEXexcBad7 3 2 2 3" xfId="3086" xr:uid="{32609F76-8313-4176-BE41-4CE1BB598D13}"/>
    <cellStyle name="SAPBEXexcBad7 3 2 2 3 2" xfId="4634" xr:uid="{F9A1568D-2B3B-45D8-BEE3-368F2618E58A}"/>
    <cellStyle name="SAPBEXexcBad7 3 2 2 4" xfId="3602" xr:uid="{A4822ACF-512E-421C-BAD9-627938493B68}"/>
    <cellStyle name="SAPBEXexcBad7 3 2 2 5" xfId="2051" xr:uid="{BBD4A62D-0F2C-4604-86F7-98B706C3D9C3}"/>
    <cellStyle name="SAPBEXexcBad7 3 2 3" xfId="1274" xr:uid="{6C3F2D08-6BB3-4131-878A-C8D2C7E82BE5}"/>
    <cellStyle name="SAPBEXexcBad7 3 2 3 2" xfId="3860" xr:uid="{55A5AC29-7941-4C4A-97CB-320A043BB3B1}"/>
    <cellStyle name="SAPBEXexcBad7 3 2 3 3" xfId="2309" xr:uid="{8D3C5F7C-5161-41F7-BF1A-0C55A102BC68}"/>
    <cellStyle name="SAPBEXexcBad7 3 2 4" xfId="2828" xr:uid="{472C431D-C7A1-4168-A447-A61A76A47D46}"/>
    <cellStyle name="SAPBEXexcBad7 3 2 4 2" xfId="4376" xr:uid="{D974283A-BCB1-4210-BDE9-DD77FAA7DE72}"/>
    <cellStyle name="SAPBEXexcBad7 3 2 5" xfId="3344" xr:uid="{23A30416-D3C1-4AA1-AFDE-1E2373CCD427}"/>
    <cellStyle name="SAPBEXexcBad7 3 2 6" xfId="1793" xr:uid="{E16929EF-BF45-4509-A6D8-613144946BCC}"/>
    <cellStyle name="SAPBEXexcBad7 4" xfId="318" xr:uid="{FB6BE673-E6FB-43FB-A441-A7AA5AF364F5}"/>
    <cellStyle name="SAPBEXexcBad7 4 2" xfId="744" xr:uid="{E6516CFB-8353-4B77-9562-9E6984AA9D34}"/>
    <cellStyle name="SAPBEXexcBad7 4 2 2" xfId="1017" xr:uid="{AE02A0D2-A467-46AA-A4C9-254A2AF5B5B8}"/>
    <cellStyle name="SAPBEXexcBad7 4 2 2 2" xfId="1533" xr:uid="{D7160526-59CA-4BAB-89E7-015A2D1B91CC}"/>
    <cellStyle name="SAPBEXexcBad7 4 2 2 2 2" xfId="4119" xr:uid="{9D6F9732-5230-4F1D-8E47-AECAB20BE89E}"/>
    <cellStyle name="SAPBEXexcBad7 4 2 2 2 3" xfId="2568" xr:uid="{891E29D6-7219-4DEA-8939-D47C752C90FC}"/>
    <cellStyle name="SAPBEXexcBad7 4 2 2 3" xfId="3087" xr:uid="{3F885ACE-61C7-4013-A8E9-CEACB82E80C2}"/>
    <cellStyle name="SAPBEXexcBad7 4 2 2 3 2" xfId="4635" xr:uid="{DD36281F-9E69-4AE2-9F7D-23393E25B6E0}"/>
    <cellStyle name="SAPBEXexcBad7 4 2 2 4" xfId="3603" xr:uid="{0D6A7460-E0EC-41BD-8DAC-B6FD765BE1E3}"/>
    <cellStyle name="SAPBEXexcBad7 4 2 2 5" xfId="2052" xr:uid="{C0706427-2A5D-4B56-916B-03FC7E8EC754}"/>
    <cellStyle name="SAPBEXexcBad7 4 2 3" xfId="1275" xr:uid="{A4FAFC2C-E5C6-4EA3-AC50-2348A6203A79}"/>
    <cellStyle name="SAPBEXexcBad7 4 2 3 2" xfId="3861" xr:uid="{CFC55DD5-7397-45CF-9568-BC9DFA4D0958}"/>
    <cellStyle name="SAPBEXexcBad7 4 2 3 3" xfId="2310" xr:uid="{CE3D97FB-6399-421B-9B51-D1F53BB90942}"/>
    <cellStyle name="SAPBEXexcBad7 4 2 4" xfId="2829" xr:uid="{379A5ED6-4D5B-4375-814E-8239C87CC811}"/>
    <cellStyle name="SAPBEXexcBad7 4 2 4 2" xfId="4377" xr:uid="{1580A79E-BCEF-4F7C-9BFB-33067AAAFC9A}"/>
    <cellStyle name="SAPBEXexcBad7 4 2 5" xfId="3345" xr:uid="{4E28FBA6-5354-4266-B9C8-BD10CF6D9162}"/>
    <cellStyle name="SAPBEXexcBad7 4 2 6" xfId="1794" xr:uid="{8F133DC1-154D-4B5F-A6C2-C18C28B896E4}"/>
    <cellStyle name="SAPBEXexcBad7 5" xfId="319" xr:uid="{6A002C9F-CD34-460B-B949-205E79701887}"/>
    <cellStyle name="SAPBEXexcBad7 5 2" xfId="745" xr:uid="{7B5F6DCB-0749-4D3B-A509-278AE43DD8C8}"/>
    <cellStyle name="SAPBEXexcBad7 5 2 2" xfId="1018" xr:uid="{4FCA1747-13D6-42F5-A3C1-CC692E24BE5A}"/>
    <cellStyle name="SAPBEXexcBad7 5 2 2 2" xfId="1534" xr:uid="{8BA30BB5-EE80-49FA-AAB3-215177A33747}"/>
    <cellStyle name="SAPBEXexcBad7 5 2 2 2 2" xfId="4120" xr:uid="{48E01543-0211-42D1-9238-0513C3DFB42C}"/>
    <cellStyle name="SAPBEXexcBad7 5 2 2 2 3" xfId="2569" xr:uid="{FB9488E1-5EE7-418B-AD00-7CDE4D1BD87E}"/>
    <cellStyle name="SAPBEXexcBad7 5 2 2 3" xfId="3088" xr:uid="{981D2BC1-8949-4E2B-A8BB-09AEA3C8078F}"/>
    <cellStyle name="SAPBEXexcBad7 5 2 2 3 2" xfId="4636" xr:uid="{419C80B9-740F-42AF-88F1-B128259A1BD1}"/>
    <cellStyle name="SAPBEXexcBad7 5 2 2 4" xfId="3604" xr:uid="{454A4030-0122-4573-98D6-FDAD6A0AE5CF}"/>
    <cellStyle name="SAPBEXexcBad7 5 2 2 5" xfId="2053" xr:uid="{C4919946-1F1E-4F07-804A-0F50CE43A454}"/>
    <cellStyle name="SAPBEXexcBad7 5 2 3" xfId="1276" xr:uid="{452C2324-46E6-4F46-A687-D8F6B4106291}"/>
    <cellStyle name="SAPBEXexcBad7 5 2 3 2" xfId="3862" xr:uid="{BF673A49-444C-4FC7-AF86-AA74F8DFA17F}"/>
    <cellStyle name="SAPBEXexcBad7 5 2 3 3" xfId="2311" xr:uid="{AD684E63-E8DE-44FF-BF83-6661B3F59917}"/>
    <cellStyle name="SAPBEXexcBad7 5 2 4" xfId="2830" xr:uid="{07D8E104-6C8B-4807-BDB6-F10D3F4C3D76}"/>
    <cellStyle name="SAPBEXexcBad7 5 2 4 2" xfId="4378" xr:uid="{6E55D323-0305-47C7-8B34-5A1E81005374}"/>
    <cellStyle name="SAPBEXexcBad7 5 2 5" xfId="3346" xr:uid="{9180B29D-6984-4292-8C9D-45268965B130}"/>
    <cellStyle name="SAPBEXexcBad7 5 2 6" xfId="1795" xr:uid="{C068F413-43A6-48E6-A0B6-62A117848AFB}"/>
    <cellStyle name="SAPBEXexcBad7 6" xfId="320" xr:uid="{C7777783-95E2-44DF-9802-13CB12105AE3}"/>
    <cellStyle name="SAPBEXexcBad7 6 2" xfId="746" xr:uid="{51717A4F-937C-4E54-9041-499A0E7671CC}"/>
    <cellStyle name="SAPBEXexcBad7 6 2 2" xfId="1019" xr:uid="{01898707-2027-4921-BD1E-B2861562AD0E}"/>
    <cellStyle name="SAPBEXexcBad7 6 2 2 2" xfId="1535" xr:uid="{64962475-2C4F-43CA-AD5B-5431F93D012C}"/>
    <cellStyle name="SAPBEXexcBad7 6 2 2 2 2" xfId="4121" xr:uid="{0E60906E-4910-4F7E-A990-6444EF958BDF}"/>
    <cellStyle name="SAPBEXexcBad7 6 2 2 2 3" xfId="2570" xr:uid="{CACE42AE-A180-48E4-9E9F-4DCA94C8F7EE}"/>
    <cellStyle name="SAPBEXexcBad7 6 2 2 3" xfId="3089" xr:uid="{04A04124-8629-4FCE-971F-B60EE278F9DB}"/>
    <cellStyle name="SAPBEXexcBad7 6 2 2 3 2" xfId="4637" xr:uid="{61D6A3E8-9E67-486B-B791-8607AC4FF548}"/>
    <cellStyle name="SAPBEXexcBad7 6 2 2 4" xfId="3605" xr:uid="{0B2252D9-FB11-4D65-9877-87699B5DC6AF}"/>
    <cellStyle name="SAPBEXexcBad7 6 2 2 5" xfId="2054" xr:uid="{4D103154-6C90-4696-9318-390D76DC5830}"/>
    <cellStyle name="SAPBEXexcBad7 6 2 3" xfId="1277" xr:uid="{304F53FB-9668-4FD0-A283-BB2B175B9660}"/>
    <cellStyle name="SAPBEXexcBad7 6 2 3 2" xfId="3863" xr:uid="{357D2A36-F532-4B96-8A86-724D05C1293A}"/>
    <cellStyle name="SAPBEXexcBad7 6 2 3 3" xfId="2312" xr:uid="{77EA2AF3-4FC6-4E98-9766-DC73A66712F7}"/>
    <cellStyle name="SAPBEXexcBad7 6 2 4" xfId="2831" xr:uid="{4E609638-0839-4BF5-BE76-2AA016EB9A27}"/>
    <cellStyle name="SAPBEXexcBad7 6 2 4 2" xfId="4379" xr:uid="{2E585894-A186-4466-910F-420A8F255405}"/>
    <cellStyle name="SAPBEXexcBad7 6 2 5" xfId="3347" xr:uid="{BB6A63B1-AB5C-4734-93CF-F2EBBE32623D}"/>
    <cellStyle name="SAPBEXexcBad7 6 2 6" xfId="1796" xr:uid="{75105189-D841-4FB2-B450-06B0C212C91E}"/>
    <cellStyle name="SAPBEXexcBad7 7" xfId="741" xr:uid="{FFDA0F41-C4B8-4F2C-B60C-060F0F577A10}"/>
    <cellStyle name="SAPBEXexcBad7 7 2" xfId="1014" xr:uid="{AFEE8795-841A-482F-AE4E-01E5F614B9B7}"/>
    <cellStyle name="SAPBEXexcBad7 7 2 2" xfId="1530" xr:uid="{542E410C-0478-4877-87C4-A359245E5D13}"/>
    <cellStyle name="SAPBEXexcBad7 7 2 2 2" xfId="4116" xr:uid="{210BF4BA-0DD5-4C01-B260-A025ECA20436}"/>
    <cellStyle name="SAPBEXexcBad7 7 2 2 3" xfId="2565" xr:uid="{706F390D-466D-4A76-ABBC-A5288612139C}"/>
    <cellStyle name="SAPBEXexcBad7 7 2 3" xfId="3084" xr:uid="{399DF6BD-B54F-4E4E-91FE-DC4D9F82350C}"/>
    <cellStyle name="SAPBEXexcBad7 7 2 3 2" xfId="4632" xr:uid="{9B4359DC-E7CD-4993-9096-82518D5450D2}"/>
    <cellStyle name="SAPBEXexcBad7 7 2 4" xfId="3600" xr:uid="{DA363C18-97BE-4B29-8099-CAB923CB2D8E}"/>
    <cellStyle name="SAPBEXexcBad7 7 2 5" xfId="2049" xr:uid="{8CDC98F1-7200-44C0-A6C4-15BB80EA4243}"/>
    <cellStyle name="SAPBEXexcBad7 7 3" xfId="1272" xr:uid="{6AF98A34-9BCC-4BF9-AEEB-42CCF0E5A0EA}"/>
    <cellStyle name="SAPBEXexcBad7 7 3 2" xfId="3858" xr:uid="{FA0BF509-5976-4BA7-943E-EB7439EAD74D}"/>
    <cellStyle name="SAPBEXexcBad7 7 3 3" xfId="2307" xr:uid="{CB41B937-7342-41D0-A002-95280B899B2D}"/>
    <cellStyle name="SAPBEXexcBad7 7 4" xfId="2826" xr:uid="{8C7E6762-D33E-4BB1-8CC3-E38BF7AFCD17}"/>
    <cellStyle name="SAPBEXexcBad7 7 4 2" xfId="4374" xr:uid="{32EB5055-7A7D-461C-8AA7-8796E8B3D019}"/>
    <cellStyle name="SAPBEXexcBad7 7 5" xfId="3342" xr:uid="{981EFB89-122B-4647-B9D5-E4EE8A8F9A9E}"/>
    <cellStyle name="SAPBEXexcBad7 7 6" xfId="1791" xr:uid="{A016307A-FBB7-4F3C-9C15-804C55971D66}"/>
    <cellStyle name="SAPBEXexcBad8" xfId="321" xr:uid="{5F86B83D-BDCC-44C0-BC7C-FA7DD56781CE}"/>
    <cellStyle name="SAPBEXexcBad8 2" xfId="322" xr:uid="{85C3D0C9-1DB1-4288-81EC-382F6FA44A5B}"/>
    <cellStyle name="SAPBEXexcBad8 2 2" xfId="748" xr:uid="{7D80F7A5-7344-4FEB-9CD8-2F144A9C9651}"/>
    <cellStyle name="SAPBEXexcBad8 2 2 2" xfId="1021" xr:uid="{8B0D255F-A1E3-4A7D-9618-F5A5208BD5C4}"/>
    <cellStyle name="SAPBEXexcBad8 2 2 2 2" xfId="1537" xr:uid="{CB2D4D81-F557-46CE-930C-2E267321B27E}"/>
    <cellStyle name="SAPBEXexcBad8 2 2 2 2 2" xfId="4123" xr:uid="{6DB83478-7D2D-47A2-847A-9A11B69D8390}"/>
    <cellStyle name="SAPBEXexcBad8 2 2 2 2 3" xfId="2572" xr:uid="{E459F0CD-BEE9-4F6D-8C53-E32A9330EFEE}"/>
    <cellStyle name="SAPBEXexcBad8 2 2 2 3" xfId="3091" xr:uid="{30967744-CDAC-4114-BDD2-3ECEAD903C35}"/>
    <cellStyle name="SAPBEXexcBad8 2 2 2 3 2" xfId="4639" xr:uid="{476D29C9-C09E-4434-AF56-38BA6D634C06}"/>
    <cellStyle name="SAPBEXexcBad8 2 2 2 4" xfId="3607" xr:uid="{A019400B-9D60-433B-9AC2-32A18A4C122E}"/>
    <cellStyle name="SAPBEXexcBad8 2 2 2 5" xfId="2056" xr:uid="{05386F69-FAB4-4802-AFE7-7EEC5114113E}"/>
    <cellStyle name="SAPBEXexcBad8 2 2 3" xfId="1279" xr:uid="{4A49C750-4ACA-4CF5-9182-B05EF182A259}"/>
    <cellStyle name="SAPBEXexcBad8 2 2 3 2" xfId="3865" xr:uid="{9D0709FB-D525-401D-973B-987C8A1716A7}"/>
    <cellStyle name="SAPBEXexcBad8 2 2 3 3" xfId="2314" xr:uid="{0C435C0F-1E01-43FA-BFE6-5DB291576FD9}"/>
    <cellStyle name="SAPBEXexcBad8 2 2 4" xfId="2833" xr:uid="{FC21E264-6F0E-41E3-AA24-7BCB37F7A284}"/>
    <cellStyle name="SAPBEXexcBad8 2 2 4 2" xfId="4381" xr:uid="{BA12A717-1CC7-4545-B574-50BD1D9EFC9F}"/>
    <cellStyle name="SAPBEXexcBad8 2 2 5" xfId="3349" xr:uid="{B870ABE7-7B80-4FF7-B4FF-8B3A108F625A}"/>
    <cellStyle name="SAPBEXexcBad8 2 2 6" xfId="1798" xr:uid="{11FA581D-8198-458F-A8BD-BE223FB5D1A9}"/>
    <cellStyle name="SAPBEXexcBad8 3" xfId="323" xr:uid="{908524D2-5A7B-4B0D-B86E-99714AF5EE9F}"/>
    <cellStyle name="SAPBEXexcBad8 3 2" xfId="749" xr:uid="{311BE1D7-E70A-42BC-9FB8-9079A5F760B6}"/>
    <cellStyle name="SAPBEXexcBad8 3 2 2" xfId="1022" xr:uid="{B01C3E1A-3EA7-47FB-8FCF-AED7CAFF6BC2}"/>
    <cellStyle name="SAPBEXexcBad8 3 2 2 2" xfId="1538" xr:uid="{502DC8EE-1F7B-4E9C-821E-68E4079A768E}"/>
    <cellStyle name="SAPBEXexcBad8 3 2 2 2 2" xfId="4124" xr:uid="{B453804C-A855-449F-A883-5CD0D7890E00}"/>
    <cellStyle name="SAPBEXexcBad8 3 2 2 2 3" xfId="2573" xr:uid="{778D3C62-A007-448F-A710-9FDBED760F05}"/>
    <cellStyle name="SAPBEXexcBad8 3 2 2 3" xfId="3092" xr:uid="{83F05682-BBB7-4669-957C-50EC7E3109FC}"/>
    <cellStyle name="SAPBEXexcBad8 3 2 2 3 2" xfId="4640" xr:uid="{E2A804AD-DE76-4F02-8DD7-ED4299871ADC}"/>
    <cellStyle name="SAPBEXexcBad8 3 2 2 4" xfId="3608" xr:uid="{AC6A17D3-AFBB-40FD-ACE3-33F45BDD3508}"/>
    <cellStyle name="SAPBEXexcBad8 3 2 2 5" xfId="2057" xr:uid="{2D448E2F-DD5F-4B90-AC23-19183378D9F4}"/>
    <cellStyle name="SAPBEXexcBad8 3 2 3" xfId="1280" xr:uid="{F28D86E2-C560-4F45-A8B3-DA88D2B2799E}"/>
    <cellStyle name="SAPBEXexcBad8 3 2 3 2" xfId="3866" xr:uid="{766E44F4-C2F0-4FCE-A6F5-FAAB2FE16D5E}"/>
    <cellStyle name="SAPBEXexcBad8 3 2 3 3" xfId="2315" xr:uid="{AB41BC36-F3CB-414A-A4E1-0EEE6DE15987}"/>
    <cellStyle name="SAPBEXexcBad8 3 2 4" xfId="2834" xr:uid="{89B328B6-A70C-4D28-8E0D-724C882BF837}"/>
    <cellStyle name="SAPBEXexcBad8 3 2 4 2" xfId="4382" xr:uid="{881D0B65-B130-4B92-B77E-C4B033F460C1}"/>
    <cellStyle name="SAPBEXexcBad8 3 2 5" xfId="3350" xr:uid="{34388A23-DE9A-4A26-A2CC-30A0BACD8C02}"/>
    <cellStyle name="SAPBEXexcBad8 3 2 6" xfId="1799" xr:uid="{D0047531-2684-4B0A-8261-3858278CD0A6}"/>
    <cellStyle name="SAPBEXexcBad8 4" xfId="324" xr:uid="{F2C643EA-E624-4EC2-88FC-CB1FC55C5A6B}"/>
    <cellStyle name="SAPBEXexcBad8 4 2" xfId="750" xr:uid="{DE872790-6278-4DFB-878E-6526F028568A}"/>
    <cellStyle name="SAPBEXexcBad8 4 2 2" xfId="1023" xr:uid="{D244EDBD-9E42-4DFD-ADC6-E9D86C8EEC72}"/>
    <cellStyle name="SAPBEXexcBad8 4 2 2 2" xfId="1539" xr:uid="{AAC5B5A1-9F2F-47F2-9CD5-24F2C71AEBD7}"/>
    <cellStyle name="SAPBEXexcBad8 4 2 2 2 2" xfId="4125" xr:uid="{5052A223-BE39-47C5-876E-E566FB025568}"/>
    <cellStyle name="SAPBEXexcBad8 4 2 2 2 3" xfId="2574" xr:uid="{6CB38A12-240D-4330-9166-E34A870BB114}"/>
    <cellStyle name="SAPBEXexcBad8 4 2 2 3" xfId="3093" xr:uid="{312F804B-935C-410B-8F8F-D1213FC7D727}"/>
    <cellStyle name="SAPBEXexcBad8 4 2 2 3 2" xfId="4641" xr:uid="{525C2892-E951-420E-9651-A90746A3F6C1}"/>
    <cellStyle name="SAPBEXexcBad8 4 2 2 4" xfId="3609" xr:uid="{23266124-0AA9-4350-9DDA-62A8D1F0DCAC}"/>
    <cellStyle name="SAPBEXexcBad8 4 2 2 5" xfId="2058" xr:uid="{0035B4B0-B5D6-4E4C-8C30-DE8678A7D1AE}"/>
    <cellStyle name="SAPBEXexcBad8 4 2 3" xfId="1281" xr:uid="{A63B5B59-7099-4E1B-83B8-C7F4E05C822D}"/>
    <cellStyle name="SAPBEXexcBad8 4 2 3 2" xfId="3867" xr:uid="{A101F3A2-4320-49E4-8D17-2CFA7DD9D3FE}"/>
    <cellStyle name="SAPBEXexcBad8 4 2 3 3" xfId="2316" xr:uid="{33F503F1-0F83-4A6E-89A2-7CDC291AF116}"/>
    <cellStyle name="SAPBEXexcBad8 4 2 4" xfId="2835" xr:uid="{A36954D4-FB4A-4C93-A795-4A1BD7DFEEDC}"/>
    <cellStyle name="SAPBEXexcBad8 4 2 4 2" xfId="4383" xr:uid="{4990EACD-451A-4248-B0EC-65845E57E9E9}"/>
    <cellStyle name="SAPBEXexcBad8 4 2 5" xfId="3351" xr:uid="{DF58B681-84E3-42F5-B847-275ED8301D03}"/>
    <cellStyle name="SAPBEXexcBad8 4 2 6" xfId="1800" xr:uid="{C675D489-B134-4C8D-ADC6-5BAEDF6F4FC8}"/>
    <cellStyle name="SAPBEXexcBad8 5" xfId="325" xr:uid="{777D4336-1A7C-4DDE-85BA-FAB874254E2A}"/>
    <cellStyle name="SAPBEXexcBad8 5 2" xfId="751" xr:uid="{89FFC407-70FE-4A98-AEC8-67F30FD21729}"/>
    <cellStyle name="SAPBEXexcBad8 5 2 2" xfId="1024" xr:uid="{E0D80D01-E889-4B48-9AF2-0108244C8EFB}"/>
    <cellStyle name="SAPBEXexcBad8 5 2 2 2" xfId="1540" xr:uid="{92A2D031-AC39-487C-B43E-DD7BC423440D}"/>
    <cellStyle name="SAPBEXexcBad8 5 2 2 2 2" xfId="4126" xr:uid="{382BC324-2A73-44AB-8894-4CE30E67FDA1}"/>
    <cellStyle name="SAPBEXexcBad8 5 2 2 2 3" xfId="2575" xr:uid="{82371FC7-163C-4444-B593-DD7C127C17B6}"/>
    <cellStyle name="SAPBEXexcBad8 5 2 2 3" xfId="3094" xr:uid="{E584A1BB-B05A-4D31-857D-57DC8D714771}"/>
    <cellStyle name="SAPBEXexcBad8 5 2 2 3 2" xfId="4642" xr:uid="{A05C3EA0-4CC8-4A7E-8BAE-F221251165E5}"/>
    <cellStyle name="SAPBEXexcBad8 5 2 2 4" xfId="3610" xr:uid="{D22132C6-A955-42CC-8106-E0DC676290DA}"/>
    <cellStyle name="SAPBEXexcBad8 5 2 2 5" xfId="2059" xr:uid="{F331A002-0DD0-4CF1-BB8E-7880B5F887D6}"/>
    <cellStyle name="SAPBEXexcBad8 5 2 3" xfId="1282" xr:uid="{6A3172E8-3229-4D65-B001-B9DCB8B10371}"/>
    <cellStyle name="SAPBEXexcBad8 5 2 3 2" xfId="3868" xr:uid="{CF3B73D4-A3B5-4A9F-8026-08216D67955A}"/>
    <cellStyle name="SAPBEXexcBad8 5 2 3 3" xfId="2317" xr:uid="{6544093F-03CB-4D54-BE15-B5D8C8CADEE6}"/>
    <cellStyle name="SAPBEXexcBad8 5 2 4" xfId="2836" xr:uid="{787E0D4B-F954-43C5-84FB-8C30807B0B48}"/>
    <cellStyle name="SAPBEXexcBad8 5 2 4 2" xfId="4384" xr:uid="{A0E6B96E-36B3-4093-BE50-BD6F0D0BD71D}"/>
    <cellStyle name="SAPBEXexcBad8 5 2 5" xfId="3352" xr:uid="{BC8F78D8-B35C-483D-92EA-94A94EAE3B21}"/>
    <cellStyle name="SAPBEXexcBad8 5 2 6" xfId="1801" xr:uid="{06FE6495-DFB3-4211-B7DE-255577F50432}"/>
    <cellStyle name="SAPBEXexcBad8 6" xfId="326" xr:uid="{DFFD4104-C416-4972-88E4-E58E7D362789}"/>
    <cellStyle name="SAPBEXexcBad8 6 2" xfId="752" xr:uid="{1FF84C83-3FE2-4BD1-ABC4-4D019372DBF4}"/>
    <cellStyle name="SAPBEXexcBad8 6 2 2" xfId="1025" xr:uid="{8040FF29-40A1-44C9-AABC-0129F7C0915D}"/>
    <cellStyle name="SAPBEXexcBad8 6 2 2 2" xfId="1541" xr:uid="{D839E1B2-631E-46A5-9960-001C2ED1861E}"/>
    <cellStyle name="SAPBEXexcBad8 6 2 2 2 2" xfId="4127" xr:uid="{C699F6D4-3134-47BA-8F3E-636E769ECC9B}"/>
    <cellStyle name="SAPBEXexcBad8 6 2 2 2 3" xfId="2576" xr:uid="{E529E4AA-3459-4D59-AF9E-D8F3D962655B}"/>
    <cellStyle name="SAPBEXexcBad8 6 2 2 3" xfId="3095" xr:uid="{663D1604-F877-46A3-9E83-E737E12EDE45}"/>
    <cellStyle name="SAPBEXexcBad8 6 2 2 3 2" xfId="4643" xr:uid="{3AE790B5-D29E-485C-80F9-2E63A3F75BEA}"/>
    <cellStyle name="SAPBEXexcBad8 6 2 2 4" xfId="3611" xr:uid="{CEEC781D-32AC-4A39-BF14-6B6271304A2A}"/>
    <cellStyle name="SAPBEXexcBad8 6 2 2 5" xfId="2060" xr:uid="{D611734D-842E-4B01-879D-E20962CED5FC}"/>
    <cellStyle name="SAPBEXexcBad8 6 2 3" xfId="1283" xr:uid="{DCAF9CB3-3EFE-4076-B0ED-E9A78DA5F77F}"/>
    <cellStyle name="SAPBEXexcBad8 6 2 3 2" xfId="3869" xr:uid="{34A2D251-A7F6-44E3-806C-EA6AA29457B3}"/>
    <cellStyle name="SAPBEXexcBad8 6 2 3 3" xfId="2318" xr:uid="{42B2C61B-7657-4E7F-BB99-036EBABFF6A2}"/>
    <cellStyle name="SAPBEXexcBad8 6 2 4" xfId="2837" xr:uid="{1A7B52CE-D410-48F1-9C89-3661AF3A20B6}"/>
    <cellStyle name="SAPBEXexcBad8 6 2 4 2" xfId="4385" xr:uid="{78E3F24D-014B-4F5A-BF5C-6CE41AC77944}"/>
    <cellStyle name="SAPBEXexcBad8 6 2 5" xfId="3353" xr:uid="{7D895140-4169-4E82-9A42-53A35C499EB5}"/>
    <cellStyle name="SAPBEXexcBad8 6 2 6" xfId="1802" xr:uid="{D573F944-6422-405B-B971-2744BF9E14CC}"/>
    <cellStyle name="SAPBEXexcBad8 7" xfId="747" xr:uid="{00585EB1-0879-46B3-B649-1D2DB77C9550}"/>
    <cellStyle name="SAPBEXexcBad8 7 2" xfId="1020" xr:uid="{C0F922DA-216F-4137-A82E-204C71675C5C}"/>
    <cellStyle name="SAPBEXexcBad8 7 2 2" xfId="1536" xr:uid="{38E25A10-AA0F-4AF8-85CC-C82A345A5824}"/>
    <cellStyle name="SAPBEXexcBad8 7 2 2 2" xfId="4122" xr:uid="{353027AF-D65A-4EB5-92E1-E4C039EC8545}"/>
    <cellStyle name="SAPBEXexcBad8 7 2 2 3" xfId="2571" xr:uid="{90ECFEEC-E3C5-4FC4-B799-AD887603452C}"/>
    <cellStyle name="SAPBEXexcBad8 7 2 3" xfId="3090" xr:uid="{FED1C1BB-754B-493D-B3EE-4F29BDB6C6AC}"/>
    <cellStyle name="SAPBEXexcBad8 7 2 3 2" xfId="4638" xr:uid="{5DB42393-2F2A-4F39-AB9E-C180558D5A31}"/>
    <cellStyle name="SAPBEXexcBad8 7 2 4" xfId="3606" xr:uid="{28A5930B-CB62-4A62-9D19-67923B8E42FD}"/>
    <cellStyle name="SAPBEXexcBad8 7 2 5" xfId="2055" xr:uid="{34B407F4-3898-48E5-8E43-96A1A50D0D4A}"/>
    <cellStyle name="SAPBEXexcBad8 7 3" xfId="1278" xr:uid="{F84C8804-0129-4443-A27B-8E9D7579C854}"/>
    <cellStyle name="SAPBEXexcBad8 7 3 2" xfId="3864" xr:uid="{7FBAA495-90EC-410C-8B00-40B9F7D8E0AB}"/>
    <cellStyle name="SAPBEXexcBad8 7 3 3" xfId="2313" xr:uid="{F28EDAA1-88DE-4879-8BEE-E15E49F3768C}"/>
    <cellStyle name="SAPBEXexcBad8 7 4" xfId="2832" xr:uid="{BEBE1B72-E955-4639-91B9-74CCB4DD8A35}"/>
    <cellStyle name="SAPBEXexcBad8 7 4 2" xfId="4380" xr:uid="{4CB74968-08B1-4295-8261-137A48451100}"/>
    <cellStyle name="SAPBEXexcBad8 7 5" xfId="3348" xr:uid="{7902E16B-068F-4B0E-BAB0-BF46CCEA9BFB}"/>
    <cellStyle name="SAPBEXexcBad8 7 6" xfId="1797" xr:uid="{3E287853-26F6-4549-87E4-200C9194C38F}"/>
    <cellStyle name="SAPBEXexcBad9" xfId="327" xr:uid="{8BB8D814-69CD-4FF9-BAF5-2001F93B061C}"/>
    <cellStyle name="SAPBEXexcBad9 2" xfId="328" xr:uid="{AF87D97A-D89B-4667-B645-F14FFA837CBA}"/>
    <cellStyle name="SAPBEXexcBad9 2 2" xfId="754" xr:uid="{0E587254-2266-4706-8318-37ABFB1932DF}"/>
    <cellStyle name="SAPBEXexcBad9 2 2 2" xfId="1027" xr:uid="{193E3228-73DB-452A-B8C2-7C55DCAB137E}"/>
    <cellStyle name="SAPBEXexcBad9 2 2 2 2" xfId="1543" xr:uid="{B4462044-13D2-4EB5-8B88-08571B56EDA4}"/>
    <cellStyle name="SAPBEXexcBad9 2 2 2 2 2" xfId="4129" xr:uid="{D227033D-135A-4B2F-A398-A46C3EB7CFF3}"/>
    <cellStyle name="SAPBEXexcBad9 2 2 2 2 3" xfId="2578" xr:uid="{991875D9-0BA0-4DB3-92B4-D529F931B1A5}"/>
    <cellStyle name="SAPBEXexcBad9 2 2 2 3" xfId="3097" xr:uid="{0160E700-BA93-4363-A7CB-61544D14F765}"/>
    <cellStyle name="SAPBEXexcBad9 2 2 2 3 2" xfId="4645" xr:uid="{45177BBF-505B-4D26-BABD-AEF1B6B94FD4}"/>
    <cellStyle name="SAPBEXexcBad9 2 2 2 4" xfId="3613" xr:uid="{6DD2AD2D-718A-45D8-8968-A80F604E96BA}"/>
    <cellStyle name="SAPBEXexcBad9 2 2 2 5" xfId="2062" xr:uid="{889E022D-5ED9-457C-AB53-736061FBF487}"/>
    <cellStyle name="SAPBEXexcBad9 2 2 3" xfId="1285" xr:uid="{AB801204-08C4-4680-AEC1-7930E84AB290}"/>
    <cellStyle name="SAPBEXexcBad9 2 2 3 2" xfId="3871" xr:uid="{C0FC89A7-E275-4221-8185-4E87694C5A95}"/>
    <cellStyle name="SAPBEXexcBad9 2 2 3 3" xfId="2320" xr:uid="{EE3186C5-BCA3-44FA-AE13-68A005E02F91}"/>
    <cellStyle name="SAPBEXexcBad9 2 2 4" xfId="2839" xr:uid="{2F76B516-27CB-4E21-80BF-1F7270AA5406}"/>
    <cellStyle name="SAPBEXexcBad9 2 2 4 2" xfId="4387" xr:uid="{8828CB85-F098-45F7-8BCB-F6004D9B7402}"/>
    <cellStyle name="SAPBEXexcBad9 2 2 5" xfId="3355" xr:uid="{D29AF374-E6BA-4ACA-BED9-F0EB4BABAB8E}"/>
    <cellStyle name="SAPBEXexcBad9 2 2 6" xfId="1804" xr:uid="{0D225E8A-C0FB-4C5C-8C83-68CAB8D0434B}"/>
    <cellStyle name="SAPBEXexcBad9 3" xfId="329" xr:uid="{DC68DA4B-CECB-400B-B683-BF6E4072507A}"/>
    <cellStyle name="SAPBEXexcBad9 3 2" xfId="755" xr:uid="{BB12A278-4ECD-48F6-A6E2-E61A292242E2}"/>
    <cellStyle name="SAPBEXexcBad9 3 2 2" xfId="1028" xr:uid="{EB7C3D9D-EE3B-4379-AE70-BEF91E10876D}"/>
    <cellStyle name="SAPBEXexcBad9 3 2 2 2" xfId="1544" xr:uid="{954A6A51-42A4-4F6B-A27E-7F056C98A837}"/>
    <cellStyle name="SAPBEXexcBad9 3 2 2 2 2" xfId="4130" xr:uid="{7110F11A-4A6B-422B-A748-65CDD29C1751}"/>
    <cellStyle name="SAPBEXexcBad9 3 2 2 2 3" xfId="2579" xr:uid="{0559BC37-C854-4D04-B901-2112764ED668}"/>
    <cellStyle name="SAPBEXexcBad9 3 2 2 3" xfId="3098" xr:uid="{B20F2131-0BFD-4C53-B788-A4C97E469F98}"/>
    <cellStyle name="SAPBEXexcBad9 3 2 2 3 2" xfId="4646" xr:uid="{34BE5C34-FF4C-4098-9D34-24A438B450FC}"/>
    <cellStyle name="SAPBEXexcBad9 3 2 2 4" xfId="3614" xr:uid="{FDD61A9F-AECF-4B4B-9BB2-D510C446B292}"/>
    <cellStyle name="SAPBEXexcBad9 3 2 2 5" xfId="2063" xr:uid="{F7873953-12AE-4BD9-ADC1-3F9CF350FD98}"/>
    <cellStyle name="SAPBEXexcBad9 3 2 3" xfId="1286" xr:uid="{D2B3B10D-3E0E-4E7C-BC6A-3550F9A812DE}"/>
    <cellStyle name="SAPBEXexcBad9 3 2 3 2" xfId="3872" xr:uid="{1191543F-D43E-4479-ADC8-943A0A2C189B}"/>
    <cellStyle name="SAPBEXexcBad9 3 2 3 3" xfId="2321" xr:uid="{968EA68E-0C90-458D-B014-1564D9F03331}"/>
    <cellStyle name="SAPBEXexcBad9 3 2 4" xfId="2840" xr:uid="{4D404F3C-8D7D-4E7D-B67D-88711E62B72D}"/>
    <cellStyle name="SAPBEXexcBad9 3 2 4 2" xfId="4388" xr:uid="{0737F5A3-34D1-47AD-8639-A866A17633D4}"/>
    <cellStyle name="SAPBEXexcBad9 3 2 5" xfId="3356" xr:uid="{DD9179C8-839C-459D-81AE-B8614E60FC7F}"/>
    <cellStyle name="SAPBEXexcBad9 3 2 6" xfId="1805" xr:uid="{A853DBC5-9AFB-4913-B3AE-0BF1E559CDAC}"/>
    <cellStyle name="SAPBEXexcBad9 4" xfId="330" xr:uid="{01BD7386-D395-455D-8A4C-EA41079EFF80}"/>
    <cellStyle name="SAPBEXexcBad9 4 2" xfId="756" xr:uid="{327B4528-FDE7-49C0-831A-E152A680132F}"/>
    <cellStyle name="SAPBEXexcBad9 4 2 2" xfId="1029" xr:uid="{4A2F5C81-937F-4C4A-BBFE-707B65F1326B}"/>
    <cellStyle name="SAPBEXexcBad9 4 2 2 2" xfId="1545" xr:uid="{E5BE4E87-F40D-4682-BC0A-7D84E4190C72}"/>
    <cellStyle name="SAPBEXexcBad9 4 2 2 2 2" xfId="4131" xr:uid="{CFA63E81-E24B-4593-868B-BA3AE1C0046E}"/>
    <cellStyle name="SAPBEXexcBad9 4 2 2 2 3" xfId="2580" xr:uid="{CBC9E840-0769-4860-AD73-05A9729F2A7F}"/>
    <cellStyle name="SAPBEXexcBad9 4 2 2 3" xfId="3099" xr:uid="{F9A583AB-3D1A-43D6-991B-9A60465CDFCA}"/>
    <cellStyle name="SAPBEXexcBad9 4 2 2 3 2" xfId="4647" xr:uid="{834FD289-F1EC-4130-AE1D-9225C75593AE}"/>
    <cellStyle name="SAPBEXexcBad9 4 2 2 4" xfId="3615" xr:uid="{C996F452-A30D-4AB5-B591-4F2EAF1F1C8A}"/>
    <cellStyle name="SAPBEXexcBad9 4 2 2 5" xfId="2064" xr:uid="{7F97F0ED-D6D3-423E-9404-098D7537AA22}"/>
    <cellStyle name="SAPBEXexcBad9 4 2 3" xfId="1287" xr:uid="{A2F45E47-E1C0-4078-A3DF-78393B4BB5CE}"/>
    <cellStyle name="SAPBEXexcBad9 4 2 3 2" xfId="3873" xr:uid="{E0081BD4-ADB6-4A49-8099-031BE161F84A}"/>
    <cellStyle name="SAPBEXexcBad9 4 2 3 3" xfId="2322" xr:uid="{61546388-7B89-4F8E-8B77-865B767873D6}"/>
    <cellStyle name="SAPBEXexcBad9 4 2 4" xfId="2841" xr:uid="{7F406B64-5D6F-4D28-B454-6C902692337B}"/>
    <cellStyle name="SAPBEXexcBad9 4 2 4 2" xfId="4389" xr:uid="{67163284-5FB5-4149-AEA1-B1980636D871}"/>
    <cellStyle name="SAPBEXexcBad9 4 2 5" xfId="3357" xr:uid="{F9097819-BED2-42EC-8A80-3E7D42D50EFC}"/>
    <cellStyle name="SAPBEXexcBad9 4 2 6" xfId="1806" xr:uid="{DDE0E337-7D6A-4EBC-8DD5-976C8578646C}"/>
    <cellStyle name="SAPBEXexcBad9 5" xfId="331" xr:uid="{67774033-D434-446D-ADEC-94A3163F8846}"/>
    <cellStyle name="SAPBEXexcBad9 5 2" xfId="757" xr:uid="{F537F9E5-6708-4352-B352-75EE119D4EA1}"/>
    <cellStyle name="SAPBEXexcBad9 5 2 2" xfId="1030" xr:uid="{21D1B2F2-61F8-48FD-9FA4-74EF6E83F0FA}"/>
    <cellStyle name="SAPBEXexcBad9 5 2 2 2" xfId="1546" xr:uid="{1444D8D5-89EE-4CF4-94B0-40290AB6A949}"/>
    <cellStyle name="SAPBEXexcBad9 5 2 2 2 2" xfId="4132" xr:uid="{BD04C9DA-F75D-4872-967E-9C0674159A6B}"/>
    <cellStyle name="SAPBEXexcBad9 5 2 2 2 3" xfId="2581" xr:uid="{3F6D35B1-004B-4BE2-8E29-07F25CDA40EB}"/>
    <cellStyle name="SAPBEXexcBad9 5 2 2 3" xfId="3100" xr:uid="{2CD9687C-3B03-440A-ADF2-63ABDE71131D}"/>
    <cellStyle name="SAPBEXexcBad9 5 2 2 3 2" xfId="4648" xr:uid="{5D37DC90-A5C7-4AE6-AF53-E89D2564943F}"/>
    <cellStyle name="SAPBEXexcBad9 5 2 2 4" xfId="3616" xr:uid="{74611AFC-3B48-451E-9D2A-AA9B3D27425A}"/>
    <cellStyle name="SAPBEXexcBad9 5 2 2 5" xfId="2065" xr:uid="{FCB4160F-D5AD-4590-AC63-4EEFB7086EDF}"/>
    <cellStyle name="SAPBEXexcBad9 5 2 3" xfId="1288" xr:uid="{400FCF5A-EA06-493E-8F1B-2B0755826B28}"/>
    <cellStyle name="SAPBEXexcBad9 5 2 3 2" xfId="3874" xr:uid="{721B7430-9B16-408F-8DE7-390F4EAA56CA}"/>
    <cellStyle name="SAPBEXexcBad9 5 2 3 3" xfId="2323" xr:uid="{1328BD89-6B84-42C2-B92C-2298DC945668}"/>
    <cellStyle name="SAPBEXexcBad9 5 2 4" xfId="2842" xr:uid="{79446FC5-B9F2-4E40-A98B-1D2C2E00CFD8}"/>
    <cellStyle name="SAPBEXexcBad9 5 2 4 2" xfId="4390" xr:uid="{3CD11B96-D929-4154-A23C-B6249C347BC9}"/>
    <cellStyle name="SAPBEXexcBad9 5 2 5" xfId="3358" xr:uid="{A554F2CF-9429-41C3-919D-1CEB3FFC5BE0}"/>
    <cellStyle name="SAPBEXexcBad9 5 2 6" xfId="1807" xr:uid="{4274109C-2378-46BB-A6F7-8D5DDF8A6501}"/>
    <cellStyle name="SAPBEXexcBad9 6" xfId="332" xr:uid="{8B863C78-E370-49ED-9950-F5C021E06413}"/>
    <cellStyle name="SAPBEXexcBad9 6 2" xfId="758" xr:uid="{AE39255B-9FF9-4405-ABAB-9F472AEA78D9}"/>
    <cellStyle name="SAPBEXexcBad9 6 2 2" xfId="1031" xr:uid="{CB2A0E6A-5E97-4A52-87D7-F2D6AA806D06}"/>
    <cellStyle name="SAPBEXexcBad9 6 2 2 2" xfId="1547" xr:uid="{C5E123C3-D9D9-42CB-BB70-182148BCDF12}"/>
    <cellStyle name="SAPBEXexcBad9 6 2 2 2 2" xfId="4133" xr:uid="{0B1CF7FF-7E69-4F09-A804-EF064D5D4FA1}"/>
    <cellStyle name="SAPBEXexcBad9 6 2 2 2 3" xfId="2582" xr:uid="{1208C768-598D-4D7C-B5F6-6B711C6CE9B7}"/>
    <cellStyle name="SAPBEXexcBad9 6 2 2 3" xfId="3101" xr:uid="{BFA9204A-7F65-4AE3-87C9-E8B2A5439C8B}"/>
    <cellStyle name="SAPBEXexcBad9 6 2 2 3 2" xfId="4649" xr:uid="{205B19A9-472E-43B5-AD3D-3B56589CE3A2}"/>
    <cellStyle name="SAPBEXexcBad9 6 2 2 4" xfId="3617" xr:uid="{7ED63C88-0E0E-48C0-A8D5-73AB7638CBA4}"/>
    <cellStyle name="SAPBEXexcBad9 6 2 2 5" xfId="2066" xr:uid="{7C95404F-5496-4B5B-89D8-59C60110B4F2}"/>
    <cellStyle name="SAPBEXexcBad9 6 2 3" xfId="1289" xr:uid="{3B00C09F-921B-43B8-B1D6-0A94D63F3AAE}"/>
    <cellStyle name="SAPBEXexcBad9 6 2 3 2" xfId="3875" xr:uid="{3D54B08C-071F-4DE8-AA2B-B7D0B68684DE}"/>
    <cellStyle name="SAPBEXexcBad9 6 2 3 3" xfId="2324" xr:uid="{2F2ED901-2276-4C14-8812-FBD39C1FACFA}"/>
    <cellStyle name="SAPBEXexcBad9 6 2 4" xfId="2843" xr:uid="{B9748B45-6794-467D-B379-A733D9B4F75D}"/>
    <cellStyle name="SAPBEXexcBad9 6 2 4 2" xfId="4391" xr:uid="{0E9890B8-CBF0-4904-9932-2A9014FA918C}"/>
    <cellStyle name="SAPBEXexcBad9 6 2 5" xfId="3359" xr:uid="{9DF30FB3-E0BA-45FD-94D1-BF02BFAB6BB8}"/>
    <cellStyle name="SAPBEXexcBad9 6 2 6" xfId="1808" xr:uid="{7A7CAF40-6260-411D-BAA6-E82A2A7FA0EC}"/>
    <cellStyle name="SAPBEXexcBad9 7" xfId="753" xr:uid="{0B93DB77-E886-463E-B52B-E17BC8C3E76E}"/>
    <cellStyle name="SAPBEXexcBad9 7 2" xfId="1026" xr:uid="{787CB033-0BC3-4286-8515-572BE73E75D2}"/>
    <cellStyle name="SAPBEXexcBad9 7 2 2" xfId="1542" xr:uid="{243312F9-2DB6-4042-82CB-E3EE1966BA63}"/>
    <cellStyle name="SAPBEXexcBad9 7 2 2 2" xfId="4128" xr:uid="{8B756B13-1F02-4983-8AEC-B6504CA6C735}"/>
    <cellStyle name="SAPBEXexcBad9 7 2 2 3" xfId="2577" xr:uid="{5FF4338A-BE1A-45BE-A6AF-C100C3EC5DC9}"/>
    <cellStyle name="SAPBEXexcBad9 7 2 3" xfId="3096" xr:uid="{6C38F254-DE97-4495-8003-7DA7B32D18A9}"/>
    <cellStyle name="SAPBEXexcBad9 7 2 3 2" xfId="4644" xr:uid="{159E01CF-3714-4B6F-80D7-6E1B6994EA0C}"/>
    <cellStyle name="SAPBEXexcBad9 7 2 4" xfId="3612" xr:uid="{35FB5C87-5546-4926-B6B6-836ED664E760}"/>
    <cellStyle name="SAPBEXexcBad9 7 2 5" xfId="2061" xr:uid="{98B24F5D-ACE1-4E21-9E01-F24F21C0863E}"/>
    <cellStyle name="SAPBEXexcBad9 7 3" xfId="1284" xr:uid="{30E4CB0C-C42E-44A9-8D65-D9D70DFEB7E3}"/>
    <cellStyle name="SAPBEXexcBad9 7 3 2" xfId="3870" xr:uid="{A6D09861-20D7-430E-88E0-B585ECB8093A}"/>
    <cellStyle name="SAPBEXexcBad9 7 3 3" xfId="2319" xr:uid="{FEDC0382-66B3-473F-9F93-4C6A1E6D2DBE}"/>
    <cellStyle name="SAPBEXexcBad9 7 4" xfId="2838" xr:uid="{BED8F04C-9A5D-4504-9333-9C52AFD5B8D5}"/>
    <cellStyle name="SAPBEXexcBad9 7 4 2" xfId="4386" xr:uid="{C4126325-4338-4A69-B390-FF38CE7ED323}"/>
    <cellStyle name="SAPBEXexcBad9 7 5" xfId="3354" xr:uid="{4877BB96-DD2B-47FD-856C-ACE79C5F4D5A}"/>
    <cellStyle name="SAPBEXexcBad9 7 6" xfId="1803" xr:uid="{E94846C4-7949-4C91-AE51-DA7A566D8E64}"/>
    <cellStyle name="SAPBEXexcCritical4" xfId="333" xr:uid="{681BA8DC-ADF3-4C93-9A16-41A9B9E99D81}"/>
    <cellStyle name="SAPBEXexcCritical4 2" xfId="334" xr:uid="{41C3B7ED-4FBF-4219-A2BA-BFE0287FB0DD}"/>
    <cellStyle name="SAPBEXexcCritical4 2 2" xfId="760" xr:uid="{F89F65D2-CF1D-4ACA-9DF2-DE3175B78F05}"/>
    <cellStyle name="SAPBEXexcCritical4 2 2 2" xfId="1033" xr:uid="{5BD7ABC2-215D-491D-B7DA-D899A1F210A1}"/>
    <cellStyle name="SAPBEXexcCritical4 2 2 2 2" xfId="1549" xr:uid="{506847CB-70CB-4CD2-96A0-35636E478A0C}"/>
    <cellStyle name="SAPBEXexcCritical4 2 2 2 2 2" xfId="4135" xr:uid="{1D95D07A-20CB-4186-AB72-C84DC4C4D800}"/>
    <cellStyle name="SAPBEXexcCritical4 2 2 2 2 3" xfId="2584" xr:uid="{FAC5760E-225C-42F6-84C2-E8F8B5E3E3F2}"/>
    <cellStyle name="SAPBEXexcCritical4 2 2 2 3" xfId="3103" xr:uid="{41EBE34B-86BE-4AC0-8802-A17BD03ACF51}"/>
    <cellStyle name="SAPBEXexcCritical4 2 2 2 3 2" xfId="4651" xr:uid="{834D1F05-C504-432A-87D7-D2D1351EEE0E}"/>
    <cellStyle name="SAPBEXexcCritical4 2 2 2 4" xfId="3619" xr:uid="{2E375146-AD7F-4156-9FA3-3915A76238AF}"/>
    <cellStyle name="SAPBEXexcCritical4 2 2 2 5" xfId="2068" xr:uid="{6676E79B-A2A3-47C7-A7AF-9F521ECE2BD2}"/>
    <cellStyle name="SAPBEXexcCritical4 2 2 3" xfId="1291" xr:uid="{00A6E967-E756-42A2-8905-6536F380652F}"/>
    <cellStyle name="SAPBEXexcCritical4 2 2 3 2" xfId="3877" xr:uid="{BF7B3F05-6DD8-4909-9406-D23289422AC8}"/>
    <cellStyle name="SAPBEXexcCritical4 2 2 3 3" xfId="2326" xr:uid="{76338A6C-DFA4-4757-A7DB-93572267DF96}"/>
    <cellStyle name="SAPBEXexcCritical4 2 2 4" xfId="2845" xr:uid="{1FC1BC40-FD65-40D9-AF9C-EE5DEF91B817}"/>
    <cellStyle name="SAPBEXexcCritical4 2 2 4 2" xfId="4393" xr:uid="{6DDDA419-6FC9-447E-9B7C-E2A5F741B53B}"/>
    <cellStyle name="SAPBEXexcCritical4 2 2 5" xfId="3361" xr:uid="{A59B699F-5DC7-41BE-957E-4B762361AA23}"/>
    <cellStyle name="SAPBEXexcCritical4 2 2 6" xfId="1810" xr:uid="{B703C2EF-3BBD-4547-AE5A-DEB27D9F4422}"/>
    <cellStyle name="SAPBEXexcCritical4 3" xfId="335" xr:uid="{E22F77E8-90DB-4EF9-88A8-98F65747EC8B}"/>
    <cellStyle name="SAPBEXexcCritical4 3 2" xfId="761" xr:uid="{0A4FF4D1-AF37-4378-B41B-B6635051A084}"/>
    <cellStyle name="SAPBEXexcCritical4 3 2 2" xfId="1034" xr:uid="{D5AFBC71-F50C-4549-9BFE-974263D89B8D}"/>
    <cellStyle name="SAPBEXexcCritical4 3 2 2 2" xfId="1550" xr:uid="{7EC62A1C-C397-4066-BE83-A65032A95401}"/>
    <cellStyle name="SAPBEXexcCritical4 3 2 2 2 2" xfId="4136" xr:uid="{6A481353-931A-4D6D-A71A-9C1F0AF66C97}"/>
    <cellStyle name="SAPBEXexcCritical4 3 2 2 2 3" xfId="2585" xr:uid="{A50A594E-91B2-414E-BA06-CE33B17790BC}"/>
    <cellStyle name="SAPBEXexcCritical4 3 2 2 3" xfId="3104" xr:uid="{FA19C205-C363-43F5-A513-C520BE476FDF}"/>
    <cellStyle name="SAPBEXexcCritical4 3 2 2 3 2" xfId="4652" xr:uid="{058F42F1-BEC1-4AC8-BF4D-0831E80BBED9}"/>
    <cellStyle name="SAPBEXexcCritical4 3 2 2 4" xfId="3620" xr:uid="{59651406-8D56-47CB-B720-EC1ABE09A753}"/>
    <cellStyle name="SAPBEXexcCritical4 3 2 2 5" xfId="2069" xr:uid="{18C5A43A-EFCB-4160-B5BB-BBB5503B68C3}"/>
    <cellStyle name="SAPBEXexcCritical4 3 2 3" xfId="1292" xr:uid="{014C8082-A4D1-4CD5-B818-FC877852704D}"/>
    <cellStyle name="SAPBEXexcCritical4 3 2 3 2" xfId="3878" xr:uid="{E1CD1162-3BDE-421F-997C-7163F5393E94}"/>
    <cellStyle name="SAPBEXexcCritical4 3 2 3 3" xfId="2327" xr:uid="{7A53FB27-C97D-46D0-88D1-E868F6EAC8E5}"/>
    <cellStyle name="SAPBEXexcCritical4 3 2 4" xfId="2846" xr:uid="{6DB353A9-A59A-40BE-A003-8BC474565E05}"/>
    <cellStyle name="SAPBEXexcCritical4 3 2 4 2" xfId="4394" xr:uid="{FB96E192-E5C9-4EA1-90F3-46D7A4596B92}"/>
    <cellStyle name="SAPBEXexcCritical4 3 2 5" xfId="3362" xr:uid="{49BFF231-4530-4658-AE27-D3A20FF06DCE}"/>
    <cellStyle name="SAPBEXexcCritical4 3 2 6" xfId="1811" xr:uid="{7497EEF6-8607-41C9-8BC5-C807A6999FCA}"/>
    <cellStyle name="SAPBEXexcCritical4 4" xfId="336" xr:uid="{7FE773EF-FA05-40C3-9308-44A7F26C066B}"/>
    <cellStyle name="SAPBEXexcCritical4 4 2" xfId="762" xr:uid="{1038AC6E-B52D-4490-A4FC-131D14F2E87D}"/>
    <cellStyle name="SAPBEXexcCritical4 4 2 2" xfId="1035" xr:uid="{F677D5EB-6C3E-4EED-82E6-B6D7737A4592}"/>
    <cellStyle name="SAPBEXexcCritical4 4 2 2 2" xfId="1551" xr:uid="{2954C05B-1033-46EE-AE74-1BB1405C92D3}"/>
    <cellStyle name="SAPBEXexcCritical4 4 2 2 2 2" xfId="4137" xr:uid="{A53266B7-091A-4650-8366-87688430B0BC}"/>
    <cellStyle name="SAPBEXexcCritical4 4 2 2 2 3" xfId="2586" xr:uid="{66C13DC7-5068-4E87-AED8-CA24A461126D}"/>
    <cellStyle name="SAPBEXexcCritical4 4 2 2 3" xfId="3105" xr:uid="{273C54F0-B7A7-4C1A-A078-F8FCF7A1986B}"/>
    <cellStyle name="SAPBEXexcCritical4 4 2 2 3 2" xfId="4653" xr:uid="{B215A8BA-9896-429D-85A2-FCA13CC03984}"/>
    <cellStyle name="SAPBEXexcCritical4 4 2 2 4" xfId="3621" xr:uid="{18A70D1F-E28C-4BD1-9825-815303EAFBA6}"/>
    <cellStyle name="SAPBEXexcCritical4 4 2 2 5" xfId="2070" xr:uid="{0609056D-9AA6-432F-BEE4-D853F45F40FC}"/>
    <cellStyle name="SAPBEXexcCritical4 4 2 3" xfId="1293" xr:uid="{9B673C8E-F3BC-4C32-A7BD-32D186D3E4CD}"/>
    <cellStyle name="SAPBEXexcCritical4 4 2 3 2" xfId="3879" xr:uid="{0BD578C9-CB47-45D6-8802-D151EB737340}"/>
    <cellStyle name="SAPBEXexcCritical4 4 2 3 3" xfId="2328" xr:uid="{B86CCC05-1A97-4020-8A94-272325EA6A8E}"/>
    <cellStyle name="SAPBEXexcCritical4 4 2 4" xfId="2847" xr:uid="{D523B342-FC01-4E32-9E2E-37BB0D1E2D5E}"/>
    <cellStyle name="SAPBEXexcCritical4 4 2 4 2" xfId="4395" xr:uid="{18593E9D-7729-404F-B760-C220C87A1BE6}"/>
    <cellStyle name="SAPBEXexcCritical4 4 2 5" xfId="3363" xr:uid="{56D6FDAE-C330-456D-9301-74362CC9C238}"/>
    <cellStyle name="SAPBEXexcCritical4 4 2 6" xfId="1812" xr:uid="{84EB5C68-306F-4DC3-8365-CAA320A599F2}"/>
    <cellStyle name="SAPBEXexcCritical4 5" xfId="337" xr:uid="{527F57C0-1C89-45A7-98AF-A866FF82A3BF}"/>
    <cellStyle name="SAPBEXexcCritical4 5 2" xfId="763" xr:uid="{4F9761E6-5D37-41DA-BB77-D6348FF01436}"/>
    <cellStyle name="SAPBEXexcCritical4 5 2 2" xfId="1036" xr:uid="{E201FE62-47AF-4A4D-9EEF-80FF9AD09656}"/>
    <cellStyle name="SAPBEXexcCritical4 5 2 2 2" xfId="1552" xr:uid="{89584327-2C1A-41C8-B89A-8BC118EDB753}"/>
    <cellStyle name="SAPBEXexcCritical4 5 2 2 2 2" xfId="4138" xr:uid="{B9BFCCC7-E607-4063-A927-3962693F3995}"/>
    <cellStyle name="SAPBEXexcCritical4 5 2 2 2 3" xfId="2587" xr:uid="{953B408E-2397-4767-9AA7-D8BC0FA32DDC}"/>
    <cellStyle name="SAPBEXexcCritical4 5 2 2 3" xfId="3106" xr:uid="{51B528ED-491B-4C71-B725-08DC7E5A9AAF}"/>
    <cellStyle name="SAPBEXexcCritical4 5 2 2 3 2" xfId="4654" xr:uid="{1B5A0545-8A0C-4D95-93CA-57A9D460462C}"/>
    <cellStyle name="SAPBEXexcCritical4 5 2 2 4" xfId="3622" xr:uid="{137D90AC-B45A-4CB0-BB58-3DC0266EF2B1}"/>
    <cellStyle name="SAPBEXexcCritical4 5 2 2 5" xfId="2071" xr:uid="{319E92D4-AAB7-4228-B463-FAC01E5C2362}"/>
    <cellStyle name="SAPBEXexcCritical4 5 2 3" xfId="1294" xr:uid="{7BCA28B1-E949-4BA8-8E04-C9937479D98F}"/>
    <cellStyle name="SAPBEXexcCritical4 5 2 3 2" xfId="3880" xr:uid="{6C40A65B-7A3F-4789-9A72-3CEF93B585DC}"/>
    <cellStyle name="SAPBEXexcCritical4 5 2 3 3" xfId="2329" xr:uid="{19781CDD-1663-4773-B631-5558769DB38B}"/>
    <cellStyle name="SAPBEXexcCritical4 5 2 4" xfId="2848" xr:uid="{0BA83229-944F-4718-9A41-5670A39FAD21}"/>
    <cellStyle name="SAPBEXexcCritical4 5 2 4 2" xfId="4396" xr:uid="{A1876177-A732-4CB8-8D25-BC26092F1675}"/>
    <cellStyle name="SAPBEXexcCritical4 5 2 5" xfId="3364" xr:uid="{6F24B36C-EAA5-4BEC-8F11-656EA283BA30}"/>
    <cellStyle name="SAPBEXexcCritical4 5 2 6" xfId="1813" xr:uid="{9B5C2231-2374-424F-A0CC-B2E71D918E70}"/>
    <cellStyle name="SAPBEXexcCritical4 6" xfId="338" xr:uid="{8BBB4173-43B8-4867-9502-B6BD1B71EE78}"/>
    <cellStyle name="SAPBEXexcCritical4 6 2" xfId="764" xr:uid="{EE048A2C-E54E-40D1-B362-32C690D45F46}"/>
    <cellStyle name="SAPBEXexcCritical4 6 2 2" xfId="1037" xr:uid="{2C435A7A-6C50-40D6-B37F-FF423902B935}"/>
    <cellStyle name="SAPBEXexcCritical4 6 2 2 2" xfId="1553" xr:uid="{4202ED7F-F3B6-427B-AE29-713F48865686}"/>
    <cellStyle name="SAPBEXexcCritical4 6 2 2 2 2" xfId="4139" xr:uid="{45480767-0B2E-47A0-8AF5-07E28C978C2B}"/>
    <cellStyle name="SAPBEXexcCritical4 6 2 2 2 3" xfId="2588" xr:uid="{6BBA6631-20AF-48F0-ABB3-41FC465E21CF}"/>
    <cellStyle name="SAPBEXexcCritical4 6 2 2 3" xfId="3107" xr:uid="{CEA5DECC-AD97-46E9-A85A-D71751D7E0B7}"/>
    <cellStyle name="SAPBEXexcCritical4 6 2 2 3 2" xfId="4655" xr:uid="{2922EF32-CF5D-4369-96E9-379274B6A19D}"/>
    <cellStyle name="SAPBEXexcCritical4 6 2 2 4" xfId="3623" xr:uid="{C54EA7A5-4C5D-4357-99D4-DEE0C2D4DF5D}"/>
    <cellStyle name="SAPBEXexcCritical4 6 2 2 5" xfId="2072" xr:uid="{29A5A173-B45B-415E-8FA5-55EC38E1E4B3}"/>
    <cellStyle name="SAPBEXexcCritical4 6 2 3" xfId="1295" xr:uid="{04FE2920-A522-420B-BC80-5A127769C92F}"/>
    <cellStyle name="SAPBEXexcCritical4 6 2 3 2" xfId="3881" xr:uid="{D9DEC025-2138-4BDE-8234-8457145D1D78}"/>
    <cellStyle name="SAPBEXexcCritical4 6 2 3 3" xfId="2330" xr:uid="{93ED732B-F894-4523-9F53-97A37F624D63}"/>
    <cellStyle name="SAPBEXexcCritical4 6 2 4" xfId="2849" xr:uid="{200C82DF-8E7B-4DDF-BD1B-22566B9A2C53}"/>
    <cellStyle name="SAPBEXexcCritical4 6 2 4 2" xfId="4397" xr:uid="{638F3C8A-A212-49D8-A6F0-F6ECC00B30A4}"/>
    <cellStyle name="SAPBEXexcCritical4 6 2 5" xfId="3365" xr:uid="{FE1E087E-75EE-4C82-8431-5AE47D3EA36A}"/>
    <cellStyle name="SAPBEXexcCritical4 6 2 6" xfId="1814" xr:uid="{9D124A64-EB88-4992-9565-D28E8346D5B4}"/>
    <cellStyle name="SAPBEXexcCritical4 7" xfId="759" xr:uid="{334BAA53-B69A-4371-9C21-C68EE0F90212}"/>
    <cellStyle name="SAPBEXexcCritical4 7 2" xfId="1032" xr:uid="{79172F68-611C-4113-9CE9-24628BCCFF58}"/>
    <cellStyle name="SAPBEXexcCritical4 7 2 2" xfId="1548" xr:uid="{FD9A8587-9C80-44F4-AAD4-67334B4F3069}"/>
    <cellStyle name="SAPBEXexcCritical4 7 2 2 2" xfId="4134" xr:uid="{A433BA61-595D-4CCB-BDB9-F20309636C3E}"/>
    <cellStyle name="SAPBEXexcCritical4 7 2 2 3" xfId="2583" xr:uid="{195B5872-AE45-442C-9037-FC4AE82BFF81}"/>
    <cellStyle name="SAPBEXexcCritical4 7 2 3" xfId="3102" xr:uid="{5323683E-CECD-4406-9DE9-6F9579723F61}"/>
    <cellStyle name="SAPBEXexcCritical4 7 2 3 2" xfId="4650" xr:uid="{711C2602-9A8E-44F2-B29D-498F89398108}"/>
    <cellStyle name="SAPBEXexcCritical4 7 2 4" xfId="3618" xr:uid="{C33E7429-79DD-422C-A7DD-DAE0BD09306B}"/>
    <cellStyle name="SAPBEXexcCritical4 7 2 5" xfId="2067" xr:uid="{E3DCA234-242B-4D79-82E6-283800B1661B}"/>
    <cellStyle name="SAPBEXexcCritical4 7 3" xfId="1290" xr:uid="{DB292614-87A7-4CCC-B482-7390FE80B178}"/>
    <cellStyle name="SAPBEXexcCritical4 7 3 2" xfId="3876" xr:uid="{77D4B719-3CCE-4AFE-B014-C5EF57158B02}"/>
    <cellStyle name="SAPBEXexcCritical4 7 3 3" xfId="2325" xr:uid="{42B33755-9807-438D-8266-00E67220ACE3}"/>
    <cellStyle name="SAPBEXexcCritical4 7 4" xfId="2844" xr:uid="{C65C2817-42BD-4E34-8476-52844DC4CE31}"/>
    <cellStyle name="SAPBEXexcCritical4 7 4 2" xfId="4392" xr:uid="{91C328DE-AEFF-4102-AC67-96D7F84BF719}"/>
    <cellStyle name="SAPBEXexcCritical4 7 5" xfId="3360" xr:uid="{FE8E2293-AA88-4D8B-8869-4C0F39AD2908}"/>
    <cellStyle name="SAPBEXexcCritical4 7 6" xfId="1809" xr:uid="{6063A582-D433-4888-9C01-6443C5A8138E}"/>
    <cellStyle name="SAPBEXexcCritical5" xfId="339" xr:uid="{241971D3-672B-47BE-9CA0-FDFFABF06EDE}"/>
    <cellStyle name="SAPBEXexcCritical5 2" xfId="340" xr:uid="{4F5135D6-5103-452A-B9FA-52E05459CC31}"/>
    <cellStyle name="SAPBEXexcCritical5 2 2" xfId="766" xr:uid="{6D8CE904-0B87-44D5-B4FA-87A2E266EA3F}"/>
    <cellStyle name="SAPBEXexcCritical5 2 2 2" xfId="1039" xr:uid="{5ECB35B0-31E5-4BDF-AA7D-A793922065CB}"/>
    <cellStyle name="SAPBEXexcCritical5 2 2 2 2" xfId="1555" xr:uid="{030A8B70-5216-46DE-A25E-63874E1C6CB1}"/>
    <cellStyle name="SAPBEXexcCritical5 2 2 2 2 2" xfId="4141" xr:uid="{52B35AC3-AAB3-4BF3-BD45-FC69E2F9EAE1}"/>
    <cellStyle name="SAPBEXexcCritical5 2 2 2 2 3" xfId="2590" xr:uid="{8BFBD6F8-1364-43EE-8DBB-4DF070A690BD}"/>
    <cellStyle name="SAPBEXexcCritical5 2 2 2 3" xfId="3109" xr:uid="{6EE45112-04A4-45B0-9E73-AFF2B9196F46}"/>
    <cellStyle name="SAPBEXexcCritical5 2 2 2 3 2" xfId="4657" xr:uid="{8AA50666-F79D-4271-B087-DBFBD0F7A7CB}"/>
    <cellStyle name="SAPBEXexcCritical5 2 2 2 4" xfId="3625" xr:uid="{2494977D-9894-4780-BDA0-387EF0C79B81}"/>
    <cellStyle name="SAPBEXexcCritical5 2 2 2 5" xfId="2074" xr:uid="{FB346CCD-B602-498E-A9F0-E18182807D67}"/>
    <cellStyle name="SAPBEXexcCritical5 2 2 3" xfId="1297" xr:uid="{5635AEA6-A768-4BCC-9B86-0B8C958F2E4A}"/>
    <cellStyle name="SAPBEXexcCritical5 2 2 3 2" xfId="3883" xr:uid="{5E52D726-EBD6-4C8E-A3CE-05F4DB34857D}"/>
    <cellStyle name="SAPBEXexcCritical5 2 2 3 3" xfId="2332" xr:uid="{ACA2C506-48F2-4179-BB61-D131B8A03BED}"/>
    <cellStyle name="SAPBEXexcCritical5 2 2 4" xfId="2851" xr:uid="{D48F0FA8-FC1B-44EE-9E42-120B11FECA7B}"/>
    <cellStyle name="SAPBEXexcCritical5 2 2 4 2" xfId="4399" xr:uid="{7A334E2A-E45A-4875-8D99-3636F6D08167}"/>
    <cellStyle name="SAPBEXexcCritical5 2 2 5" xfId="3367" xr:uid="{557A8BD7-5393-43EF-B113-BCEC2ABD0888}"/>
    <cellStyle name="SAPBEXexcCritical5 2 2 6" xfId="1816" xr:uid="{5F6967F7-0174-4C08-BCC3-CD09793BC38F}"/>
    <cellStyle name="SAPBEXexcCritical5 3" xfId="341" xr:uid="{307B668C-7FCE-47B8-8F67-94713375E23D}"/>
    <cellStyle name="SAPBEXexcCritical5 3 2" xfId="767" xr:uid="{19482E21-6983-4303-A6B9-345EA3473CCE}"/>
    <cellStyle name="SAPBEXexcCritical5 3 2 2" xfId="1040" xr:uid="{269E72DD-2339-4259-A8A4-2D42AA46F606}"/>
    <cellStyle name="SAPBEXexcCritical5 3 2 2 2" xfId="1556" xr:uid="{5B0E58E5-1518-4B35-9768-55076A38B87E}"/>
    <cellStyle name="SAPBEXexcCritical5 3 2 2 2 2" xfId="4142" xr:uid="{067C884F-B118-4DCC-A08C-ADB94FAAAF6D}"/>
    <cellStyle name="SAPBEXexcCritical5 3 2 2 2 3" xfId="2591" xr:uid="{59E8D233-5919-4C72-94C9-FA34C4FCB3CE}"/>
    <cellStyle name="SAPBEXexcCritical5 3 2 2 3" xfId="3110" xr:uid="{3602CA72-204B-4C8E-B90F-E6BBFF7B059C}"/>
    <cellStyle name="SAPBEXexcCritical5 3 2 2 3 2" xfId="4658" xr:uid="{4A935C12-6731-4BB7-BA88-2C7EC9F2CA7D}"/>
    <cellStyle name="SAPBEXexcCritical5 3 2 2 4" xfId="3626" xr:uid="{7FB86CDE-47D4-4ED4-80FC-5EAEA6D7894A}"/>
    <cellStyle name="SAPBEXexcCritical5 3 2 2 5" xfId="2075" xr:uid="{E14EB22D-7AD7-4AA7-B8B0-763DDE1EE956}"/>
    <cellStyle name="SAPBEXexcCritical5 3 2 3" xfId="1298" xr:uid="{BE75BBA3-D84F-48F8-A7F3-8D92259E5176}"/>
    <cellStyle name="SAPBEXexcCritical5 3 2 3 2" xfId="3884" xr:uid="{FF776788-542E-494B-8D7E-C937D09A0EFD}"/>
    <cellStyle name="SAPBEXexcCritical5 3 2 3 3" xfId="2333" xr:uid="{102D89FA-F7DD-4677-97B5-275568BD462B}"/>
    <cellStyle name="SAPBEXexcCritical5 3 2 4" xfId="2852" xr:uid="{3C4F8AFA-6358-4F42-A883-698D7F71B65D}"/>
    <cellStyle name="SAPBEXexcCritical5 3 2 4 2" xfId="4400" xr:uid="{C6BFDB3D-90ED-4E4B-81E1-5F33F447DFD7}"/>
    <cellStyle name="SAPBEXexcCritical5 3 2 5" xfId="3368" xr:uid="{FA24E58B-662E-480B-840F-0245339BE529}"/>
    <cellStyle name="SAPBEXexcCritical5 3 2 6" xfId="1817" xr:uid="{B649BAF6-635A-4F86-8C9E-BD5E91C4E725}"/>
    <cellStyle name="SAPBEXexcCritical5 4" xfId="342" xr:uid="{F9613624-0CD8-473D-930F-129360E825C1}"/>
    <cellStyle name="SAPBEXexcCritical5 4 2" xfId="768" xr:uid="{BBF6BB62-2C0E-4EC5-BC81-C5DC7FED399D}"/>
    <cellStyle name="SAPBEXexcCritical5 4 2 2" xfId="1041" xr:uid="{FDEE83DE-9B7F-40E1-82D0-537779CFF69C}"/>
    <cellStyle name="SAPBEXexcCritical5 4 2 2 2" xfId="1557" xr:uid="{70EFF64A-8A74-433D-A7BB-75AA2857F9D9}"/>
    <cellStyle name="SAPBEXexcCritical5 4 2 2 2 2" xfId="4143" xr:uid="{A9AE100D-EFC2-4EC4-BFC8-69C66BFC8764}"/>
    <cellStyle name="SAPBEXexcCritical5 4 2 2 2 3" xfId="2592" xr:uid="{51046FFE-7C55-4A1E-B331-A618669F9282}"/>
    <cellStyle name="SAPBEXexcCritical5 4 2 2 3" xfId="3111" xr:uid="{4718827D-63A9-4B2D-9192-DF896902E4A1}"/>
    <cellStyle name="SAPBEXexcCritical5 4 2 2 3 2" xfId="4659" xr:uid="{47139439-AD7F-4FB7-9EED-D556439AD10E}"/>
    <cellStyle name="SAPBEXexcCritical5 4 2 2 4" xfId="3627" xr:uid="{02F1E901-9F8D-454B-A79F-4066FAC7CB43}"/>
    <cellStyle name="SAPBEXexcCritical5 4 2 2 5" xfId="2076" xr:uid="{EA0468FD-16A3-4DD7-A90A-D7A77485D516}"/>
    <cellStyle name="SAPBEXexcCritical5 4 2 3" xfId="1299" xr:uid="{188B544B-2DFD-4B48-8218-38B84B5FCA0D}"/>
    <cellStyle name="SAPBEXexcCritical5 4 2 3 2" xfId="3885" xr:uid="{09D7824D-B6E1-4159-BC6C-EFE6A8184E77}"/>
    <cellStyle name="SAPBEXexcCritical5 4 2 3 3" xfId="2334" xr:uid="{4718E47C-34CF-4C2D-A7BE-95A661B9A859}"/>
    <cellStyle name="SAPBEXexcCritical5 4 2 4" xfId="2853" xr:uid="{14A01810-C871-4E7D-BA84-F00A6A28AD5D}"/>
    <cellStyle name="SAPBEXexcCritical5 4 2 4 2" xfId="4401" xr:uid="{6DFD9217-E634-48D7-82E5-5230C449F2B7}"/>
    <cellStyle name="SAPBEXexcCritical5 4 2 5" xfId="3369" xr:uid="{3E129139-526C-4C90-AB80-05C98871D593}"/>
    <cellStyle name="SAPBEXexcCritical5 4 2 6" xfId="1818" xr:uid="{3D830707-C5BA-4508-86D8-C5B3844812B9}"/>
    <cellStyle name="SAPBEXexcCritical5 5" xfId="343" xr:uid="{394869CB-FBA5-4373-8394-04D04136B15E}"/>
    <cellStyle name="SAPBEXexcCritical5 5 2" xfId="769" xr:uid="{30F61322-942F-463C-895D-C80E7D114EAC}"/>
    <cellStyle name="SAPBEXexcCritical5 5 2 2" xfId="1042" xr:uid="{461860F7-7942-4BED-BD8D-DCEF209F34D1}"/>
    <cellStyle name="SAPBEXexcCritical5 5 2 2 2" xfId="1558" xr:uid="{F65B2E99-DD20-40E7-90E3-CF86770251B8}"/>
    <cellStyle name="SAPBEXexcCritical5 5 2 2 2 2" xfId="4144" xr:uid="{7F2BC381-F0C5-493D-942F-C13B41E570EA}"/>
    <cellStyle name="SAPBEXexcCritical5 5 2 2 2 3" xfId="2593" xr:uid="{BFB0B9DD-B4B7-42A1-8090-8AE5832CD5AC}"/>
    <cellStyle name="SAPBEXexcCritical5 5 2 2 3" xfId="3112" xr:uid="{E38CB6D7-EDB3-463F-A161-EB443AD4D52C}"/>
    <cellStyle name="SAPBEXexcCritical5 5 2 2 3 2" xfId="4660" xr:uid="{5A711471-7FA7-4FED-8E0D-350A678C699F}"/>
    <cellStyle name="SAPBEXexcCritical5 5 2 2 4" xfId="3628" xr:uid="{EFD9F57C-A5C2-46EB-B2A7-66A7919098C4}"/>
    <cellStyle name="SAPBEXexcCritical5 5 2 2 5" xfId="2077" xr:uid="{0DA27DF6-E287-4C2A-8D03-7567DD556FCB}"/>
    <cellStyle name="SAPBEXexcCritical5 5 2 3" xfId="1300" xr:uid="{3B530B3D-C6E0-422C-A435-3FE036DA715F}"/>
    <cellStyle name="SAPBEXexcCritical5 5 2 3 2" xfId="3886" xr:uid="{D54AD076-237C-4D5B-A3DF-EE3A377C9CF1}"/>
    <cellStyle name="SAPBEXexcCritical5 5 2 3 3" xfId="2335" xr:uid="{88DC657D-C82C-492F-8DD3-8AC92C544174}"/>
    <cellStyle name="SAPBEXexcCritical5 5 2 4" xfId="2854" xr:uid="{6CFD349F-099E-46DE-A02A-23C18CF0CE28}"/>
    <cellStyle name="SAPBEXexcCritical5 5 2 4 2" xfId="4402" xr:uid="{50496188-8A1A-4D29-A414-FB436E1EBFAC}"/>
    <cellStyle name="SAPBEXexcCritical5 5 2 5" xfId="3370" xr:uid="{3D6570FE-84EE-4E16-8920-2B26DF25074B}"/>
    <cellStyle name="SAPBEXexcCritical5 5 2 6" xfId="1819" xr:uid="{D15AB5D2-597D-43E7-980B-53AE749B831D}"/>
    <cellStyle name="SAPBEXexcCritical5 6" xfId="344" xr:uid="{4BBAEE4E-9B6A-46B8-AA7F-8F0AEFDBDCDF}"/>
    <cellStyle name="SAPBEXexcCritical5 6 2" xfId="770" xr:uid="{E2EAD53E-9A67-4585-A0ED-FEB3148C09D1}"/>
    <cellStyle name="SAPBEXexcCritical5 6 2 2" xfId="1043" xr:uid="{92E704D4-D633-4E67-94CF-82A58606C869}"/>
    <cellStyle name="SAPBEXexcCritical5 6 2 2 2" xfId="1559" xr:uid="{857375CA-3C07-44B8-9DE0-E9F64AD39661}"/>
    <cellStyle name="SAPBEXexcCritical5 6 2 2 2 2" xfId="4145" xr:uid="{3B698F64-BBCB-46C3-A7EF-08F7395F3453}"/>
    <cellStyle name="SAPBEXexcCritical5 6 2 2 2 3" xfId="2594" xr:uid="{84B0C480-0646-4C60-9848-FCAEC9C7C7F9}"/>
    <cellStyle name="SAPBEXexcCritical5 6 2 2 3" xfId="3113" xr:uid="{AB4252A2-4F11-48D5-A11D-D369102D8F29}"/>
    <cellStyle name="SAPBEXexcCritical5 6 2 2 3 2" xfId="4661" xr:uid="{311809E5-2A6E-47AC-8B64-BE89331DD689}"/>
    <cellStyle name="SAPBEXexcCritical5 6 2 2 4" xfId="3629" xr:uid="{8BE87378-9228-4D45-805C-719E933B0316}"/>
    <cellStyle name="SAPBEXexcCritical5 6 2 2 5" xfId="2078" xr:uid="{E419CF84-CF4F-43FE-9DB4-C94AA9EAD07B}"/>
    <cellStyle name="SAPBEXexcCritical5 6 2 3" xfId="1301" xr:uid="{D94C2A33-D650-4641-8B44-43300D74736F}"/>
    <cellStyle name="SAPBEXexcCritical5 6 2 3 2" xfId="3887" xr:uid="{0CA326B0-1BA6-4772-92D4-29E76A08E421}"/>
    <cellStyle name="SAPBEXexcCritical5 6 2 3 3" xfId="2336" xr:uid="{EAD32F1C-C7BE-4161-A93D-4E5B2C254B55}"/>
    <cellStyle name="SAPBEXexcCritical5 6 2 4" xfId="2855" xr:uid="{99E819A3-1837-431A-8258-FDC4EAB55022}"/>
    <cellStyle name="SAPBEXexcCritical5 6 2 4 2" xfId="4403" xr:uid="{98E32297-936E-4DD2-BE9D-44FCE4730A87}"/>
    <cellStyle name="SAPBEXexcCritical5 6 2 5" xfId="3371" xr:uid="{69DB6054-D0ED-46F2-B339-EDBEEFFF5B67}"/>
    <cellStyle name="SAPBEXexcCritical5 6 2 6" xfId="1820" xr:uid="{635B2D47-7AFC-4AB6-A80A-B7BE0C7B4224}"/>
    <cellStyle name="SAPBEXexcCritical5 7" xfId="765" xr:uid="{E720FBAC-1667-41EE-BBB9-00E620A70F24}"/>
    <cellStyle name="SAPBEXexcCritical5 7 2" xfId="1038" xr:uid="{CA3DCEED-9F2F-46C4-BAE0-BED973D08AE0}"/>
    <cellStyle name="SAPBEXexcCritical5 7 2 2" xfId="1554" xr:uid="{306626E0-4F30-42F4-97FA-F422168F2CB4}"/>
    <cellStyle name="SAPBEXexcCritical5 7 2 2 2" xfId="4140" xr:uid="{2E593F00-248C-4A96-ADC8-FF399B841A10}"/>
    <cellStyle name="SAPBEXexcCritical5 7 2 2 3" xfId="2589" xr:uid="{45B28BC2-F21E-438E-857F-B8077791AECE}"/>
    <cellStyle name="SAPBEXexcCritical5 7 2 3" xfId="3108" xr:uid="{9DA2657F-93CF-485D-A58D-A02E32BC7D74}"/>
    <cellStyle name="SAPBEXexcCritical5 7 2 3 2" xfId="4656" xr:uid="{223E6AF9-2B17-42AD-81F7-BBEA1EF02C40}"/>
    <cellStyle name="SAPBEXexcCritical5 7 2 4" xfId="3624" xr:uid="{B62109E2-8751-4275-A94F-75B01C0C5F42}"/>
    <cellStyle name="SAPBEXexcCritical5 7 2 5" xfId="2073" xr:uid="{0613A108-79F1-4AAB-96CD-D099F2CB2C27}"/>
    <cellStyle name="SAPBEXexcCritical5 7 3" xfId="1296" xr:uid="{4F61807B-23A0-4874-B3C5-6D2C257C3878}"/>
    <cellStyle name="SAPBEXexcCritical5 7 3 2" xfId="3882" xr:uid="{8E730949-96D7-4CCE-A994-424565D84832}"/>
    <cellStyle name="SAPBEXexcCritical5 7 3 3" xfId="2331" xr:uid="{FF0AB2F1-E11E-4046-A612-3467A6EDFA64}"/>
    <cellStyle name="SAPBEXexcCritical5 7 4" xfId="2850" xr:uid="{364CBC3F-7EAA-405C-BB43-7383FF05B6C8}"/>
    <cellStyle name="SAPBEXexcCritical5 7 4 2" xfId="4398" xr:uid="{8BD93C0F-4580-4189-8E8E-C997B44A0B89}"/>
    <cellStyle name="SAPBEXexcCritical5 7 5" xfId="3366" xr:uid="{BB52501A-4D12-48CB-83F8-159033FBA1AE}"/>
    <cellStyle name="SAPBEXexcCritical5 7 6" xfId="1815" xr:uid="{16CCAC49-E78B-478F-BC67-0F80554B2F1B}"/>
    <cellStyle name="SAPBEXexcCritical6" xfId="345" xr:uid="{DF063828-B5EC-4B9D-B4EC-2DA334D73E65}"/>
    <cellStyle name="SAPBEXexcCritical6 2" xfId="346" xr:uid="{25C6855D-F871-47A5-8E0F-7DCABE36E07A}"/>
    <cellStyle name="SAPBEXexcCritical6 2 2" xfId="772" xr:uid="{1FADF679-4E12-4405-AF39-6707518F3D52}"/>
    <cellStyle name="SAPBEXexcCritical6 2 2 2" xfId="1045" xr:uid="{0D6624DD-1230-4FCC-92AE-9555742B9D4A}"/>
    <cellStyle name="SAPBEXexcCritical6 2 2 2 2" xfId="1561" xr:uid="{7F169CC7-D9B5-43B3-8A7B-2F4BA567597A}"/>
    <cellStyle name="SAPBEXexcCritical6 2 2 2 2 2" xfId="4147" xr:uid="{C165B45E-0865-4FDA-863E-E7E523B44DCE}"/>
    <cellStyle name="SAPBEXexcCritical6 2 2 2 2 3" xfId="2596" xr:uid="{7DE21A51-DFDA-4A03-91C5-5EC2257A78F0}"/>
    <cellStyle name="SAPBEXexcCritical6 2 2 2 3" xfId="3115" xr:uid="{2632C344-9FF3-4104-ACBC-9E8D702FD04E}"/>
    <cellStyle name="SAPBEXexcCritical6 2 2 2 3 2" xfId="4663" xr:uid="{79F5E997-3CD1-41AF-93EA-FD1D45FD4BE9}"/>
    <cellStyle name="SAPBEXexcCritical6 2 2 2 4" xfId="3631" xr:uid="{44F18A5B-DC0E-44FC-A9A0-7B224A62027F}"/>
    <cellStyle name="SAPBEXexcCritical6 2 2 2 5" xfId="2080" xr:uid="{E172281E-91BE-47BA-9DEA-9D1A6B7C0B91}"/>
    <cellStyle name="SAPBEXexcCritical6 2 2 3" xfId="1303" xr:uid="{606F4C1B-718C-4E14-A058-C4F37C483E53}"/>
    <cellStyle name="SAPBEXexcCritical6 2 2 3 2" xfId="3889" xr:uid="{F3C6A52F-1779-4DE5-A602-092ED1859F1E}"/>
    <cellStyle name="SAPBEXexcCritical6 2 2 3 3" xfId="2338" xr:uid="{7C49BBB9-24C8-45F3-96E3-1C7136F3BBCB}"/>
    <cellStyle name="SAPBEXexcCritical6 2 2 4" xfId="2857" xr:uid="{0358792F-61D1-4EB4-864E-9710E8D38B61}"/>
    <cellStyle name="SAPBEXexcCritical6 2 2 4 2" xfId="4405" xr:uid="{0917D1E2-D2EB-42E0-B2A4-7BAAF0AF2B8A}"/>
    <cellStyle name="SAPBEXexcCritical6 2 2 5" xfId="3373" xr:uid="{ACCBD90B-8DC6-45AD-AD5B-F45890577A3E}"/>
    <cellStyle name="SAPBEXexcCritical6 2 2 6" xfId="1822" xr:uid="{D2D31AFF-7097-4C53-B08C-8A319D1AD40A}"/>
    <cellStyle name="SAPBEXexcCritical6 3" xfId="347" xr:uid="{7A5D2FA7-57E0-440C-AC17-AF3F97A9CB3E}"/>
    <cellStyle name="SAPBEXexcCritical6 3 2" xfId="773" xr:uid="{597037D0-88F8-46A2-8230-6FECDEF6F714}"/>
    <cellStyle name="SAPBEXexcCritical6 3 2 2" xfId="1046" xr:uid="{BB08B95A-4881-49B9-B37C-6469FFE7E585}"/>
    <cellStyle name="SAPBEXexcCritical6 3 2 2 2" xfId="1562" xr:uid="{AEB19EE9-CE8F-4907-A89C-2E2A5D0AD31D}"/>
    <cellStyle name="SAPBEXexcCritical6 3 2 2 2 2" xfId="4148" xr:uid="{50D3DF0E-8BF4-48B0-99A0-91AEDA116EE4}"/>
    <cellStyle name="SAPBEXexcCritical6 3 2 2 2 3" xfId="2597" xr:uid="{A3576820-47D6-4CEC-86A8-D9B7CCD342CB}"/>
    <cellStyle name="SAPBEXexcCritical6 3 2 2 3" xfId="3116" xr:uid="{6D8D1AB9-8ADD-40FD-B712-8558A5C66856}"/>
    <cellStyle name="SAPBEXexcCritical6 3 2 2 3 2" xfId="4664" xr:uid="{4081A955-6B27-4950-8178-EE7CAADA86A3}"/>
    <cellStyle name="SAPBEXexcCritical6 3 2 2 4" xfId="3632" xr:uid="{C2836D86-DE1C-451E-A132-536D8F151648}"/>
    <cellStyle name="SAPBEXexcCritical6 3 2 2 5" xfId="2081" xr:uid="{055D2689-8CB0-4F27-BF2C-1F8264700ADD}"/>
    <cellStyle name="SAPBEXexcCritical6 3 2 3" xfId="1304" xr:uid="{E21F9FF9-904B-4D2C-83C5-382D3F976DBC}"/>
    <cellStyle name="SAPBEXexcCritical6 3 2 3 2" xfId="3890" xr:uid="{53E70B4A-EF9D-4767-8B35-361AAC346F24}"/>
    <cellStyle name="SAPBEXexcCritical6 3 2 3 3" xfId="2339" xr:uid="{79A9740E-03C7-4C30-BED7-E9DD5C1FCCCE}"/>
    <cellStyle name="SAPBEXexcCritical6 3 2 4" xfId="2858" xr:uid="{440B97EA-62CD-4AA1-8634-23AB6D2EA00F}"/>
    <cellStyle name="SAPBEXexcCritical6 3 2 4 2" xfId="4406" xr:uid="{76008D20-B952-4C0F-97AF-C230A082E870}"/>
    <cellStyle name="SAPBEXexcCritical6 3 2 5" xfId="3374" xr:uid="{E5E7D010-61AC-4151-92DF-419950D767C8}"/>
    <cellStyle name="SAPBEXexcCritical6 3 2 6" xfId="1823" xr:uid="{4D9732D9-CB06-4646-8780-782F2E38BF4B}"/>
    <cellStyle name="SAPBEXexcCritical6 4" xfId="348" xr:uid="{2EB6090D-B294-4498-9833-9D653403EB7B}"/>
    <cellStyle name="SAPBEXexcCritical6 4 2" xfId="774" xr:uid="{B9D9D4C6-7555-4894-B267-4DF5D8815078}"/>
    <cellStyle name="SAPBEXexcCritical6 4 2 2" xfId="1047" xr:uid="{B1373689-4F58-4DD7-AAA5-7977E9AE078D}"/>
    <cellStyle name="SAPBEXexcCritical6 4 2 2 2" xfId="1563" xr:uid="{60D4F172-D0F7-4D93-AEF2-09EA7EAC5020}"/>
    <cellStyle name="SAPBEXexcCritical6 4 2 2 2 2" xfId="4149" xr:uid="{282E0B3F-63A7-4BE8-9BA9-B07241EDEC39}"/>
    <cellStyle name="SAPBEXexcCritical6 4 2 2 2 3" xfId="2598" xr:uid="{6C41BFC0-E694-4B10-AB34-964765AD782D}"/>
    <cellStyle name="SAPBEXexcCritical6 4 2 2 3" xfId="3117" xr:uid="{D6988171-6B4A-467F-8190-8C2F42E21401}"/>
    <cellStyle name="SAPBEXexcCritical6 4 2 2 3 2" xfId="4665" xr:uid="{74DD1A1C-AF62-4254-9433-C0CC63813FC7}"/>
    <cellStyle name="SAPBEXexcCritical6 4 2 2 4" xfId="3633" xr:uid="{90E91A36-D216-45D0-9471-089A8DD8C7B6}"/>
    <cellStyle name="SAPBEXexcCritical6 4 2 2 5" xfId="2082" xr:uid="{3915E179-9F66-4799-A4C9-745F83AAA37B}"/>
    <cellStyle name="SAPBEXexcCritical6 4 2 3" xfId="1305" xr:uid="{20B72042-5A14-4C4B-ACB2-6144F3C085E7}"/>
    <cellStyle name="SAPBEXexcCritical6 4 2 3 2" xfId="3891" xr:uid="{A21893AC-F65E-458F-BEAA-920657C851C0}"/>
    <cellStyle name="SAPBEXexcCritical6 4 2 3 3" xfId="2340" xr:uid="{FC64CF1C-E348-40C8-ABF4-B193EB1F4FEA}"/>
    <cellStyle name="SAPBEXexcCritical6 4 2 4" xfId="2859" xr:uid="{57FB6DFF-E044-4468-8BF2-48614883A7E1}"/>
    <cellStyle name="SAPBEXexcCritical6 4 2 4 2" xfId="4407" xr:uid="{FE60DAEE-376A-4864-A910-D83EB6D55902}"/>
    <cellStyle name="SAPBEXexcCritical6 4 2 5" xfId="3375" xr:uid="{6C368F7E-FCFB-4FDE-B27B-E965D1D2F678}"/>
    <cellStyle name="SAPBEXexcCritical6 4 2 6" xfId="1824" xr:uid="{C368D4C9-545C-4A9C-B350-F5087FC0D2E2}"/>
    <cellStyle name="SAPBEXexcCritical6 5" xfId="349" xr:uid="{815C0959-2BCA-41D6-894D-2D3E8147E520}"/>
    <cellStyle name="SAPBEXexcCritical6 5 2" xfId="775" xr:uid="{D716FEF9-69D5-47F4-A37E-3DA1FFDAE0A5}"/>
    <cellStyle name="SAPBEXexcCritical6 5 2 2" xfId="1048" xr:uid="{1031771E-97A5-42BF-A17C-F25A56BFA447}"/>
    <cellStyle name="SAPBEXexcCritical6 5 2 2 2" xfId="1564" xr:uid="{702989F0-9250-4C4A-88AC-F60362B4B6D7}"/>
    <cellStyle name="SAPBEXexcCritical6 5 2 2 2 2" xfId="4150" xr:uid="{EE64D91A-6C9F-4BC7-971A-3691C3E2CAC9}"/>
    <cellStyle name="SAPBEXexcCritical6 5 2 2 2 3" xfId="2599" xr:uid="{D3669847-972C-4D43-908F-56301116478E}"/>
    <cellStyle name="SAPBEXexcCritical6 5 2 2 3" xfId="3118" xr:uid="{73EF2443-35BB-444D-A5D8-1CC52BBFA2A8}"/>
    <cellStyle name="SAPBEXexcCritical6 5 2 2 3 2" xfId="4666" xr:uid="{849F7B66-5D29-4B47-821B-CBD6EDCDFF10}"/>
    <cellStyle name="SAPBEXexcCritical6 5 2 2 4" xfId="3634" xr:uid="{E6DDA23A-43E6-4466-A5F2-1033B21CC442}"/>
    <cellStyle name="SAPBEXexcCritical6 5 2 2 5" xfId="2083" xr:uid="{13FB7124-BC30-4954-9014-1FA83AD04DF8}"/>
    <cellStyle name="SAPBEXexcCritical6 5 2 3" xfId="1306" xr:uid="{029F45E0-5227-4D41-8E86-E01F40092987}"/>
    <cellStyle name="SAPBEXexcCritical6 5 2 3 2" xfId="3892" xr:uid="{54AC3736-D643-431C-B785-E39540FBC919}"/>
    <cellStyle name="SAPBEXexcCritical6 5 2 3 3" xfId="2341" xr:uid="{6539BBD0-C012-4847-9AA7-8739D39BFD30}"/>
    <cellStyle name="SAPBEXexcCritical6 5 2 4" xfId="2860" xr:uid="{7A588382-8608-461A-93F4-49E37AAC5502}"/>
    <cellStyle name="SAPBEXexcCritical6 5 2 4 2" xfId="4408" xr:uid="{A3F7FD31-9DEA-45DA-866A-386CDF9004C4}"/>
    <cellStyle name="SAPBEXexcCritical6 5 2 5" xfId="3376" xr:uid="{630F22A2-7A66-4845-B9C7-081D003D66C8}"/>
    <cellStyle name="SAPBEXexcCritical6 5 2 6" xfId="1825" xr:uid="{F4B5C1A4-C2FB-4D56-BD34-6411AFF44A74}"/>
    <cellStyle name="SAPBEXexcCritical6 6" xfId="350" xr:uid="{3EC9BBDF-8DB8-4CAE-8BA9-C66A1719104A}"/>
    <cellStyle name="SAPBEXexcCritical6 6 2" xfId="776" xr:uid="{989A3633-91B9-4036-BCC4-FAF200A29073}"/>
    <cellStyle name="SAPBEXexcCritical6 6 2 2" xfId="1049" xr:uid="{562BECE6-E0FA-4FF1-AD95-5AE4E38FFCDD}"/>
    <cellStyle name="SAPBEXexcCritical6 6 2 2 2" xfId="1565" xr:uid="{7DD8FC29-F688-4D15-8F5D-7C7D484B73FB}"/>
    <cellStyle name="SAPBEXexcCritical6 6 2 2 2 2" xfId="4151" xr:uid="{DAE8FFDA-3C3F-42A5-885E-BAEF1E427195}"/>
    <cellStyle name="SAPBEXexcCritical6 6 2 2 2 3" xfId="2600" xr:uid="{24AE6418-3F0D-409F-876A-D262203C1B0F}"/>
    <cellStyle name="SAPBEXexcCritical6 6 2 2 3" xfId="3119" xr:uid="{D0C098F1-EC5C-4061-AA60-0FB49B0B35EC}"/>
    <cellStyle name="SAPBEXexcCritical6 6 2 2 3 2" xfId="4667" xr:uid="{B5ADAEC0-B4F5-4831-B11E-5DCBEA085829}"/>
    <cellStyle name="SAPBEXexcCritical6 6 2 2 4" xfId="3635" xr:uid="{65BE8755-2B8D-44C8-B49F-B141C8A1296C}"/>
    <cellStyle name="SAPBEXexcCritical6 6 2 2 5" xfId="2084" xr:uid="{8BF4E16E-B75A-4F95-8C2C-239D847C868F}"/>
    <cellStyle name="SAPBEXexcCritical6 6 2 3" xfId="1307" xr:uid="{14FE7FA5-E8DA-4A7A-9A2D-6B56E120BC8C}"/>
    <cellStyle name="SAPBEXexcCritical6 6 2 3 2" xfId="3893" xr:uid="{0D386079-ABAF-40FD-87EF-CBAEF2DB617E}"/>
    <cellStyle name="SAPBEXexcCritical6 6 2 3 3" xfId="2342" xr:uid="{34C61A84-3A72-4F68-A446-84CC28002E95}"/>
    <cellStyle name="SAPBEXexcCritical6 6 2 4" xfId="2861" xr:uid="{97A0324C-B081-4305-BDF0-FBBE7F8435A9}"/>
    <cellStyle name="SAPBEXexcCritical6 6 2 4 2" xfId="4409" xr:uid="{33BFA0EA-8A35-49F3-A70A-6100B1879588}"/>
    <cellStyle name="SAPBEXexcCritical6 6 2 5" xfId="3377" xr:uid="{0E5B294F-4125-481F-8EEA-598B80DBA15B}"/>
    <cellStyle name="SAPBEXexcCritical6 6 2 6" xfId="1826" xr:uid="{1C0FCC99-8C3C-46C7-BA3F-AD63854C6DFE}"/>
    <cellStyle name="SAPBEXexcCritical6 7" xfId="771" xr:uid="{96F43FD9-23E4-4CA7-B598-69D0CCBE23B9}"/>
    <cellStyle name="SAPBEXexcCritical6 7 2" xfId="1044" xr:uid="{E04D8FDB-12AB-4043-8017-B584C176F558}"/>
    <cellStyle name="SAPBEXexcCritical6 7 2 2" xfId="1560" xr:uid="{F201F42C-FA15-4699-B5BF-8E0F99447FA2}"/>
    <cellStyle name="SAPBEXexcCritical6 7 2 2 2" xfId="4146" xr:uid="{451B7A62-B777-4EF2-9E62-36E40102CFDB}"/>
    <cellStyle name="SAPBEXexcCritical6 7 2 2 3" xfId="2595" xr:uid="{0D265BFC-37AB-46B7-99BE-320C28A97315}"/>
    <cellStyle name="SAPBEXexcCritical6 7 2 3" xfId="3114" xr:uid="{F659D104-AB62-4DAB-9EDD-D54B941289DD}"/>
    <cellStyle name="SAPBEXexcCritical6 7 2 3 2" xfId="4662" xr:uid="{804FE858-BCA6-4E40-A8FC-F562726D7229}"/>
    <cellStyle name="SAPBEXexcCritical6 7 2 4" xfId="3630" xr:uid="{50E554F4-CED4-49E1-9BEE-F28B21D324F0}"/>
    <cellStyle name="SAPBEXexcCritical6 7 2 5" xfId="2079" xr:uid="{E7C64DC9-8AB8-4C34-A4BF-5679C92EA16A}"/>
    <cellStyle name="SAPBEXexcCritical6 7 3" xfId="1302" xr:uid="{89807943-BF1A-41C8-B91E-D3A0EE2C24B1}"/>
    <cellStyle name="SAPBEXexcCritical6 7 3 2" xfId="3888" xr:uid="{90122D04-DD27-4CEE-9E42-CB1DFEDFDEC5}"/>
    <cellStyle name="SAPBEXexcCritical6 7 3 3" xfId="2337" xr:uid="{B01CDB23-DB24-4DF2-8659-36FB2236B126}"/>
    <cellStyle name="SAPBEXexcCritical6 7 4" xfId="2856" xr:uid="{A2D7BD89-84A5-4319-A2D6-ABA4F8060C4A}"/>
    <cellStyle name="SAPBEXexcCritical6 7 4 2" xfId="4404" xr:uid="{0FB41D59-9867-432D-AFC1-947D1438CE47}"/>
    <cellStyle name="SAPBEXexcCritical6 7 5" xfId="3372" xr:uid="{9994B0C0-902C-43B2-ACC1-D92B05BCF48F}"/>
    <cellStyle name="SAPBEXexcCritical6 7 6" xfId="1821" xr:uid="{5C5ABDB8-7047-426E-BFDF-B9B3B1C1A88D}"/>
    <cellStyle name="SAPBEXexcGood1" xfId="351" xr:uid="{CB43DAD8-D40B-4126-9FBE-46C7B8D05F4F}"/>
    <cellStyle name="SAPBEXexcGood1 2" xfId="352" xr:uid="{8BF8F840-4BFB-4468-9120-DA05DF49014E}"/>
    <cellStyle name="SAPBEXexcGood1 2 2" xfId="778" xr:uid="{C414F17B-2047-4531-AD57-C3007C1A2920}"/>
    <cellStyle name="SAPBEXexcGood1 2 2 2" xfId="1051" xr:uid="{08D889A4-A9E6-46CA-A825-8BF7CDBCAE8B}"/>
    <cellStyle name="SAPBEXexcGood1 2 2 2 2" xfId="1567" xr:uid="{34DA5762-2256-49BC-96A1-BFD9F4EC886D}"/>
    <cellStyle name="SAPBEXexcGood1 2 2 2 2 2" xfId="4153" xr:uid="{877E729A-86D7-4699-BAD6-5CCB74D3D5EC}"/>
    <cellStyle name="SAPBEXexcGood1 2 2 2 2 3" xfId="2602" xr:uid="{406A1905-833A-45D4-8D7C-5D5F8828E5FB}"/>
    <cellStyle name="SAPBEXexcGood1 2 2 2 3" xfId="3121" xr:uid="{48002A14-D3FA-4372-8EBE-121879D94228}"/>
    <cellStyle name="SAPBEXexcGood1 2 2 2 3 2" xfId="4669" xr:uid="{0E168565-D107-41FD-8D8B-670770D02253}"/>
    <cellStyle name="SAPBEXexcGood1 2 2 2 4" xfId="3637" xr:uid="{1567B409-533B-49EA-AF18-19163A429104}"/>
    <cellStyle name="SAPBEXexcGood1 2 2 2 5" xfId="2086" xr:uid="{9486288D-3C75-482E-BBD0-0C6620E45A65}"/>
    <cellStyle name="SAPBEXexcGood1 2 2 3" xfId="1309" xr:uid="{0740E8D4-462A-4AFF-9AAF-1A8769FC7C1D}"/>
    <cellStyle name="SAPBEXexcGood1 2 2 3 2" xfId="3895" xr:uid="{66ACEDE9-F09D-45B5-8235-6EB65E299E41}"/>
    <cellStyle name="SAPBEXexcGood1 2 2 3 3" xfId="2344" xr:uid="{822CDAD4-3A56-4047-B08D-D6762B5144C6}"/>
    <cellStyle name="SAPBEXexcGood1 2 2 4" xfId="2863" xr:uid="{11C09C3A-9706-4226-B857-7B7A1C470979}"/>
    <cellStyle name="SAPBEXexcGood1 2 2 4 2" xfId="4411" xr:uid="{303C4B09-2727-42B4-A7F1-03219D3AF31C}"/>
    <cellStyle name="SAPBEXexcGood1 2 2 5" xfId="3379" xr:uid="{E1A5384F-3A9E-4FF3-951F-11BB19DD1DAD}"/>
    <cellStyle name="SAPBEXexcGood1 2 2 6" xfId="1828" xr:uid="{7C80D202-A797-4514-BB91-729763015184}"/>
    <cellStyle name="SAPBEXexcGood1 3" xfId="353" xr:uid="{E7A25A06-7E15-4979-9ACD-4B5F8FF13A62}"/>
    <cellStyle name="SAPBEXexcGood1 3 2" xfId="779" xr:uid="{8F9FFAD8-90FA-43A8-ADC9-88871C427029}"/>
    <cellStyle name="SAPBEXexcGood1 3 2 2" xfId="1052" xr:uid="{5B3AD7D3-7E0A-4E44-A382-ED55DDD27219}"/>
    <cellStyle name="SAPBEXexcGood1 3 2 2 2" xfId="1568" xr:uid="{16DD3816-2CD7-41C5-8EE5-E0D42794E07A}"/>
    <cellStyle name="SAPBEXexcGood1 3 2 2 2 2" xfId="4154" xr:uid="{563311D5-69C2-42DA-9245-EB0E39DC0225}"/>
    <cellStyle name="SAPBEXexcGood1 3 2 2 2 3" xfId="2603" xr:uid="{174FB17F-5300-4C36-AB1A-298A6800017A}"/>
    <cellStyle name="SAPBEXexcGood1 3 2 2 3" xfId="3122" xr:uid="{F9985D7B-74DB-4C52-A885-7DE56B5BEC8A}"/>
    <cellStyle name="SAPBEXexcGood1 3 2 2 3 2" xfId="4670" xr:uid="{F91F3353-90BB-40E0-88C8-4F926441EFCB}"/>
    <cellStyle name="SAPBEXexcGood1 3 2 2 4" xfId="3638" xr:uid="{CBF4F8AA-DEE5-4680-A093-1B2B84C8C9E6}"/>
    <cellStyle name="SAPBEXexcGood1 3 2 2 5" xfId="2087" xr:uid="{6CFE74BA-22E5-4697-9AFE-92CCC1AC86E8}"/>
    <cellStyle name="SAPBEXexcGood1 3 2 3" xfId="1310" xr:uid="{0ADBF25B-0199-4FAE-9C68-77D397700A0A}"/>
    <cellStyle name="SAPBEXexcGood1 3 2 3 2" xfId="3896" xr:uid="{D634829E-ABEF-4951-9E3D-515F6EB1B6B3}"/>
    <cellStyle name="SAPBEXexcGood1 3 2 3 3" xfId="2345" xr:uid="{22D9759B-58DC-4041-82CE-F92E1DE530CF}"/>
    <cellStyle name="SAPBEXexcGood1 3 2 4" xfId="2864" xr:uid="{059EB67B-BFCA-4519-AF92-D73345C8B4E8}"/>
    <cellStyle name="SAPBEXexcGood1 3 2 4 2" xfId="4412" xr:uid="{7EC66A1D-5E8D-43DE-BEF5-08708F0547BC}"/>
    <cellStyle name="SAPBEXexcGood1 3 2 5" xfId="3380" xr:uid="{F3B442FA-DEFA-4BE2-B4E7-895FB8950345}"/>
    <cellStyle name="SAPBEXexcGood1 3 2 6" xfId="1829" xr:uid="{5CECFAEA-B0FF-47ED-BD2D-7BF22A2715F8}"/>
    <cellStyle name="SAPBEXexcGood1 4" xfId="354" xr:uid="{34A91AE4-8F9B-4B8A-A279-5B4F3DBB00E3}"/>
    <cellStyle name="SAPBEXexcGood1 4 2" xfId="780" xr:uid="{F39AC24C-D9BE-453D-8C8C-D46A0B7A1613}"/>
    <cellStyle name="SAPBEXexcGood1 4 2 2" xfId="1053" xr:uid="{2DC9E2A9-8D06-4452-8AE7-580F6A3D762B}"/>
    <cellStyle name="SAPBEXexcGood1 4 2 2 2" xfId="1569" xr:uid="{C68B0719-4F90-4AF1-B5E4-81CC1A6B5D71}"/>
    <cellStyle name="SAPBEXexcGood1 4 2 2 2 2" xfId="4155" xr:uid="{06C3A465-9159-41CC-B8E1-FDA821BCAB74}"/>
    <cellStyle name="SAPBEXexcGood1 4 2 2 2 3" xfId="2604" xr:uid="{57AFE681-8CD5-4A45-849E-7B4B7D93C07C}"/>
    <cellStyle name="SAPBEXexcGood1 4 2 2 3" xfId="3123" xr:uid="{AAFC06FA-BAFD-46B3-991D-B866BDCF8F67}"/>
    <cellStyle name="SAPBEXexcGood1 4 2 2 3 2" xfId="4671" xr:uid="{CD69053C-602E-4212-B5AA-A52BC1E24EE5}"/>
    <cellStyle name="SAPBEXexcGood1 4 2 2 4" xfId="3639" xr:uid="{168E73AF-CD9E-48D9-A4A2-01C4E46195B5}"/>
    <cellStyle name="SAPBEXexcGood1 4 2 2 5" xfId="2088" xr:uid="{AFA6133F-7947-4BAD-AA68-C5EF0F4B35C2}"/>
    <cellStyle name="SAPBEXexcGood1 4 2 3" xfId="1311" xr:uid="{AAF24D63-75AB-43C1-ABBD-83887CBCC0DF}"/>
    <cellStyle name="SAPBEXexcGood1 4 2 3 2" xfId="3897" xr:uid="{2FFAE417-395E-40DA-BA48-7512AEAF4C36}"/>
    <cellStyle name="SAPBEXexcGood1 4 2 3 3" xfId="2346" xr:uid="{BC3DFDA1-B7C5-4E83-A1AD-8DD4BB6D3896}"/>
    <cellStyle name="SAPBEXexcGood1 4 2 4" xfId="2865" xr:uid="{9113FC5E-FBE4-45BC-8E03-81DB2CF4C987}"/>
    <cellStyle name="SAPBEXexcGood1 4 2 4 2" xfId="4413" xr:uid="{3F97AB7A-11AB-48EF-B187-47491FE11E28}"/>
    <cellStyle name="SAPBEXexcGood1 4 2 5" xfId="3381" xr:uid="{A80FBE9D-169A-48B3-9DD9-1C547EAF8C15}"/>
    <cellStyle name="SAPBEXexcGood1 4 2 6" xfId="1830" xr:uid="{D8AA068E-14C1-4CC4-9684-09CE5AA85878}"/>
    <cellStyle name="SAPBEXexcGood1 5" xfId="355" xr:uid="{78F0C97F-E17F-4058-BB68-5AD8D6477188}"/>
    <cellStyle name="SAPBEXexcGood1 5 2" xfId="781" xr:uid="{601E6AC9-69B1-4402-AB2B-A79DAC7DA2F7}"/>
    <cellStyle name="SAPBEXexcGood1 5 2 2" xfId="1054" xr:uid="{EE6E38D9-4EA8-4FA0-8525-B3090711AFA8}"/>
    <cellStyle name="SAPBEXexcGood1 5 2 2 2" xfId="1570" xr:uid="{63E18625-0839-42AD-B210-CC957A4C50F6}"/>
    <cellStyle name="SAPBEXexcGood1 5 2 2 2 2" xfId="4156" xr:uid="{EC8F0307-3035-4E82-9E5B-8AE7C32C9F53}"/>
    <cellStyle name="SAPBEXexcGood1 5 2 2 2 3" xfId="2605" xr:uid="{5F5B46FA-20BF-4996-96D0-AC611D4DFC9F}"/>
    <cellStyle name="SAPBEXexcGood1 5 2 2 3" xfId="3124" xr:uid="{9D55D00B-26C4-4E4A-AA63-5C1A713AF97E}"/>
    <cellStyle name="SAPBEXexcGood1 5 2 2 3 2" xfId="4672" xr:uid="{736EBDF5-4932-4933-B90F-2AA2EECB323A}"/>
    <cellStyle name="SAPBEXexcGood1 5 2 2 4" xfId="3640" xr:uid="{3F3572B0-5995-4EBF-96D5-D9954190014D}"/>
    <cellStyle name="SAPBEXexcGood1 5 2 2 5" xfId="2089" xr:uid="{FF2A3EC9-0432-4679-A68C-B7A9063684A6}"/>
    <cellStyle name="SAPBEXexcGood1 5 2 3" xfId="1312" xr:uid="{EDFEA071-A7E5-4408-90D2-04CD3FD48A70}"/>
    <cellStyle name="SAPBEXexcGood1 5 2 3 2" xfId="3898" xr:uid="{D4DAE330-C83F-4C01-A198-0C3A2753B811}"/>
    <cellStyle name="SAPBEXexcGood1 5 2 3 3" xfId="2347" xr:uid="{5D9475D3-85D4-4B9B-9F4E-6310464C2426}"/>
    <cellStyle name="SAPBEXexcGood1 5 2 4" xfId="2866" xr:uid="{EBF7AA74-64DC-4FE5-AD8A-1C3FDA580DD6}"/>
    <cellStyle name="SAPBEXexcGood1 5 2 4 2" xfId="4414" xr:uid="{A1EB54A1-84A3-4827-8DB3-58BD7BE1AB46}"/>
    <cellStyle name="SAPBEXexcGood1 5 2 5" xfId="3382" xr:uid="{FDC5A507-DF95-4A7A-954F-907D1035771C}"/>
    <cellStyle name="SAPBEXexcGood1 5 2 6" xfId="1831" xr:uid="{DD51BF2B-75B5-4E17-AE02-C3AB134DC82E}"/>
    <cellStyle name="SAPBEXexcGood1 6" xfId="356" xr:uid="{66188DFB-C440-4526-88C7-2FD0378B5A59}"/>
    <cellStyle name="SAPBEXexcGood1 6 2" xfId="782" xr:uid="{CAA75F40-C1CD-4ABF-A4C0-F7AC5B545B15}"/>
    <cellStyle name="SAPBEXexcGood1 6 2 2" xfId="1055" xr:uid="{7D486662-FD41-4589-AE9C-F3D67C05A44A}"/>
    <cellStyle name="SAPBEXexcGood1 6 2 2 2" xfId="1571" xr:uid="{52352115-0B1E-4342-BA49-675D40BD76D1}"/>
    <cellStyle name="SAPBEXexcGood1 6 2 2 2 2" xfId="4157" xr:uid="{C9620D8C-6FEB-4871-8A55-4C5D0504C5F6}"/>
    <cellStyle name="SAPBEXexcGood1 6 2 2 2 3" xfId="2606" xr:uid="{345AB854-BC5D-4CEC-8EC9-651229099067}"/>
    <cellStyle name="SAPBEXexcGood1 6 2 2 3" xfId="3125" xr:uid="{5D8BC99E-59AB-4015-A4DE-BF3B2EF1644A}"/>
    <cellStyle name="SAPBEXexcGood1 6 2 2 3 2" xfId="4673" xr:uid="{EEEBD991-6A73-4F6F-8536-DA33517FC3DD}"/>
    <cellStyle name="SAPBEXexcGood1 6 2 2 4" xfId="3641" xr:uid="{FD63C184-CBED-4BA4-B0EA-D0032664CC42}"/>
    <cellStyle name="SAPBEXexcGood1 6 2 2 5" xfId="2090" xr:uid="{192D90FF-2B5E-4C13-BA12-6C1A620C571C}"/>
    <cellStyle name="SAPBEXexcGood1 6 2 3" xfId="1313" xr:uid="{85BF97C5-7CCE-419C-A050-EF5EC8B0DB22}"/>
    <cellStyle name="SAPBEXexcGood1 6 2 3 2" xfId="3899" xr:uid="{22DCD3A3-59B0-4648-A5A2-FA45F7E35A0B}"/>
    <cellStyle name="SAPBEXexcGood1 6 2 3 3" xfId="2348" xr:uid="{93D99EEB-BB74-4190-9013-A0AB24A16555}"/>
    <cellStyle name="SAPBEXexcGood1 6 2 4" xfId="2867" xr:uid="{CCFBFE1D-6147-4BCD-BC24-FADD49212A22}"/>
    <cellStyle name="SAPBEXexcGood1 6 2 4 2" xfId="4415" xr:uid="{0DF2231E-9058-4B09-8D4A-12514D022297}"/>
    <cellStyle name="SAPBEXexcGood1 6 2 5" xfId="3383" xr:uid="{A59E792E-6134-4783-A5A4-1133A5D88263}"/>
    <cellStyle name="SAPBEXexcGood1 6 2 6" xfId="1832" xr:uid="{14043DAC-1749-4A93-B5E0-6EB62751D72E}"/>
    <cellStyle name="SAPBEXexcGood1 7" xfId="777" xr:uid="{8F622A9E-8019-41BA-BB07-2A12C414CE1E}"/>
    <cellStyle name="SAPBEXexcGood1 7 2" xfId="1050" xr:uid="{06BE591D-63AF-43B0-B70E-29041B8DC698}"/>
    <cellStyle name="SAPBEXexcGood1 7 2 2" xfId="1566" xr:uid="{FD25BA5E-1CC1-4E76-9ACC-A2633D417BD7}"/>
    <cellStyle name="SAPBEXexcGood1 7 2 2 2" xfId="4152" xr:uid="{E71859A3-1F76-4D41-A657-C12E7B699A63}"/>
    <cellStyle name="SAPBEXexcGood1 7 2 2 3" xfId="2601" xr:uid="{C4744437-E210-406F-8AF6-74D843A25DE0}"/>
    <cellStyle name="SAPBEXexcGood1 7 2 3" xfId="3120" xr:uid="{60963034-8092-421B-B624-7F55670CCFE8}"/>
    <cellStyle name="SAPBEXexcGood1 7 2 3 2" xfId="4668" xr:uid="{5049FE05-53C5-4894-BD1D-3C727BEEC6E0}"/>
    <cellStyle name="SAPBEXexcGood1 7 2 4" xfId="3636" xr:uid="{6400D3FF-ADBC-49EA-A8CE-283312361301}"/>
    <cellStyle name="SAPBEXexcGood1 7 2 5" xfId="2085" xr:uid="{B22F10FF-59A0-441A-B53A-B8E667AFC3D7}"/>
    <cellStyle name="SAPBEXexcGood1 7 3" xfId="1308" xr:uid="{71EB2B42-B1DE-4AD1-BC87-B07598CDC484}"/>
    <cellStyle name="SAPBEXexcGood1 7 3 2" xfId="3894" xr:uid="{563367B2-B980-4473-A7DE-DC4805737A53}"/>
    <cellStyle name="SAPBEXexcGood1 7 3 3" xfId="2343" xr:uid="{11F95C40-23B1-47CF-9D49-D531A08F73AA}"/>
    <cellStyle name="SAPBEXexcGood1 7 4" xfId="2862" xr:uid="{14C9F52A-54C3-4730-86AB-0735C096265F}"/>
    <cellStyle name="SAPBEXexcGood1 7 4 2" xfId="4410" xr:uid="{E1F97782-446B-4558-88C6-8F237E370195}"/>
    <cellStyle name="SAPBEXexcGood1 7 5" xfId="3378" xr:uid="{E33B44F2-FC51-4EDE-9DA8-792E56511119}"/>
    <cellStyle name="SAPBEXexcGood1 7 6" xfId="1827" xr:uid="{0EF2F448-12CF-4EE2-A38C-F2FC51F2FA53}"/>
    <cellStyle name="SAPBEXexcGood2" xfId="357" xr:uid="{D5E9D662-72AB-48B7-A817-3C7B69E257A5}"/>
    <cellStyle name="SAPBEXexcGood2 2" xfId="358" xr:uid="{EAB59397-5F42-4F92-9371-A8BF940DEBE6}"/>
    <cellStyle name="SAPBEXexcGood2 2 2" xfId="784" xr:uid="{5379B202-F02E-4D5E-A3C3-7C5329741D50}"/>
    <cellStyle name="SAPBEXexcGood2 2 2 2" xfId="1057" xr:uid="{47EC6DE0-6972-4040-A526-82C13320380D}"/>
    <cellStyle name="SAPBEXexcGood2 2 2 2 2" xfId="1573" xr:uid="{021841B2-DFB1-4101-9638-2E725A9D7841}"/>
    <cellStyle name="SAPBEXexcGood2 2 2 2 2 2" xfId="4159" xr:uid="{D4F8700F-AC0B-4510-B47A-1B27DE51EE38}"/>
    <cellStyle name="SAPBEXexcGood2 2 2 2 2 3" xfId="2608" xr:uid="{922CE523-76FD-450F-836F-E90AE3D3DF11}"/>
    <cellStyle name="SAPBEXexcGood2 2 2 2 3" xfId="3127" xr:uid="{79428DD5-5FE1-46C4-91E2-5F6594E8C20E}"/>
    <cellStyle name="SAPBEXexcGood2 2 2 2 3 2" xfId="4675" xr:uid="{0A1A392A-7EFC-4F9E-AFB0-BB1F6AE14D4C}"/>
    <cellStyle name="SAPBEXexcGood2 2 2 2 4" xfId="3643" xr:uid="{658390B7-30C8-42DD-BF6A-E111E22796AE}"/>
    <cellStyle name="SAPBEXexcGood2 2 2 2 5" xfId="2092" xr:uid="{503DBC4B-8148-4A84-82FD-F56E7B91FCAC}"/>
    <cellStyle name="SAPBEXexcGood2 2 2 3" xfId="1315" xr:uid="{12A7EF5A-D8B6-4782-96AD-654221F4355F}"/>
    <cellStyle name="SAPBEXexcGood2 2 2 3 2" xfId="3901" xr:uid="{8CFEA978-8730-4487-A366-30B59485AB08}"/>
    <cellStyle name="SAPBEXexcGood2 2 2 3 3" xfId="2350" xr:uid="{7810FA29-D93F-4287-B455-A9703AAB6B17}"/>
    <cellStyle name="SAPBEXexcGood2 2 2 4" xfId="2869" xr:uid="{3A59B30A-E4C9-459A-8996-3547AA29A6D7}"/>
    <cellStyle name="SAPBEXexcGood2 2 2 4 2" xfId="4417" xr:uid="{AFC009F2-FE9E-4D50-AC89-D63617666BD1}"/>
    <cellStyle name="SAPBEXexcGood2 2 2 5" xfId="3385" xr:uid="{D384410E-D14F-4BD1-BD78-DC7C3F22AC37}"/>
    <cellStyle name="SAPBEXexcGood2 2 2 6" xfId="1834" xr:uid="{BE982922-9D2F-4281-BE63-05535A3881E8}"/>
    <cellStyle name="SAPBEXexcGood2 3" xfId="359" xr:uid="{05776C7C-8FDA-4808-9332-625188FE5C92}"/>
    <cellStyle name="SAPBEXexcGood2 3 2" xfId="785" xr:uid="{2F9EAC81-9837-4511-A5C0-1A5AEA161EFF}"/>
    <cellStyle name="SAPBEXexcGood2 3 2 2" xfId="1058" xr:uid="{21207584-DF65-4180-AA8E-55A2DB9E3C1F}"/>
    <cellStyle name="SAPBEXexcGood2 3 2 2 2" xfId="1574" xr:uid="{2CDAD426-D6C0-4F59-A234-ADF35B5A3853}"/>
    <cellStyle name="SAPBEXexcGood2 3 2 2 2 2" xfId="4160" xr:uid="{D4E68DA2-306D-469F-A5C3-25C88116423F}"/>
    <cellStyle name="SAPBEXexcGood2 3 2 2 2 3" xfId="2609" xr:uid="{201C5257-6841-4D75-B54E-38146ED3AC2A}"/>
    <cellStyle name="SAPBEXexcGood2 3 2 2 3" xfId="3128" xr:uid="{DF91FDA7-CC1E-4E49-8294-3C18B06DE56E}"/>
    <cellStyle name="SAPBEXexcGood2 3 2 2 3 2" xfId="4676" xr:uid="{0D30DD60-4061-4EE9-98ED-50B953141BE2}"/>
    <cellStyle name="SAPBEXexcGood2 3 2 2 4" xfId="3644" xr:uid="{800BC0BB-3915-4744-906B-B3899D415ADC}"/>
    <cellStyle name="SAPBEXexcGood2 3 2 2 5" xfId="2093" xr:uid="{CF51B08F-C88C-4B50-ADA9-A02532DCE453}"/>
    <cellStyle name="SAPBEXexcGood2 3 2 3" xfId="1316" xr:uid="{A1E55F8E-DEB7-4E57-8302-198AED394DDE}"/>
    <cellStyle name="SAPBEXexcGood2 3 2 3 2" xfId="3902" xr:uid="{51F95B50-0313-40E2-9ACC-760E55CF9877}"/>
    <cellStyle name="SAPBEXexcGood2 3 2 3 3" xfId="2351" xr:uid="{BD8A358C-AEFE-4099-934E-F688DC8A0239}"/>
    <cellStyle name="SAPBEXexcGood2 3 2 4" xfId="2870" xr:uid="{894918C3-9AF7-4D68-A524-A142996E7C23}"/>
    <cellStyle name="SAPBEXexcGood2 3 2 4 2" xfId="4418" xr:uid="{B9591DCE-C421-426E-A764-2D9A990CB925}"/>
    <cellStyle name="SAPBEXexcGood2 3 2 5" xfId="3386" xr:uid="{92DCD62B-A1B4-448A-B377-962FB6653D15}"/>
    <cellStyle name="SAPBEXexcGood2 3 2 6" xfId="1835" xr:uid="{13CE73FA-3457-4716-A405-BACA9A5E7831}"/>
    <cellStyle name="SAPBEXexcGood2 4" xfId="360" xr:uid="{C62970D8-9D5A-414C-8D80-6F4A6DB2C3A7}"/>
    <cellStyle name="SAPBEXexcGood2 4 2" xfId="786" xr:uid="{B119DC3E-2B61-4F09-8E55-FF56231C9021}"/>
    <cellStyle name="SAPBEXexcGood2 4 2 2" xfId="1059" xr:uid="{FB3817C1-D996-476F-BD88-E27D5B81A7A9}"/>
    <cellStyle name="SAPBEXexcGood2 4 2 2 2" xfId="1575" xr:uid="{26F34B1A-E1B3-424B-8DC3-8FFDF92317D0}"/>
    <cellStyle name="SAPBEXexcGood2 4 2 2 2 2" xfId="4161" xr:uid="{F32E64EA-7A9F-4FD8-9ECC-AEF00D250EB8}"/>
    <cellStyle name="SAPBEXexcGood2 4 2 2 2 3" xfId="2610" xr:uid="{6A1A1C5A-7740-4402-8091-3744BB131FFA}"/>
    <cellStyle name="SAPBEXexcGood2 4 2 2 3" xfId="3129" xr:uid="{35305601-3E46-4C52-BB68-03B7E1EFF56F}"/>
    <cellStyle name="SAPBEXexcGood2 4 2 2 3 2" xfId="4677" xr:uid="{C13D1224-EA64-4094-8854-950E70EF6324}"/>
    <cellStyle name="SAPBEXexcGood2 4 2 2 4" xfId="3645" xr:uid="{69B5CD5E-A69C-409E-9571-D111819CFFCC}"/>
    <cellStyle name="SAPBEXexcGood2 4 2 2 5" xfId="2094" xr:uid="{FBFCE1D1-9F87-4237-BECC-6DB52C126631}"/>
    <cellStyle name="SAPBEXexcGood2 4 2 3" xfId="1317" xr:uid="{1D22FE72-24B4-40C9-989A-BF57A2CB85E2}"/>
    <cellStyle name="SAPBEXexcGood2 4 2 3 2" xfId="3903" xr:uid="{89DB4A53-18F6-4BF0-B18D-498CEF34353A}"/>
    <cellStyle name="SAPBEXexcGood2 4 2 3 3" xfId="2352" xr:uid="{893BEAF1-28E5-4897-A3D9-0D2AA729DADC}"/>
    <cellStyle name="SAPBEXexcGood2 4 2 4" xfId="2871" xr:uid="{508FCE8E-9CCB-470F-A2ED-84120C304558}"/>
    <cellStyle name="SAPBEXexcGood2 4 2 4 2" xfId="4419" xr:uid="{8E86AC40-DF79-4B81-A29B-4DB1C39C4E9A}"/>
    <cellStyle name="SAPBEXexcGood2 4 2 5" xfId="3387" xr:uid="{6C16FAFC-B2A0-473B-9D13-000FBB8BA984}"/>
    <cellStyle name="SAPBEXexcGood2 4 2 6" xfId="1836" xr:uid="{69C4A9C7-0F5E-4A3A-A782-3534E22BEF21}"/>
    <cellStyle name="SAPBEXexcGood2 5" xfId="361" xr:uid="{8AF584F9-E76D-4335-80C7-AB5D6890124E}"/>
    <cellStyle name="SAPBEXexcGood2 5 2" xfId="787" xr:uid="{4B96B65A-74CE-4A87-A8FC-E1C0BA06B746}"/>
    <cellStyle name="SAPBEXexcGood2 5 2 2" xfId="1060" xr:uid="{C20D5B79-E9F7-4D0E-8A25-AC7023B64A96}"/>
    <cellStyle name="SAPBEXexcGood2 5 2 2 2" xfId="1576" xr:uid="{DC61CD29-DD26-4850-A7D7-231BE68B1E1C}"/>
    <cellStyle name="SAPBEXexcGood2 5 2 2 2 2" xfId="4162" xr:uid="{C5E2CB2D-CF58-47FC-969C-0131B0B9B2A3}"/>
    <cellStyle name="SAPBEXexcGood2 5 2 2 2 3" xfId="2611" xr:uid="{D4B530CD-866E-4F46-8858-A02D02ED6E7C}"/>
    <cellStyle name="SAPBEXexcGood2 5 2 2 3" xfId="3130" xr:uid="{CD92AAC3-3C90-414A-9827-1EA68CBEE8FC}"/>
    <cellStyle name="SAPBEXexcGood2 5 2 2 3 2" xfId="4678" xr:uid="{459513C5-00B7-41AE-9BA8-A2247C6F8554}"/>
    <cellStyle name="SAPBEXexcGood2 5 2 2 4" xfId="3646" xr:uid="{DE7AD959-8450-4CC0-B795-864175CB44E1}"/>
    <cellStyle name="SAPBEXexcGood2 5 2 2 5" xfId="2095" xr:uid="{5C8B3F22-4E60-4868-ADEE-4BBE9DF05C01}"/>
    <cellStyle name="SAPBEXexcGood2 5 2 3" xfId="1318" xr:uid="{19DEA64A-B0C0-4571-8522-3F8C4F1F7434}"/>
    <cellStyle name="SAPBEXexcGood2 5 2 3 2" xfId="3904" xr:uid="{79AF70C3-0E6C-42A7-85FA-03E4F4B8A398}"/>
    <cellStyle name="SAPBEXexcGood2 5 2 3 3" xfId="2353" xr:uid="{755C7EC9-7429-4CBC-B860-EAD04801CC76}"/>
    <cellStyle name="SAPBEXexcGood2 5 2 4" xfId="2872" xr:uid="{213BA841-75E6-4202-950A-22346A0A55D9}"/>
    <cellStyle name="SAPBEXexcGood2 5 2 4 2" xfId="4420" xr:uid="{4C00CDBA-E776-48A4-93C8-88B6F409E3A5}"/>
    <cellStyle name="SAPBEXexcGood2 5 2 5" xfId="3388" xr:uid="{76DB253C-5E83-405B-9C5A-84B535FA9824}"/>
    <cellStyle name="SAPBEXexcGood2 5 2 6" xfId="1837" xr:uid="{C85107FD-4EE8-4FE4-9202-70E16C0ADE6C}"/>
    <cellStyle name="SAPBEXexcGood2 6" xfId="362" xr:uid="{3EA80EFB-C9DF-4601-A0FD-07F3E40AB9B6}"/>
    <cellStyle name="SAPBEXexcGood2 6 2" xfId="788" xr:uid="{7707CA92-1EBA-4152-A1CA-3566037F0095}"/>
    <cellStyle name="SAPBEXexcGood2 6 2 2" xfId="1061" xr:uid="{C77E3444-73DE-4FBF-90C7-E1DE0829989D}"/>
    <cellStyle name="SAPBEXexcGood2 6 2 2 2" xfId="1577" xr:uid="{FC1821EE-E2FB-4BAE-8A2B-E6FBBF02A63F}"/>
    <cellStyle name="SAPBEXexcGood2 6 2 2 2 2" xfId="4163" xr:uid="{376A8CF2-968A-4457-A503-65135E917FB4}"/>
    <cellStyle name="SAPBEXexcGood2 6 2 2 2 3" xfId="2612" xr:uid="{DC4FDF88-2074-4177-A821-F78F21EA9AB5}"/>
    <cellStyle name="SAPBEXexcGood2 6 2 2 3" xfId="3131" xr:uid="{59E558B3-23D1-4437-B782-D35739BF352F}"/>
    <cellStyle name="SAPBEXexcGood2 6 2 2 3 2" xfId="4679" xr:uid="{74D4F3D3-97C7-40F1-975C-C7CB805338E3}"/>
    <cellStyle name="SAPBEXexcGood2 6 2 2 4" xfId="3647" xr:uid="{F97A879D-E8A4-4EB3-8310-4A29237ACD5D}"/>
    <cellStyle name="SAPBEXexcGood2 6 2 2 5" xfId="2096" xr:uid="{CAA1CB69-41EB-42FF-9986-2CB4CE773755}"/>
    <cellStyle name="SAPBEXexcGood2 6 2 3" xfId="1319" xr:uid="{73C438FC-4D55-499B-8033-688931B8C096}"/>
    <cellStyle name="SAPBEXexcGood2 6 2 3 2" xfId="3905" xr:uid="{B8221A7A-123E-4DB0-B14A-7EEA97890CAF}"/>
    <cellStyle name="SAPBEXexcGood2 6 2 3 3" xfId="2354" xr:uid="{4EAA3BD0-5393-4E1C-883B-9751D37B5E34}"/>
    <cellStyle name="SAPBEXexcGood2 6 2 4" xfId="2873" xr:uid="{8AEBD57C-6040-4474-871B-F05D20DEB806}"/>
    <cellStyle name="SAPBEXexcGood2 6 2 4 2" xfId="4421" xr:uid="{571F5862-41A7-47F7-9EBD-D3547ADAF014}"/>
    <cellStyle name="SAPBEXexcGood2 6 2 5" xfId="3389" xr:uid="{71505602-A4B8-4F8F-9926-861B1553BFC9}"/>
    <cellStyle name="SAPBEXexcGood2 6 2 6" xfId="1838" xr:uid="{CB03AE26-2C5D-45D9-B3FE-F7BBE0BFD671}"/>
    <cellStyle name="SAPBEXexcGood2 7" xfId="783" xr:uid="{0810157B-779A-4F62-94A8-D2CBBB497E29}"/>
    <cellStyle name="SAPBEXexcGood2 7 2" xfId="1056" xr:uid="{632B446F-9056-4E59-B917-D8A345FD7C87}"/>
    <cellStyle name="SAPBEXexcGood2 7 2 2" xfId="1572" xr:uid="{C522A00F-AC41-432E-A533-B7A625B3D510}"/>
    <cellStyle name="SAPBEXexcGood2 7 2 2 2" xfId="4158" xr:uid="{19ED384A-7896-4388-9036-8EFCCB8F8808}"/>
    <cellStyle name="SAPBEXexcGood2 7 2 2 3" xfId="2607" xr:uid="{E80524EB-E66C-4715-95DB-182FC2568810}"/>
    <cellStyle name="SAPBEXexcGood2 7 2 3" xfId="3126" xr:uid="{705CCF6E-7C5D-49A5-8A57-B5B3CFC40348}"/>
    <cellStyle name="SAPBEXexcGood2 7 2 3 2" xfId="4674" xr:uid="{220599A4-FBBF-4ED6-B33A-4AA27FED08C3}"/>
    <cellStyle name="SAPBEXexcGood2 7 2 4" xfId="3642" xr:uid="{A9F97E67-8594-4364-A886-BE31717F1FBC}"/>
    <cellStyle name="SAPBEXexcGood2 7 2 5" xfId="2091" xr:uid="{902C66AD-4CFD-453A-8EE5-BE5C3555DEFE}"/>
    <cellStyle name="SAPBEXexcGood2 7 3" xfId="1314" xr:uid="{F8B1B519-FB20-4260-AE81-6BA71E24B737}"/>
    <cellStyle name="SAPBEXexcGood2 7 3 2" xfId="3900" xr:uid="{C7FEAFB6-C530-4F2B-A70E-BD652794C5C4}"/>
    <cellStyle name="SAPBEXexcGood2 7 3 3" xfId="2349" xr:uid="{A10AAFA0-1CAA-4A55-A5A5-86A12323FA79}"/>
    <cellStyle name="SAPBEXexcGood2 7 4" xfId="2868" xr:uid="{C2FE26CE-7D78-4F92-BAB4-0DF9FC4F6F63}"/>
    <cellStyle name="SAPBEXexcGood2 7 4 2" xfId="4416" xr:uid="{9FB39D4B-F0E5-4723-AF93-9135475C6F62}"/>
    <cellStyle name="SAPBEXexcGood2 7 5" xfId="3384" xr:uid="{0CEEE1E1-E90E-4B98-9FDD-634A6512DA12}"/>
    <cellStyle name="SAPBEXexcGood2 7 6" xfId="1833" xr:uid="{986A6ADF-EE53-4170-83E3-44E456141298}"/>
    <cellStyle name="SAPBEXexcGood3" xfId="363" xr:uid="{34F81418-DE4F-42E7-A2F8-8C7912E477DF}"/>
    <cellStyle name="SAPBEXexcGood3 2" xfId="364" xr:uid="{7634A31E-0781-4579-9D91-DCF9657E72FE}"/>
    <cellStyle name="SAPBEXexcGood3 2 2" xfId="790" xr:uid="{A7672621-F2BD-4311-843A-8232B114EB5A}"/>
    <cellStyle name="SAPBEXexcGood3 2 2 2" xfId="1063" xr:uid="{3DFB42B5-D6E5-46D2-805B-8B22B5785E06}"/>
    <cellStyle name="SAPBEXexcGood3 2 2 2 2" xfId="1579" xr:uid="{52C583FF-CBBC-4CA0-97C7-3ADE099F4AE5}"/>
    <cellStyle name="SAPBEXexcGood3 2 2 2 2 2" xfId="4165" xr:uid="{83AC8840-1B34-453F-A394-F9C898BD9B80}"/>
    <cellStyle name="SAPBEXexcGood3 2 2 2 2 3" xfId="2614" xr:uid="{42970A4B-B918-4441-932B-ABC53B7EF785}"/>
    <cellStyle name="SAPBEXexcGood3 2 2 2 3" xfId="3133" xr:uid="{A73027CF-1A8B-430D-807D-83590D111CA6}"/>
    <cellStyle name="SAPBEXexcGood3 2 2 2 3 2" xfId="4681" xr:uid="{5A72866B-501D-4135-994A-CE9A56C99EFF}"/>
    <cellStyle name="SAPBEXexcGood3 2 2 2 4" xfId="3649" xr:uid="{0ACF86F3-EBF6-4115-A185-CEB4661CB2FB}"/>
    <cellStyle name="SAPBEXexcGood3 2 2 2 5" xfId="2098" xr:uid="{899F09DB-AD83-4907-8D88-DE8B1C7E5F72}"/>
    <cellStyle name="SAPBEXexcGood3 2 2 3" xfId="1321" xr:uid="{051C464E-66F1-4CE8-8204-FF5EEF3AB64B}"/>
    <cellStyle name="SAPBEXexcGood3 2 2 3 2" xfId="3907" xr:uid="{862D2CF3-82E4-4C10-AAF2-70853244B77B}"/>
    <cellStyle name="SAPBEXexcGood3 2 2 3 3" xfId="2356" xr:uid="{D43E0D24-604C-4896-ABF8-1B85F9CEBA7F}"/>
    <cellStyle name="SAPBEXexcGood3 2 2 4" xfId="2875" xr:uid="{6F6333E5-3D7B-4EC8-B2B2-A11BCD220306}"/>
    <cellStyle name="SAPBEXexcGood3 2 2 4 2" xfId="4423" xr:uid="{2B0BAE03-6A4B-41DF-9690-E9DCA9F69EAE}"/>
    <cellStyle name="SAPBEXexcGood3 2 2 5" xfId="3391" xr:uid="{F19D0EFE-1129-4E41-A1CA-E48027B38048}"/>
    <cellStyle name="SAPBEXexcGood3 2 2 6" xfId="1840" xr:uid="{BC526AFE-8157-4F61-9DAD-BFC7016165EE}"/>
    <cellStyle name="SAPBEXexcGood3 3" xfId="365" xr:uid="{E9656C32-2C95-4D6D-A463-FDE649D54B6E}"/>
    <cellStyle name="SAPBEXexcGood3 3 2" xfId="791" xr:uid="{FEA414A6-9CE2-4FBF-BE99-2B4F78EEF04D}"/>
    <cellStyle name="SAPBEXexcGood3 3 2 2" xfId="1064" xr:uid="{76A3F557-DE66-4C64-A3C0-02DC2935DC92}"/>
    <cellStyle name="SAPBEXexcGood3 3 2 2 2" xfId="1580" xr:uid="{13252275-D2EF-45C8-A507-C75AAEA1B020}"/>
    <cellStyle name="SAPBEXexcGood3 3 2 2 2 2" xfId="4166" xr:uid="{952BDC5E-9168-42DD-A1C7-13F5B9EB3A0F}"/>
    <cellStyle name="SAPBEXexcGood3 3 2 2 2 3" xfId="2615" xr:uid="{66C0FC8F-1613-48B5-8DA0-035BC75DBBDD}"/>
    <cellStyle name="SAPBEXexcGood3 3 2 2 3" xfId="3134" xr:uid="{106F6BE3-F797-4DC5-9FBD-08C3AF73993A}"/>
    <cellStyle name="SAPBEXexcGood3 3 2 2 3 2" xfId="4682" xr:uid="{A3EC3330-6E3F-4E42-9D71-85E3872787E7}"/>
    <cellStyle name="SAPBEXexcGood3 3 2 2 4" xfId="3650" xr:uid="{1AB6E54E-00CE-4311-B9C9-235810C949BA}"/>
    <cellStyle name="SAPBEXexcGood3 3 2 2 5" xfId="2099" xr:uid="{71CD3347-8836-4554-B86E-19CA7249B4B6}"/>
    <cellStyle name="SAPBEXexcGood3 3 2 3" xfId="1322" xr:uid="{283B55DA-AD2A-4227-AEED-45365C368C52}"/>
    <cellStyle name="SAPBEXexcGood3 3 2 3 2" xfId="3908" xr:uid="{4B2CDC83-07DB-437B-BCD4-17FB9F899ED7}"/>
    <cellStyle name="SAPBEXexcGood3 3 2 3 3" xfId="2357" xr:uid="{731D94AE-0F52-45D8-A1B5-ACDFDC3A8EAA}"/>
    <cellStyle name="SAPBEXexcGood3 3 2 4" xfId="2876" xr:uid="{43FB6802-4A88-4078-AA93-F05DA869F03D}"/>
    <cellStyle name="SAPBEXexcGood3 3 2 4 2" xfId="4424" xr:uid="{59F89CB1-8CDB-4323-A246-6FA38CECD2D5}"/>
    <cellStyle name="SAPBEXexcGood3 3 2 5" xfId="3392" xr:uid="{75DE1DD8-4CB9-49E2-82FE-6CAA36B90148}"/>
    <cellStyle name="SAPBEXexcGood3 3 2 6" xfId="1841" xr:uid="{6B5F809A-7BB0-41BB-832E-80723E9A6557}"/>
    <cellStyle name="SAPBEXexcGood3 4" xfId="366" xr:uid="{98F4B44B-197B-4493-9C41-3A1FB872A422}"/>
    <cellStyle name="SAPBEXexcGood3 4 2" xfId="792" xr:uid="{591E59FB-7ADC-4C37-A866-3321D60791A3}"/>
    <cellStyle name="SAPBEXexcGood3 4 2 2" xfId="1065" xr:uid="{6B354F19-4AB0-4D1D-88FD-B064F9E37723}"/>
    <cellStyle name="SAPBEXexcGood3 4 2 2 2" xfId="1581" xr:uid="{8886443A-E7E6-4EF0-9402-55E75F6280B9}"/>
    <cellStyle name="SAPBEXexcGood3 4 2 2 2 2" xfId="4167" xr:uid="{A302765B-5FDF-40CB-A3AF-75563582E575}"/>
    <cellStyle name="SAPBEXexcGood3 4 2 2 2 3" xfId="2616" xr:uid="{572A082F-4299-4664-9DDD-8E19B43BB093}"/>
    <cellStyle name="SAPBEXexcGood3 4 2 2 3" xfId="3135" xr:uid="{AD299A8B-018B-442B-A94F-F6040412F25A}"/>
    <cellStyle name="SAPBEXexcGood3 4 2 2 3 2" xfId="4683" xr:uid="{0FE05199-0E43-44EA-B5A0-EBADFFEBFA4E}"/>
    <cellStyle name="SAPBEXexcGood3 4 2 2 4" xfId="3651" xr:uid="{48C127E5-F1F1-4175-9245-7B806F71C8C7}"/>
    <cellStyle name="SAPBEXexcGood3 4 2 2 5" xfId="2100" xr:uid="{5824E6AA-F63B-406A-94CB-9C61F02D666C}"/>
    <cellStyle name="SAPBEXexcGood3 4 2 3" xfId="1323" xr:uid="{1E597E47-AC10-4630-97A0-65130D50192F}"/>
    <cellStyle name="SAPBEXexcGood3 4 2 3 2" xfId="3909" xr:uid="{F7713D71-7AC4-419D-8056-343D815FC119}"/>
    <cellStyle name="SAPBEXexcGood3 4 2 3 3" xfId="2358" xr:uid="{E897D8B3-4B27-46BA-8DC1-836099C29DF8}"/>
    <cellStyle name="SAPBEXexcGood3 4 2 4" xfId="2877" xr:uid="{1CBC56D8-206E-48D1-B70C-78730049FF33}"/>
    <cellStyle name="SAPBEXexcGood3 4 2 4 2" xfId="4425" xr:uid="{23050750-60C1-4BED-A8E3-4D2E299E02A4}"/>
    <cellStyle name="SAPBEXexcGood3 4 2 5" xfId="3393" xr:uid="{58A52D40-6600-4768-8E62-EC7312E553DA}"/>
    <cellStyle name="SAPBEXexcGood3 4 2 6" xfId="1842" xr:uid="{1CEEF8A5-78CC-4E9B-AE36-7D56B70FD733}"/>
    <cellStyle name="SAPBEXexcGood3 5" xfId="367" xr:uid="{FD29F936-B705-4B44-BB00-144DA92A61FA}"/>
    <cellStyle name="SAPBEXexcGood3 5 2" xfId="793" xr:uid="{35234ECF-459A-4FA0-9D00-C4E1716EC44D}"/>
    <cellStyle name="SAPBEXexcGood3 5 2 2" xfId="1066" xr:uid="{CD1BE372-32CA-4E0F-8B1C-0471BA52795E}"/>
    <cellStyle name="SAPBEXexcGood3 5 2 2 2" xfId="1582" xr:uid="{93269359-E85C-4571-A40E-E3141B255563}"/>
    <cellStyle name="SAPBEXexcGood3 5 2 2 2 2" xfId="4168" xr:uid="{236C6019-8636-4AC0-9021-94B3671867AF}"/>
    <cellStyle name="SAPBEXexcGood3 5 2 2 2 3" xfId="2617" xr:uid="{18493D54-A6A8-4065-A5BF-50C56177D694}"/>
    <cellStyle name="SAPBEXexcGood3 5 2 2 3" xfId="3136" xr:uid="{0178A856-A0A6-462E-9F35-D91A72D35D9D}"/>
    <cellStyle name="SAPBEXexcGood3 5 2 2 3 2" xfId="4684" xr:uid="{4266C5FA-2FB4-44A9-B048-55B354EE8F26}"/>
    <cellStyle name="SAPBEXexcGood3 5 2 2 4" xfId="3652" xr:uid="{11809C97-70E3-4DDE-A579-DED77738AAD7}"/>
    <cellStyle name="SAPBEXexcGood3 5 2 2 5" xfId="2101" xr:uid="{DC4507E9-70FB-4E35-8C6D-F6713A8BC912}"/>
    <cellStyle name="SAPBEXexcGood3 5 2 3" xfId="1324" xr:uid="{E02E9468-DBB2-4103-B90E-40A6BD8C445F}"/>
    <cellStyle name="SAPBEXexcGood3 5 2 3 2" xfId="3910" xr:uid="{0EF52BB8-2681-4730-AA25-6A80AE7A145A}"/>
    <cellStyle name="SAPBEXexcGood3 5 2 3 3" xfId="2359" xr:uid="{FF39EA45-B170-4451-9A11-4243375959DE}"/>
    <cellStyle name="SAPBEXexcGood3 5 2 4" xfId="2878" xr:uid="{4A48558C-36A4-4F8A-9847-EA92D172BDB3}"/>
    <cellStyle name="SAPBEXexcGood3 5 2 4 2" xfId="4426" xr:uid="{62D603FC-9EC5-4C93-B2DC-51D29C61693C}"/>
    <cellStyle name="SAPBEXexcGood3 5 2 5" xfId="3394" xr:uid="{DA73B58B-9F75-42B7-A76A-5CE9E5338DCF}"/>
    <cellStyle name="SAPBEXexcGood3 5 2 6" xfId="1843" xr:uid="{76E43CE9-14BB-460C-AACA-DBAD38AFC555}"/>
    <cellStyle name="SAPBEXexcGood3 6" xfId="368" xr:uid="{512D841A-150E-43C5-B05E-165CBD278DEF}"/>
    <cellStyle name="SAPBEXexcGood3 6 2" xfId="794" xr:uid="{C9671B8C-FC71-4960-BF36-A7FCFA01E928}"/>
    <cellStyle name="SAPBEXexcGood3 6 2 2" xfId="1067" xr:uid="{E802A85A-C1CA-4C19-8405-11A176E8F1D0}"/>
    <cellStyle name="SAPBEXexcGood3 6 2 2 2" xfId="1583" xr:uid="{5EF5F2FA-7CD8-456A-BE13-B530ECF2AFF0}"/>
    <cellStyle name="SAPBEXexcGood3 6 2 2 2 2" xfId="4169" xr:uid="{BE8501A7-6AD5-4CEA-977D-AADE9E89070F}"/>
    <cellStyle name="SAPBEXexcGood3 6 2 2 2 3" xfId="2618" xr:uid="{DFA9B2BB-6EA0-425F-A8A4-A6D0D461A702}"/>
    <cellStyle name="SAPBEXexcGood3 6 2 2 3" xfId="3137" xr:uid="{BB65A78A-7946-4666-A789-FF26626AC8D7}"/>
    <cellStyle name="SAPBEXexcGood3 6 2 2 3 2" xfId="4685" xr:uid="{EDCAC414-63C6-4BFB-85F7-F0223CE074B1}"/>
    <cellStyle name="SAPBEXexcGood3 6 2 2 4" xfId="3653" xr:uid="{26E08C0E-5E6B-4B94-97FE-A46D45993CA7}"/>
    <cellStyle name="SAPBEXexcGood3 6 2 2 5" xfId="2102" xr:uid="{4256008C-EC00-487D-B0B6-19DDBC88B709}"/>
    <cellStyle name="SAPBEXexcGood3 6 2 3" xfId="1325" xr:uid="{4D93BD4F-D1C0-4AC0-91F2-F1EF4C0AA766}"/>
    <cellStyle name="SAPBEXexcGood3 6 2 3 2" xfId="3911" xr:uid="{4D777192-CEEE-40B7-8ED6-20312AD7E2F5}"/>
    <cellStyle name="SAPBEXexcGood3 6 2 3 3" xfId="2360" xr:uid="{ACF8BD7F-E9E5-4D25-BF87-67596E54DA1D}"/>
    <cellStyle name="SAPBEXexcGood3 6 2 4" xfId="2879" xr:uid="{4C36D08C-409C-4071-A253-35BF5D8F432A}"/>
    <cellStyle name="SAPBEXexcGood3 6 2 4 2" xfId="4427" xr:uid="{599AA21F-4213-47CE-83B0-4A1C47AF1B2A}"/>
    <cellStyle name="SAPBEXexcGood3 6 2 5" xfId="3395" xr:uid="{C65AE166-8FA6-4CA0-9AFB-719A12A851A8}"/>
    <cellStyle name="SAPBEXexcGood3 6 2 6" xfId="1844" xr:uid="{4D18093A-6A69-4340-BA39-C922B37FFAE1}"/>
    <cellStyle name="SAPBEXexcGood3 7" xfId="789" xr:uid="{080BF8D6-21B8-43D8-A4FC-A7A151AC8323}"/>
    <cellStyle name="SAPBEXexcGood3 7 2" xfId="1062" xr:uid="{D9BEC0B7-4851-4E0D-A031-4D09D44AC287}"/>
    <cellStyle name="SAPBEXexcGood3 7 2 2" xfId="1578" xr:uid="{9682EAAB-C78B-4AD5-832C-81919C9BD2D0}"/>
    <cellStyle name="SAPBEXexcGood3 7 2 2 2" xfId="4164" xr:uid="{8886C0FB-DC24-4BD9-8A07-AB5D04F9F916}"/>
    <cellStyle name="SAPBEXexcGood3 7 2 2 3" xfId="2613" xr:uid="{722E380A-FBDF-47FE-8318-A47E1AD17AC2}"/>
    <cellStyle name="SAPBEXexcGood3 7 2 3" xfId="3132" xr:uid="{635A68EE-972C-4612-B85D-C65BDE2E1DC1}"/>
    <cellStyle name="SAPBEXexcGood3 7 2 3 2" xfId="4680" xr:uid="{5114EFEC-EEAD-4225-ACB4-466B40B54F24}"/>
    <cellStyle name="SAPBEXexcGood3 7 2 4" xfId="3648" xr:uid="{D9B4D7F8-C7E4-4E1A-B6AF-6A122B117C1B}"/>
    <cellStyle name="SAPBEXexcGood3 7 2 5" xfId="2097" xr:uid="{A34CB012-DD36-411C-B217-DDC7A3ABDBBA}"/>
    <cellStyle name="SAPBEXexcGood3 7 3" xfId="1320" xr:uid="{E85A5D1D-32A2-4A6A-9F90-77D10308DDB5}"/>
    <cellStyle name="SAPBEXexcGood3 7 3 2" xfId="3906" xr:uid="{CFDC0F4B-DB9B-480B-A81A-D7A830F0EEAD}"/>
    <cellStyle name="SAPBEXexcGood3 7 3 3" xfId="2355" xr:uid="{87FD929A-7688-4CAD-A293-6016360E918B}"/>
    <cellStyle name="SAPBEXexcGood3 7 4" xfId="2874" xr:uid="{8655D31B-F76B-4C01-A63C-168ADCA3717D}"/>
    <cellStyle name="SAPBEXexcGood3 7 4 2" xfId="4422" xr:uid="{66C5D796-AF1B-4072-B128-A046745C4B5A}"/>
    <cellStyle name="SAPBEXexcGood3 7 5" xfId="3390" xr:uid="{A348A1FE-0B09-4793-8B2A-72FFD8A0D5FA}"/>
    <cellStyle name="SAPBEXexcGood3 7 6" xfId="1839" xr:uid="{2959F6F6-D028-4AAA-A2C0-1154809D96B3}"/>
    <cellStyle name="SAPBEXfilterDrill" xfId="369" xr:uid="{E9819234-CACE-4791-9F1D-0A61520B61BF}"/>
    <cellStyle name="SAPBEXfilterDrill 2" xfId="370" xr:uid="{9F1C0074-FC6E-4A04-8178-1F16C997D766}"/>
    <cellStyle name="SAPBEXfilterDrill 2 2" xfId="796" xr:uid="{6E6B2B6A-237E-4399-97DD-373B92F12ACC}"/>
    <cellStyle name="SAPBEXfilterDrill 2 2 2" xfId="1069" xr:uid="{1A510FC2-3FB6-495C-8F29-5A8DD3A11FA5}"/>
    <cellStyle name="SAPBEXfilterDrill 2 2 2 2" xfId="1585" xr:uid="{0958775C-12DF-49AF-BFED-8ACD570CC8B5}"/>
    <cellStyle name="SAPBEXfilterDrill 2 2 2 2 2" xfId="4171" xr:uid="{F4762E29-7F0C-4C9F-A8BA-28504C51A4CD}"/>
    <cellStyle name="SAPBEXfilterDrill 2 2 2 2 3" xfId="2620" xr:uid="{B8C67645-49BF-4E88-8710-3C5FF80E0BBA}"/>
    <cellStyle name="SAPBEXfilterDrill 2 2 2 3" xfId="3139" xr:uid="{7517481F-2401-40EF-A90C-0665AF1A16A4}"/>
    <cellStyle name="SAPBEXfilterDrill 2 2 2 3 2" xfId="4687" xr:uid="{8392D4A4-67AC-479A-B714-A02B1F8B222E}"/>
    <cellStyle name="SAPBEXfilterDrill 2 2 2 4" xfId="3655" xr:uid="{FC71196E-B473-4ECE-AAC2-B0910610F230}"/>
    <cellStyle name="SAPBEXfilterDrill 2 2 2 5" xfId="2104" xr:uid="{7B988CBF-763F-441C-B0DE-538C56652857}"/>
    <cellStyle name="SAPBEXfilterDrill 2 2 3" xfId="1327" xr:uid="{6264E3B7-6DD7-4DF3-9EEC-BAAC3BC658A1}"/>
    <cellStyle name="SAPBEXfilterDrill 2 2 3 2" xfId="3913" xr:uid="{33E7F22B-5CE1-497E-BE5E-32447D675CE3}"/>
    <cellStyle name="SAPBEXfilterDrill 2 2 3 3" xfId="2362" xr:uid="{71A250EB-F86A-4DBB-A6D2-8746975FC416}"/>
    <cellStyle name="SAPBEXfilterDrill 2 2 4" xfId="2881" xr:uid="{DA93B58A-5012-4B43-8FB6-E0EC53CEFE39}"/>
    <cellStyle name="SAPBEXfilterDrill 2 2 4 2" xfId="4429" xr:uid="{659CA261-ADE0-4135-AC03-F78606685510}"/>
    <cellStyle name="SAPBEXfilterDrill 2 2 5" xfId="3397" xr:uid="{59276938-A062-47F1-8CB4-1EB2DB860F92}"/>
    <cellStyle name="SAPBEXfilterDrill 2 2 6" xfId="1846" xr:uid="{F4E4AE0E-D15E-47D5-8B91-338668FDF239}"/>
    <cellStyle name="SAPBEXfilterDrill 3" xfId="371" xr:uid="{63B23AB0-4ACB-4546-AFAE-ABE1C885CEA6}"/>
    <cellStyle name="SAPBEXfilterDrill 3 2" xfId="797" xr:uid="{1BBF86F1-7EF3-4F1E-8B56-30E8865654D3}"/>
    <cellStyle name="SAPBEXfilterDrill 3 2 2" xfId="1070" xr:uid="{D6BD59CA-FFB5-4E8A-B1D5-FEBA95B46BF6}"/>
    <cellStyle name="SAPBEXfilterDrill 3 2 2 2" xfId="1586" xr:uid="{1125A568-0484-42D0-9E2F-957E21AF4891}"/>
    <cellStyle name="SAPBEXfilterDrill 3 2 2 2 2" xfId="4172" xr:uid="{BA513569-476C-45E0-B938-1EC2D332BBB5}"/>
    <cellStyle name="SAPBEXfilterDrill 3 2 2 2 3" xfId="2621" xr:uid="{5E9E802A-D74B-416E-BFCE-EEDC9FECE7B2}"/>
    <cellStyle name="SAPBEXfilterDrill 3 2 2 3" xfId="3140" xr:uid="{0A58CADF-4AF7-43BD-AAEA-BA6CAEF31F79}"/>
    <cellStyle name="SAPBEXfilterDrill 3 2 2 3 2" xfId="4688" xr:uid="{F72B8644-79BC-4BAE-BBA5-19924C31E0A4}"/>
    <cellStyle name="SAPBEXfilterDrill 3 2 2 4" xfId="3656" xr:uid="{1E08E007-4D04-4B41-88DD-039A4AEE5C80}"/>
    <cellStyle name="SAPBEXfilterDrill 3 2 2 5" xfId="2105" xr:uid="{B96989CC-1F91-4142-A807-3CFC01149234}"/>
    <cellStyle name="SAPBEXfilterDrill 3 2 3" xfId="1328" xr:uid="{221BC6BD-5792-4CA5-A6BC-3E4992770C31}"/>
    <cellStyle name="SAPBEXfilterDrill 3 2 3 2" xfId="3914" xr:uid="{A251BAC8-2E18-4A93-BEFD-CD05F12C7D32}"/>
    <cellStyle name="SAPBEXfilterDrill 3 2 3 3" xfId="2363" xr:uid="{9684F3B8-B6E2-4D59-8102-91B5CC27729C}"/>
    <cellStyle name="SAPBEXfilterDrill 3 2 4" xfId="2882" xr:uid="{FA94236A-40C8-4A19-A1C4-3A3C7D88823F}"/>
    <cellStyle name="SAPBEXfilterDrill 3 2 4 2" xfId="4430" xr:uid="{DED0AF01-52A2-4763-9BFF-FAC1300B0094}"/>
    <cellStyle name="SAPBEXfilterDrill 3 2 5" xfId="3398" xr:uid="{345BEADA-773B-4C08-84AA-2E31BC3A52E5}"/>
    <cellStyle name="SAPBEXfilterDrill 3 2 6" xfId="1847" xr:uid="{2743A857-1E29-4C8C-B6CC-5570D9A3A782}"/>
    <cellStyle name="SAPBEXfilterDrill 4" xfId="372" xr:uid="{9CA61425-44E4-421B-BF31-8D14775A7BBE}"/>
    <cellStyle name="SAPBEXfilterDrill 4 2" xfId="798" xr:uid="{79CF4F45-2C90-47C5-AE2F-D70833B7BCB3}"/>
    <cellStyle name="SAPBEXfilterDrill 4 2 2" xfId="1071" xr:uid="{64835AF2-ABB6-4139-AB00-0C036E4C6ABA}"/>
    <cellStyle name="SAPBEXfilterDrill 4 2 2 2" xfId="1587" xr:uid="{F91FA579-9523-4B9C-9BCA-BCFC6CB4B035}"/>
    <cellStyle name="SAPBEXfilterDrill 4 2 2 2 2" xfId="4173" xr:uid="{1646B044-F8B0-4DFF-914E-8CA8DD72268E}"/>
    <cellStyle name="SAPBEXfilterDrill 4 2 2 2 3" xfId="2622" xr:uid="{AF4DFC14-E347-4662-AD47-1B6E5D196B4C}"/>
    <cellStyle name="SAPBEXfilterDrill 4 2 2 3" xfId="3141" xr:uid="{2896B67E-1FC0-4C3B-8CA3-EA3BEDB0197C}"/>
    <cellStyle name="SAPBEXfilterDrill 4 2 2 3 2" xfId="4689" xr:uid="{9EC21A91-3DA1-4859-ADAE-62BF005E1D79}"/>
    <cellStyle name="SAPBEXfilterDrill 4 2 2 4" xfId="3657" xr:uid="{4CA12674-27B4-4A4C-961D-B9B9900B4894}"/>
    <cellStyle name="SAPBEXfilterDrill 4 2 2 5" xfId="2106" xr:uid="{A2FACD5B-BEA8-4FAC-B8CE-29447F9B3C40}"/>
    <cellStyle name="SAPBEXfilterDrill 4 2 3" xfId="1329" xr:uid="{6B91CD82-6D4F-47D0-8FEC-11CB2D724548}"/>
    <cellStyle name="SAPBEXfilterDrill 4 2 3 2" xfId="3915" xr:uid="{0334E34C-F1AF-4536-BA1D-3C34898AFD2C}"/>
    <cellStyle name="SAPBEXfilterDrill 4 2 3 3" xfId="2364" xr:uid="{6ED0879C-9AA4-4122-BDB7-CEDD0C23205E}"/>
    <cellStyle name="SAPBEXfilterDrill 4 2 4" xfId="2883" xr:uid="{74A744BD-03E4-4D6F-A74E-5FF570408289}"/>
    <cellStyle name="SAPBEXfilterDrill 4 2 4 2" xfId="4431" xr:uid="{42C226D2-B8FE-4ADE-A33B-105CB86F3C54}"/>
    <cellStyle name="SAPBEXfilterDrill 4 2 5" xfId="3399" xr:uid="{F2622F83-D9FE-4828-AAC8-7999D3EA6143}"/>
    <cellStyle name="SAPBEXfilterDrill 4 2 6" xfId="1848" xr:uid="{F975D5B3-4554-4B28-AFAA-53A5EFD528B6}"/>
    <cellStyle name="SAPBEXfilterDrill 5" xfId="373" xr:uid="{E9CE9010-7955-4244-9545-121868158A66}"/>
    <cellStyle name="SAPBEXfilterDrill 5 2" xfId="799" xr:uid="{3369122C-7627-413E-A439-4C8110CE3BFC}"/>
    <cellStyle name="SAPBEXfilterDrill 5 2 2" xfId="1072" xr:uid="{68BA16DD-AAA6-469D-83EE-08B445418ECE}"/>
    <cellStyle name="SAPBEXfilterDrill 5 2 2 2" xfId="1588" xr:uid="{20396723-0C4E-4680-AEA3-FD082494AF9A}"/>
    <cellStyle name="SAPBEXfilterDrill 5 2 2 2 2" xfId="4174" xr:uid="{1E540B5A-FBFD-4E57-9705-B622389AA384}"/>
    <cellStyle name="SAPBEXfilterDrill 5 2 2 2 3" xfId="2623" xr:uid="{94418839-763F-4F46-A064-706FAE505667}"/>
    <cellStyle name="SAPBEXfilterDrill 5 2 2 3" xfId="3142" xr:uid="{443D4051-B645-4269-844C-495DB4413715}"/>
    <cellStyle name="SAPBEXfilterDrill 5 2 2 3 2" xfId="4690" xr:uid="{07C07A40-291F-4CD4-8FCD-FF99B7DA3F59}"/>
    <cellStyle name="SAPBEXfilterDrill 5 2 2 4" xfId="3658" xr:uid="{0EAD57FA-FAE1-4543-A84F-620362AA6FCD}"/>
    <cellStyle name="SAPBEXfilterDrill 5 2 2 5" xfId="2107" xr:uid="{0711B13F-FE11-452B-9EA2-30E28FF63852}"/>
    <cellStyle name="SAPBEXfilterDrill 5 2 3" xfId="1330" xr:uid="{E0FD2D00-0B32-4E5E-B555-EE35B03732A9}"/>
    <cellStyle name="SAPBEXfilterDrill 5 2 3 2" xfId="3916" xr:uid="{B58656B8-71A2-4475-AD46-85A7FA28CE89}"/>
    <cellStyle name="SAPBEXfilterDrill 5 2 3 3" xfId="2365" xr:uid="{C55EBFA2-D74F-4E0E-A4BD-D7FAE62D7E04}"/>
    <cellStyle name="SAPBEXfilterDrill 5 2 4" xfId="2884" xr:uid="{925C9021-456B-45A0-A7FB-FC96E30F1136}"/>
    <cellStyle name="SAPBEXfilterDrill 5 2 4 2" xfId="4432" xr:uid="{28F2D0CD-2BB6-47A5-A11C-4A36938071EE}"/>
    <cellStyle name="SAPBEXfilterDrill 5 2 5" xfId="3400" xr:uid="{7B1896F8-F2EE-4889-8559-92C9905A4347}"/>
    <cellStyle name="SAPBEXfilterDrill 5 2 6" xfId="1849" xr:uid="{18C4B054-8BE4-48B6-BF2F-F8F13D51791A}"/>
    <cellStyle name="SAPBEXfilterDrill 6" xfId="374" xr:uid="{ACB6F3D8-C705-491F-894A-B64121D6DDC8}"/>
    <cellStyle name="SAPBEXfilterDrill 6 2" xfId="800" xr:uid="{C0D77357-A56A-43BB-977B-B2DB7D073A96}"/>
    <cellStyle name="SAPBEXfilterDrill 6 2 2" xfId="1073" xr:uid="{13937A6B-1A3B-4C6C-A7EC-7D9DD9991238}"/>
    <cellStyle name="SAPBEXfilterDrill 6 2 2 2" xfId="1589" xr:uid="{CE5B66AF-346E-4DE1-B867-83BAE75F6A7B}"/>
    <cellStyle name="SAPBEXfilterDrill 6 2 2 2 2" xfId="4175" xr:uid="{CED17445-1958-40C3-99D6-882745E81A0A}"/>
    <cellStyle name="SAPBEXfilterDrill 6 2 2 2 3" xfId="2624" xr:uid="{F31D0C18-77E6-4078-BAE8-27B4AFCAF2F2}"/>
    <cellStyle name="SAPBEXfilterDrill 6 2 2 3" xfId="3143" xr:uid="{F022E4C8-FB39-4530-B05F-31B51B4C1470}"/>
    <cellStyle name="SAPBEXfilterDrill 6 2 2 3 2" xfId="4691" xr:uid="{B204F2D9-D4FE-4BDB-89A0-1D0781DC9FC8}"/>
    <cellStyle name="SAPBEXfilterDrill 6 2 2 4" xfId="3659" xr:uid="{D97B8E72-3478-499C-911C-789463721F86}"/>
    <cellStyle name="SAPBEXfilterDrill 6 2 2 5" xfId="2108" xr:uid="{3DD914D0-B03E-4CA5-A231-BB1F1AD1EA1E}"/>
    <cellStyle name="SAPBEXfilterDrill 6 2 3" xfId="1331" xr:uid="{A6F53686-C954-4F55-9EC6-E4CD3CB451D5}"/>
    <cellStyle name="SAPBEXfilterDrill 6 2 3 2" xfId="3917" xr:uid="{2C1272E5-7B0F-4BF1-ADBC-9C216ECCB8F1}"/>
    <cellStyle name="SAPBEXfilterDrill 6 2 3 3" xfId="2366" xr:uid="{CBF17674-8578-4553-9998-EE06BAF2E85D}"/>
    <cellStyle name="SAPBEXfilterDrill 6 2 4" xfId="2885" xr:uid="{35F7787D-65F2-42EE-8929-A39ECA27B6E7}"/>
    <cellStyle name="SAPBEXfilterDrill 6 2 4 2" xfId="4433" xr:uid="{03E012A5-B2D2-4935-BCA9-99A7BCE41637}"/>
    <cellStyle name="SAPBEXfilterDrill 6 2 5" xfId="3401" xr:uid="{8A193501-076C-4853-BBC4-1440DF976E53}"/>
    <cellStyle name="SAPBEXfilterDrill 6 2 6" xfId="1850" xr:uid="{F20AF6BF-A8D4-4F49-A51D-49CECBF1C965}"/>
    <cellStyle name="SAPBEXfilterDrill 7" xfId="795" xr:uid="{1EBC0C62-DF2F-408A-B761-8BCB8AD714F3}"/>
    <cellStyle name="SAPBEXfilterDrill 7 2" xfId="1068" xr:uid="{D8B71327-2D33-4529-A670-A3B21CDB1917}"/>
    <cellStyle name="SAPBEXfilterDrill 7 2 2" xfId="1584" xr:uid="{EB554128-2CB2-45BF-8A6E-2E45FF658F0F}"/>
    <cellStyle name="SAPBEXfilterDrill 7 2 2 2" xfId="4170" xr:uid="{80F3DF9A-4779-4205-A983-80CAC22B06CF}"/>
    <cellStyle name="SAPBEXfilterDrill 7 2 2 3" xfId="2619" xr:uid="{729EFF3B-E311-4BFE-842E-7014C1FA244D}"/>
    <cellStyle name="SAPBEXfilterDrill 7 2 3" xfId="3138" xr:uid="{C6501F16-C680-4766-806D-CC104B6C1A7C}"/>
    <cellStyle name="SAPBEXfilterDrill 7 2 3 2" xfId="4686" xr:uid="{9FEBCFAD-54C3-4ADB-BE8B-8A1620CC920D}"/>
    <cellStyle name="SAPBEXfilterDrill 7 2 4" xfId="3654" xr:uid="{C8F6AE06-43D8-4090-B35F-976E2EFF8F57}"/>
    <cellStyle name="SAPBEXfilterDrill 7 2 5" xfId="2103" xr:uid="{053EDC7B-5DFE-4B23-BF7E-FB773662F111}"/>
    <cellStyle name="SAPBEXfilterDrill 7 3" xfId="1326" xr:uid="{29485F53-338C-4C7A-8FC0-D56248DC577F}"/>
    <cellStyle name="SAPBEXfilterDrill 7 3 2" xfId="3912" xr:uid="{D60784CE-BE49-466D-B179-3469E7467650}"/>
    <cellStyle name="SAPBEXfilterDrill 7 3 3" xfId="2361" xr:uid="{961EE057-970B-4D00-B90F-C9D78BDD503D}"/>
    <cellStyle name="SAPBEXfilterDrill 7 4" xfId="2880" xr:uid="{527BE6F3-3E26-4D12-9D5E-8D45A21BFB9C}"/>
    <cellStyle name="SAPBEXfilterDrill 7 4 2" xfId="4428" xr:uid="{88F93AB5-2A14-4B33-B96B-CD83189174F3}"/>
    <cellStyle name="SAPBEXfilterDrill 7 5" xfId="3396" xr:uid="{B7DC0488-2B6F-48DE-A3A1-4667731D26D0}"/>
    <cellStyle name="SAPBEXfilterDrill 7 6" xfId="1845" xr:uid="{B67DC440-23F2-4364-B74B-888E6A74BAEE}"/>
    <cellStyle name="SAPBEXfilterItem" xfId="375" xr:uid="{BD8D11B0-A484-4004-A9EA-31E46FB5ECB0}"/>
    <cellStyle name="SAPBEXfilterItem 2" xfId="376" xr:uid="{BCC874FA-C614-466C-B8DB-124B258F0E12}"/>
    <cellStyle name="SAPBEXfilterItem 2 2" xfId="801" xr:uid="{C773B20C-D4AC-45ED-A08D-D696BC34E49F}"/>
    <cellStyle name="SAPBEXfilterItem 2 2 2" xfId="1074" xr:uid="{C34DE7ED-C166-41DD-A8C9-0789DAE3043A}"/>
    <cellStyle name="SAPBEXfilterItem 2 2 2 2" xfId="1590" xr:uid="{6A646713-0279-4E71-8A65-C8F00C190589}"/>
    <cellStyle name="SAPBEXfilterItem 2 2 2 2 2" xfId="4176" xr:uid="{530269E8-1E66-46B9-9F25-562077F49F90}"/>
    <cellStyle name="SAPBEXfilterItem 2 2 2 2 3" xfId="2625" xr:uid="{28CAD221-D527-4452-BCBB-DB9EEB5D4DA5}"/>
    <cellStyle name="SAPBEXfilterItem 2 2 2 3" xfId="3144" xr:uid="{15A72685-4ECF-4069-8F40-AD44FAB8B473}"/>
    <cellStyle name="SAPBEXfilterItem 2 2 2 3 2" xfId="4692" xr:uid="{4E952108-2E8F-4DA4-B2CD-0B46AEEDF8BE}"/>
    <cellStyle name="SAPBEXfilterItem 2 2 2 4" xfId="3660" xr:uid="{722CA0B5-7417-4AC5-BFF5-EF31DD08731F}"/>
    <cellStyle name="SAPBEXfilterItem 2 2 2 5" xfId="2109" xr:uid="{A13E21D6-BE2B-4E91-9BCF-ED0038AE7B2C}"/>
    <cellStyle name="SAPBEXfilterItem 2 2 3" xfId="1332" xr:uid="{88E64738-9401-4FB2-9F4A-8612B3665E86}"/>
    <cellStyle name="SAPBEXfilterItem 2 2 3 2" xfId="3918" xr:uid="{5A5D834E-58D9-4C9E-86F4-2AA7EE3A4256}"/>
    <cellStyle name="SAPBEXfilterItem 2 2 3 3" xfId="2367" xr:uid="{D9AAAE81-BBA7-4C84-A193-2270482C3B4D}"/>
    <cellStyle name="SAPBEXfilterItem 2 2 4" xfId="2886" xr:uid="{8E7DC3FD-E61C-4407-8350-78BAD02E629D}"/>
    <cellStyle name="SAPBEXfilterItem 2 2 4 2" xfId="4434" xr:uid="{DB29E188-06BD-4D5B-AF05-729571850A9D}"/>
    <cellStyle name="SAPBEXfilterItem 2 2 5" xfId="3402" xr:uid="{D9E93E33-7A74-4031-9044-CFAAE467551D}"/>
    <cellStyle name="SAPBEXfilterItem 2 2 6" xfId="1851" xr:uid="{ACF4B170-EBA8-4108-BCC8-2D98C7A1AD11}"/>
    <cellStyle name="SAPBEXfilterItem 3" xfId="377" xr:uid="{A7F49FF8-6184-42CD-8899-AA32700A1ECF}"/>
    <cellStyle name="SAPBEXfilterItem 3 2" xfId="802" xr:uid="{8704B729-2287-4B84-B22B-3D3B500C50D0}"/>
    <cellStyle name="SAPBEXfilterItem 3 2 2" xfId="1075" xr:uid="{DFCCB16E-9B33-4453-AA3F-0200E52A8984}"/>
    <cellStyle name="SAPBEXfilterItem 3 2 2 2" xfId="1591" xr:uid="{A9BE5881-192F-4A5F-88DD-75B04210438B}"/>
    <cellStyle name="SAPBEXfilterItem 3 2 2 2 2" xfId="4177" xr:uid="{567C849B-2583-4E4D-9927-CB5D4CC1A3A4}"/>
    <cellStyle name="SAPBEXfilterItem 3 2 2 2 3" xfId="2626" xr:uid="{C819E692-6F7A-4ABB-A97B-FDB16708AAAE}"/>
    <cellStyle name="SAPBEXfilterItem 3 2 2 3" xfId="3145" xr:uid="{5C56ADC9-2DB0-45B0-B7C9-D4A50009F68B}"/>
    <cellStyle name="SAPBEXfilterItem 3 2 2 3 2" xfId="4693" xr:uid="{D5BFA608-B7DA-41C1-8F56-095A8A8D30CC}"/>
    <cellStyle name="SAPBEXfilterItem 3 2 2 4" xfId="3661" xr:uid="{8613E25D-980D-4A34-8A1D-EAAFB0758726}"/>
    <cellStyle name="SAPBEXfilterItem 3 2 2 5" xfId="2110" xr:uid="{C8DE61A9-5341-4F0D-8D55-51F66FBA8049}"/>
    <cellStyle name="SAPBEXfilterItem 3 2 3" xfId="1333" xr:uid="{983D0A31-205D-4CD3-9985-1272AFB03A5F}"/>
    <cellStyle name="SAPBEXfilterItem 3 2 3 2" xfId="3919" xr:uid="{F2779F23-A0BF-4F96-8C51-B0D57888179C}"/>
    <cellStyle name="SAPBEXfilterItem 3 2 3 3" xfId="2368" xr:uid="{85EC72B9-C097-40B0-B72C-095FB54B230B}"/>
    <cellStyle name="SAPBEXfilterItem 3 2 4" xfId="2887" xr:uid="{85086223-4826-4844-9423-93ABEF124D7A}"/>
    <cellStyle name="SAPBEXfilterItem 3 2 4 2" xfId="4435" xr:uid="{0F96EC35-BF57-461D-A9C0-9FC537573B66}"/>
    <cellStyle name="SAPBEXfilterItem 3 2 5" xfId="3403" xr:uid="{F6D1BBF6-AF0E-4718-9E92-09E5DC055E43}"/>
    <cellStyle name="SAPBEXfilterItem 3 2 6" xfId="1852" xr:uid="{FA633C33-8FE4-4ABA-94A0-69343FBB4CEB}"/>
    <cellStyle name="SAPBEXfilterItem 4" xfId="378" xr:uid="{E221B042-9097-43B2-B5CD-B28B4CE2AE39}"/>
    <cellStyle name="SAPBEXfilterItem 4 2" xfId="803" xr:uid="{3EEE04EF-C3B4-4006-8F3E-E1B4100DD3A8}"/>
    <cellStyle name="SAPBEXfilterItem 4 2 2" xfId="1076" xr:uid="{B18B187C-76D2-4A2A-B88D-5B7122A98FD5}"/>
    <cellStyle name="SAPBEXfilterItem 4 2 2 2" xfId="1592" xr:uid="{EF6874F6-1702-4BCA-A5BB-DE34A1BF8977}"/>
    <cellStyle name="SAPBEXfilterItem 4 2 2 2 2" xfId="4178" xr:uid="{8AECB882-6F4C-4A21-898A-E07AA91455D4}"/>
    <cellStyle name="SAPBEXfilterItem 4 2 2 2 3" xfId="2627" xr:uid="{8DDA7AEC-2B12-4C0E-A4C5-741ACB5F95FF}"/>
    <cellStyle name="SAPBEXfilterItem 4 2 2 3" xfId="3146" xr:uid="{5DF8E0E6-E115-46C0-BCDB-A723B3A8D8AA}"/>
    <cellStyle name="SAPBEXfilterItem 4 2 2 3 2" xfId="4694" xr:uid="{F00CB886-D7C6-459B-A57D-58FD4CF35C63}"/>
    <cellStyle name="SAPBEXfilterItem 4 2 2 4" xfId="3662" xr:uid="{EE8C41BC-594F-4AA3-BC0D-C27CF972290C}"/>
    <cellStyle name="SAPBEXfilterItem 4 2 2 5" xfId="2111" xr:uid="{48771312-EEE7-4759-BAC8-1A4765D0188D}"/>
    <cellStyle name="SAPBEXfilterItem 4 2 3" xfId="1334" xr:uid="{3FE77982-36A4-4697-A34D-1B21FE4194B4}"/>
    <cellStyle name="SAPBEXfilterItem 4 2 3 2" xfId="3920" xr:uid="{8468E775-5BBA-4933-BAE2-AE7FE46EE5C4}"/>
    <cellStyle name="SAPBEXfilterItem 4 2 3 3" xfId="2369" xr:uid="{F895FD47-CDE8-4BEF-8826-30F871850A03}"/>
    <cellStyle name="SAPBEXfilterItem 4 2 4" xfId="2888" xr:uid="{0E553B39-28F5-4E1B-8E0B-EB4CB8E999B3}"/>
    <cellStyle name="SAPBEXfilterItem 4 2 4 2" xfId="4436" xr:uid="{CBEC0830-9C05-428E-BDA3-1ECDF7435FA0}"/>
    <cellStyle name="SAPBEXfilterItem 4 2 5" xfId="3404" xr:uid="{5870EF5E-FA47-4EE2-BCB6-A05D469DB8B0}"/>
    <cellStyle name="SAPBEXfilterItem 4 2 6" xfId="1853" xr:uid="{6776BD75-AA99-44A6-A6B5-A10C5AB96DA6}"/>
    <cellStyle name="SAPBEXfilterItem 5" xfId="379" xr:uid="{0F2AE8CE-4718-4D35-80E9-E9F300221D03}"/>
    <cellStyle name="SAPBEXfilterItem 5 2" xfId="804" xr:uid="{B19E154E-D435-41E5-BB80-B837986AF28A}"/>
    <cellStyle name="SAPBEXfilterItem 5 2 2" xfId="1077" xr:uid="{365329EE-9348-4E1F-B9D8-0300B3232990}"/>
    <cellStyle name="SAPBEXfilterItem 5 2 2 2" xfId="1593" xr:uid="{C27176A2-E03A-4E3C-87C7-9F4D8D01B0F4}"/>
    <cellStyle name="SAPBEXfilterItem 5 2 2 2 2" xfId="4179" xr:uid="{82B72F71-DAA2-4CC7-A873-36C32860EA54}"/>
    <cellStyle name="SAPBEXfilterItem 5 2 2 2 3" xfId="2628" xr:uid="{C9E452CC-0A1F-4AC3-A706-E90C8D303C91}"/>
    <cellStyle name="SAPBEXfilterItem 5 2 2 3" xfId="3147" xr:uid="{63B812ED-7ACC-464B-A149-2B9E1FBBF16B}"/>
    <cellStyle name="SAPBEXfilterItem 5 2 2 3 2" xfId="4695" xr:uid="{58AFBC10-AF8A-4771-BA1F-31C239938346}"/>
    <cellStyle name="SAPBEXfilterItem 5 2 2 4" xfId="3663" xr:uid="{6FBF3959-93B6-46AF-B960-0908E46748A4}"/>
    <cellStyle name="SAPBEXfilterItem 5 2 2 5" xfId="2112" xr:uid="{A6A2D97F-2304-4AE2-A39E-4722652C2FB9}"/>
    <cellStyle name="SAPBEXfilterItem 5 2 3" xfId="1335" xr:uid="{EF42B6CC-9F9C-48D8-B0A2-358D262F9C32}"/>
    <cellStyle name="SAPBEXfilterItem 5 2 3 2" xfId="3921" xr:uid="{83DB8BD4-05B5-4EC9-8D01-84C2991F5A64}"/>
    <cellStyle name="SAPBEXfilterItem 5 2 3 3" xfId="2370" xr:uid="{9C0E8C04-5D11-4765-BB1D-8F9B4BD15108}"/>
    <cellStyle name="SAPBEXfilterItem 5 2 4" xfId="2889" xr:uid="{1E8B97CD-D9BA-47B8-86F8-45C09688EA5F}"/>
    <cellStyle name="SAPBEXfilterItem 5 2 4 2" xfId="4437" xr:uid="{E82DA5C6-7C48-43CE-BB9D-E0615367558D}"/>
    <cellStyle name="SAPBEXfilterItem 5 2 5" xfId="3405" xr:uid="{0B531941-700B-42E5-AD78-6A395FC836B2}"/>
    <cellStyle name="SAPBEXfilterItem 5 2 6" xfId="1854" xr:uid="{BF3131BD-C5CC-442D-8EE1-DA28745BDDE8}"/>
    <cellStyle name="SAPBEXfilterItem 6" xfId="380" xr:uid="{E8876FC0-1D1A-4356-9C3A-A928D5E47EAC}"/>
    <cellStyle name="SAPBEXfilterItem 6 2" xfId="805" xr:uid="{8739BEA1-3386-4842-B805-D7204F92C25D}"/>
    <cellStyle name="SAPBEXfilterItem 6 2 2" xfId="1078" xr:uid="{7171E5C1-1129-404E-AA4E-9817F8C1DF4E}"/>
    <cellStyle name="SAPBEXfilterItem 6 2 2 2" xfId="1594" xr:uid="{2680ADAE-3225-4AD6-BED9-3B42FD6BF82C}"/>
    <cellStyle name="SAPBEXfilterItem 6 2 2 2 2" xfId="4180" xr:uid="{09B705A8-C344-4FE3-B003-53FBCCB0FB99}"/>
    <cellStyle name="SAPBEXfilterItem 6 2 2 2 3" xfId="2629" xr:uid="{DBFE710E-3083-4151-A69A-FB67F3D7D14A}"/>
    <cellStyle name="SAPBEXfilterItem 6 2 2 3" xfId="3148" xr:uid="{06C503CF-51B1-45CA-A7BC-43490EA453C7}"/>
    <cellStyle name="SAPBEXfilterItem 6 2 2 3 2" xfId="4696" xr:uid="{9D819C08-59CE-4E90-AD50-7E230FAA32B3}"/>
    <cellStyle name="SAPBEXfilterItem 6 2 2 4" xfId="3664" xr:uid="{8CDA36E6-66BD-47D4-BE26-41038B7EF0A5}"/>
    <cellStyle name="SAPBEXfilterItem 6 2 2 5" xfId="2113" xr:uid="{E7E631B0-6119-4AC3-8629-6D8DE940E2A2}"/>
    <cellStyle name="SAPBEXfilterItem 6 2 3" xfId="1336" xr:uid="{D539E9C6-E12A-48D5-A6EB-E6A3B72B47BB}"/>
    <cellStyle name="SAPBEXfilterItem 6 2 3 2" xfId="3922" xr:uid="{98A9527E-E278-4DD4-A28F-A1089374A283}"/>
    <cellStyle name="SAPBEXfilterItem 6 2 3 3" xfId="2371" xr:uid="{D9C78C16-851B-4BCA-9616-B633434ED7D5}"/>
    <cellStyle name="SAPBEXfilterItem 6 2 4" xfId="2890" xr:uid="{9555FF9E-2BB6-4E75-A3E0-80CE4484E035}"/>
    <cellStyle name="SAPBEXfilterItem 6 2 4 2" xfId="4438" xr:uid="{158A5FBB-94C7-47A3-A4B0-5D974B7481AE}"/>
    <cellStyle name="SAPBEXfilterItem 6 2 5" xfId="3406" xr:uid="{39B2B678-E1F8-490C-814D-E1AECE1FF0A2}"/>
    <cellStyle name="SAPBEXfilterItem 6 2 6" xfId="1855" xr:uid="{8D807746-1051-4C75-A6B7-F9A902D25796}"/>
    <cellStyle name="SAPBEXfilterText" xfId="381" xr:uid="{DB51831B-F105-4486-AB14-10F3A0099835}"/>
    <cellStyle name="SAPBEXfilterText 2" xfId="382" xr:uid="{1C25509A-4A16-4BA6-A0B1-DC9521BA6DDC}"/>
    <cellStyle name="SAPBEXfilterText 2 2" xfId="806" xr:uid="{6443C738-959A-449D-A8D1-24524756327B}"/>
    <cellStyle name="SAPBEXfilterText 2 2 2" xfId="1079" xr:uid="{1B23E3CB-F1A5-47AE-A00C-231237A1D751}"/>
    <cellStyle name="SAPBEXfilterText 2 2 2 2" xfId="1595" xr:uid="{707A84C5-056C-41E5-A4F7-D3A5C1A1E275}"/>
    <cellStyle name="SAPBEXfilterText 2 2 2 2 2" xfId="4181" xr:uid="{CDAFC0F9-53BF-48B7-8A17-ED3A372869F4}"/>
    <cellStyle name="SAPBEXfilterText 2 2 2 2 3" xfId="2630" xr:uid="{4CC6EA6B-84F0-444C-BF6B-3A7F7C70C105}"/>
    <cellStyle name="SAPBEXfilterText 2 2 2 3" xfId="3149" xr:uid="{14471C20-53CE-42D2-B36F-6955ADD42319}"/>
    <cellStyle name="SAPBEXfilterText 2 2 2 3 2" xfId="4697" xr:uid="{2E246C1E-4872-4FC7-9202-68287864583A}"/>
    <cellStyle name="SAPBEXfilterText 2 2 2 4" xfId="3665" xr:uid="{C48B4BC7-7D43-4CC4-9552-BDDCBB342594}"/>
    <cellStyle name="SAPBEXfilterText 2 2 2 5" xfId="2114" xr:uid="{F68BAC56-6FB7-46D1-B810-684D794D3071}"/>
    <cellStyle name="SAPBEXfilterText 2 2 3" xfId="1337" xr:uid="{C86A7740-F519-4B39-8079-36A9E44EA314}"/>
    <cellStyle name="SAPBEXfilterText 2 2 3 2" xfId="3923" xr:uid="{B18BB23F-E0C8-496F-91D8-6CDBBB3B2771}"/>
    <cellStyle name="SAPBEXfilterText 2 2 3 3" xfId="2372" xr:uid="{3DA61CA7-064C-423E-A13D-329A453B8C3B}"/>
    <cellStyle name="SAPBEXfilterText 2 2 4" xfId="2891" xr:uid="{4D32303B-D55B-41C6-9AE9-513CC58ABE3D}"/>
    <cellStyle name="SAPBEXfilterText 2 2 4 2" xfId="4439" xr:uid="{F9379A0C-5376-46DE-9378-3BCA778010C6}"/>
    <cellStyle name="SAPBEXfilterText 2 2 5" xfId="3407" xr:uid="{F8CADAAA-4A76-4554-A512-A5109FA1764C}"/>
    <cellStyle name="SAPBEXfilterText 2 2 6" xfId="1856" xr:uid="{11372B0F-16E3-47F8-B1B4-94F2823B16FD}"/>
    <cellStyle name="SAPBEXfilterText 3" xfId="383" xr:uid="{BFF15C3C-3D73-4F1B-B777-C79872E1248F}"/>
    <cellStyle name="SAPBEXfilterText 3 2" xfId="807" xr:uid="{3F5E47F7-AA3F-4E06-9ADD-07CBDE6B8AC9}"/>
    <cellStyle name="SAPBEXfilterText 3 2 2" xfId="1080" xr:uid="{343EEAE3-0565-4196-9690-725CC5EE50C9}"/>
    <cellStyle name="SAPBEXfilterText 3 2 2 2" xfId="1596" xr:uid="{3EF84E56-4476-4E01-A9E4-C3CC135514AC}"/>
    <cellStyle name="SAPBEXfilterText 3 2 2 2 2" xfId="4182" xr:uid="{C82AE1C0-6803-4CF9-8687-936454D1C24E}"/>
    <cellStyle name="SAPBEXfilterText 3 2 2 2 3" xfId="2631" xr:uid="{F2145A67-689A-445D-882F-2C892977ACA5}"/>
    <cellStyle name="SAPBEXfilterText 3 2 2 3" xfId="3150" xr:uid="{C37D9942-6DB6-40DD-BFFC-DA90355B15FD}"/>
    <cellStyle name="SAPBEXfilterText 3 2 2 3 2" xfId="4698" xr:uid="{87684969-DABA-4ADE-8700-5B34FE86736E}"/>
    <cellStyle name="SAPBEXfilterText 3 2 2 4" xfId="3666" xr:uid="{C9EEDBCE-3421-4AA1-AAE9-C1EFB3E55FC9}"/>
    <cellStyle name="SAPBEXfilterText 3 2 2 5" xfId="2115" xr:uid="{B8BEA053-796B-4F67-A4D5-5B258A6B79DD}"/>
    <cellStyle name="SAPBEXfilterText 3 2 3" xfId="1338" xr:uid="{867B93BF-1755-4753-8726-14E83DD8D5D1}"/>
    <cellStyle name="SAPBEXfilterText 3 2 3 2" xfId="3924" xr:uid="{2CA6CE6B-116E-4A7D-83D0-EC0B809F2227}"/>
    <cellStyle name="SAPBEXfilterText 3 2 3 3" xfId="2373" xr:uid="{6BF556C4-F74F-469C-A6B9-18A961B1440A}"/>
    <cellStyle name="SAPBEXfilterText 3 2 4" xfId="2892" xr:uid="{52A28662-70CF-4C5C-B8F3-0A221B0EAE2D}"/>
    <cellStyle name="SAPBEXfilterText 3 2 4 2" xfId="4440" xr:uid="{59E59BFF-CF9C-496B-A61D-462FBAA26F8E}"/>
    <cellStyle name="SAPBEXfilterText 3 2 5" xfId="3408" xr:uid="{5ADBB6D3-301D-4B9C-AB1F-2D6D2AD9A49D}"/>
    <cellStyle name="SAPBEXfilterText 3 2 6" xfId="1857" xr:uid="{1D1E11F4-A91B-4A75-BEEB-192B29AA0486}"/>
    <cellStyle name="SAPBEXfilterText 4" xfId="384" xr:uid="{945BF5E4-2201-4598-A330-3BA045E0F399}"/>
    <cellStyle name="SAPBEXfilterText 4 2" xfId="808" xr:uid="{DF948BFE-605C-4BAD-B6C5-FC375B0F5721}"/>
    <cellStyle name="SAPBEXfilterText 4 2 2" xfId="1081" xr:uid="{8BA0C8A7-4E9D-4CD8-AA0F-8E3E41BCE24F}"/>
    <cellStyle name="SAPBEXfilterText 4 2 2 2" xfId="1597" xr:uid="{6DA57E27-7470-40EA-BF83-37C51409D5C7}"/>
    <cellStyle name="SAPBEXfilterText 4 2 2 2 2" xfId="4183" xr:uid="{44FF2DA5-70ED-410B-A069-C70D6AEF9A87}"/>
    <cellStyle name="SAPBEXfilterText 4 2 2 2 3" xfId="2632" xr:uid="{D6AC5B4A-139F-422D-B13E-AE083294B066}"/>
    <cellStyle name="SAPBEXfilterText 4 2 2 3" xfId="3151" xr:uid="{891E11C3-4737-4B44-892C-FE60F2A9FDA9}"/>
    <cellStyle name="SAPBEXfilterText 4 2 2 3 2" xfId="4699" xr:uid="{442F8027-0017-4543-BAAC-7B5DA087DB3F}"/>
    <cellStyle name="SAPBEXfilterText 4 2 2 4" xfId="3667" xr:uid="{E4729CC1-4430-461A-B620-60DC5C869AAE}"/>
    <cellStyle name="SAPBEXfilterText 4 2 2 5" xfId="2116" xr:uid="{0475158C-880B-4ACA-A266-9FBF8C0DFFFD}"/>
    <cellStyle name="SAPBEXfilterText 4 2 3" xfId="1339" xr:uid="{DD2F572A-A6D2-492C-A81E-EFFB3E54AE50}"/>
    <cellStyle name="SAPBEXfilterText 4 2 3 2" xfId="3925" xr:uid="{AB3B3627-7407-46A7-ADE9-48711A8E87C0}"/>
    <cellStyle name="SAPBEXfilterText 4 2 3 3" xfId="2374" xr:uid="{A8F92446-BBC5-4DD6-B2E8-B4CB9AAC99C4}"/>
    <cellStyle name="SAPBEXfilterText 4 2 4" xfId="2893" xr:uid="{1D114BAF-6DE0-4072-8E65-6FB23AD67A36}"/>
    <cellStyle name="SAPBEXfilterText 4 2 4 2" xfId="4441" xr:uid="{EE217B69-308B-40E1-AEA3-9FDE0ED3C508}"/>
    <cellStyle name="SAPBEXfilterText 4 2 5" xfId="3409" xr:uid="{CEDB4441-272D-478C-8D83-3716F1F62ED1}"/>
    <cellStyle name="SAPBEXfilterText 4 2 6" xfId="1858" xr:uid="{4CD51EA0-452C-4482-9F32-121EA9172F8C}"/>
    <cellStyle name="SAPBEXfilterText 5" xfId="385" xr:uid="{6FE97EDB-4287-4108-B1CC-93C5D12858F9}"/>
    <cellStyle name="SAPBEXfilterText 5 2" xfId="809" xr:uid="{CD0318CB-9B4A-48E0-B03D-6A69B4DEDD3C}"/>
    <cellStyle name="SAPBEXfilterText 5 2 2" xfId="1082" xr:uid="{6BFD9003-598F-4887-83FE-801C5A17E448}"/>
    <cellStyle name="SAPBEXfilterText 5 2 2 2" xfId="1598" xr:uid="{1FCED8BC-965F-4A03-A55F-9171C0AAB796}"/>
    <cellStyle name="SAPBEXfilterText 5 2 2 2 2" xfId="4184" xr:uid="{AD00CEFF-D805-4E97-851C-8D6EE5A359BE}"/>
    <cellStyle name="SAPBEXfilterText 5 2 2 2 3" xfId="2633" xr:uid="{9BA8F777-3C10-4314-9F01-2D1667C1C182}"/>
    <cellStyle name="SAPBEXfilterText 5 2 2 3" xfId="3152" xr:uid="{852453B9-0700-4330-A5F7-F524C6C978BF}"/>
    <cellStyle name="SAPBEXfilterText 5 2 2 3 2" xfId="4700" xr:uid="{C2B47F8F-CFB7-44EF-92A6-B0E1FF7C4C53}"/>
    <cellStyle name="SAPBEXfilterText 5 2 2 4" xfId="3668" xr:uid="{941B9AA2-2F43-4DF2-97B1-490BF7CB3684}"/>
    <cellStyle name="SAPBEXfilterText 5 2 2 5" xfId="2117" xr:uid="{5B4DD85A-921A-463D-BAEB-01C370199743}"/>
    <cellStyle name="SAPBEXfilterText 5 2 3" xfId="1340" xr:uid="{B70411C8-159D-45BC-92CF-14B3CD9289DC}"/>
    <cellStyle name="SAPBEXfilterText 5 2 3 2" xfId="3926" xr:uid="{582794F2-AA8F-4C87-86D9-80E33958FF25}"/>
    <cellStyle name="SAPBEXfilterText 5 2 3 3" xfId="2375" xr:uid="{0237AE28-EC5E-49E7-83F6-EED6330A3429}"/>
    <cellStyle name="SAPBEXfilterText 5 2 4" xfId="2894" xr:uid="{D6A2B09F-D793-484E-AAE4-B5B28820DCFF}"/>
    <cellStyle name="SAPBEXfilterText 5 2 4 2" xfId="4442" xr:uid="{241E8595-411B-47B0-91AB-94F7D7990ADB}"/>
    <cellStyle name="SAPBEXfilterText 5 2 5" xfId="3410" xr:uid="{CA5F8BC0-AC37-4D92-8D5D-D01B514163DB}"/>
    <cellStyle name="SAPBEXfilterText 5 2 6" xfId="1859" xr:uid="{038CB17E-21C5-43EF-B825-BF3196D6A1F2}"/>
    <cellStyle name="SAPBEXfilterText 6" xfId="386" xr:uid="{466E72A7-B475-41AE-A2FA-9C640710A00D}"/>
    <cellStyle name="SAPBEXfilterText 6 2" xfId="810" xr:uid="{39153CC1-9CD3-41DF-80BE-CB92CA1B59C4}"/>
    <cellStyle name="SAPBEXfilterText 6 2 2" xfId="1083" xr:uid="{A4676AF8-4731-4310-908C-CAED367B7356}"/>
    <cellStyle name="SAPBEXfilterText 6 2 2 2" xfId="1599" xr:uid="{3E310FAD-3B11-4A7A-AC28-A4A5F11BA0A5}"/>
    <cellStyle name="SAPBEXfilterText 6 2 2 2 2" xfId="4185" xr:uid="{716DBD5E-8976-4BF7-B5DF-C008ECE5CAE1}"/>
    <cellStyle name="SAPBEXfilterText 6 2 2 2 3" xfId="2634" xr:uid="{DF1786A7-6E23-4D2C-99C1-208942274F0A}"/>
    <cellStyle name="SAPBEXfilterText 6 2 2 3" xfId="3153" xr:uid="{CD7D444B-6C2C-4794-9DDE-F54625909AC5}"/>
    <cellStyle name="SAPBEXfilterText 6 2 2 3 2" xfId="4701" xr:uid="{0E90D968-DCFC-44C1-86EB-05C69C027E06}"/>
    <cellStyle name="SAPBEXfilterText 6 2 2 4" xfId="3669" xr:uid="{37B0B3C6-EC78-4286-924B-32725FDEC6C9}"/>
    <cellStyle name="SAPBEXfilterText 6 2 2 5" xfId="2118" xr:uid="{A9BC8DA0-61F1-414A-924A-98909130CECA}"/>
    <cellStyle name="SAPBEXfilterText 6 2 3" xfId="1341" xr:uid="{F8E7EBE2-2652-4998-B5B3-78380F50E845}"/>
    <cellStyle name="SAPBEXfilterText 6 2 3 2" xfId="3927" xr:uid="{09083450-3044-4B7F-AF65-A2BC46AFB63C}"/>
    <cellStyle name="SAPBEXfilterText 6 2 3 3" xfId="2376" xr:uid="{9C25DCD2-6CBA-4BB4-A349-281890C30699}"/>
    <cellStyle name="SAPBEXfilterText 6 2 4" xfId="2895" xr:uid="{401591FA-B6D5-4212-9A24-88A10A1C699B}"/>
    <cellStyle name="SAPBEXfilterText 6 2 4 2" xfId="4443" xr:uid="{4691A062-2516-450E-B57E-F50D778DCF69}"/>
    <cellStyle name="SAPBEXfilterText 6 2 5" xfId="3411" xr:uid="{AFB365F9-C2B3-4409-A2F3-A3E55B5B535A}"/>
    <cellStyle name="SAPBEXfilterText 6 2 6" xfId="1860" xr:uid="{9114CE75-39E2-429B-B1AB-38A57A829E22}"/>
    <cellStyle name="SAPBEXformats" xfId="387" xr:uid="{3050AB21-827A-49DD-8AE3-C90A0EBDFC68}"/>
    <cellStyle name="SAPBEXformats 2" xfId="388" xr:uid="{31B8DFDB-63B5-45C9-A13C-4B2F3F8DEBC3}"/>
    <cellStyle name="SAPBEXformats 2 2" xfId="811" xr:uid="{330E346C-40CA-4E96-AEC8-A893238E0047}"/>
    <cellStyle name="SAPBEXformats 2 2 2" xfId="1084" xr:uid="{8814697E-56CC-4EF8-BFD7-CE13DD3B1C42}"/>
    <cellStyle name="SAPBEXformats 2 2 2 2" xfId="1600" xr:uid="{5595358C-AA56-4133-AA96-899562CD24FF}"/>
    <cellStyle name="SAPBEXformats 2 2 2 2 2" xfId="4186" xr:uid="{859B5781-5973-485F-AF98-D9B16708310C}"/>
    <cellStyle name="SAPBEXformats 2 2 2 2 3" xfId="2635" xr:uid="{5BA2C581-D362-40B2-A0AB-7B9359163A6F}"/>
    <cellStyle name="SAPBEXformats 2 2 2 3" xfId="3154" xr:uid="{19A4C520-838F-41FB-92F6-0F49CAD667D7}"/>
    <cellStyle name="SAPBEXformats 2 2 2 3 2" xfId="4702" xr:uid="{5709E967-8474-418B-93BA-AFC5F8D80349}"/>
    <cellStyle name="SAPBEXformats 2 2 2 4" xfId="3670" xr:uid="{18B5A22B-46D5-49A7-ACEF-9DA3723BA660}"/>
    <cellStyle name="SAPBEXformats 2 2 2 5" xfId="2119" xr:uid="{55A751E2-251B-42CA-A283-51BD248D0738}"/>
    <cellStyle name="SAPBEXformats 2 2 3" xfId="1342" xr:uid="{93E118F1-E573-46FC-A07B-7F8EA504B61E}"/>
    <cellStyle name="SAPBEXformats 2 2 3 2" xfId="3928" xr:uid="{BD6CEF0B-2D3E-4B15-8FE2-A35E6947781E}"/>
    <cellStyle name="SAPBEXformats 2 2 3 3" xfId="2377" xr:uid="{7B93B9FC-C0A1-48BC-9CD7-37D0BBC2398E}"/>
    <cellStyle name="SAPBEXformats 2 2 4" xfId="2896" xr:uid="{20E76305-50A6-4C10-B8D6-5B6E0A4B5432}"/>
    <cellStyle name="SAPBEXformats 2 2 4 2" xfId="4444" xr:uid="{8AB65F51-069E-4229-8B04-FC5CB5A9BC7A}"/>
    <cellStyle name="SAPBEXformats 2 2 5" xfId="3412" xr:uid="{417C82E0-2773-4A41-8855-C145A4AE546C}"/>
    <cellStyle name="SAPBEXformats 2 2 6" xfId="1861" xr:uid="{7A0A8C85-AA23-4DF3-9E59-0DA149478D35}"/>
    <cellStyle name="SAPBEXformats 3" xfId="389" xr:uid="{04DD7DEF-3F54-4E15-A9B6-7DA6FE5CC935}"/>
    <cellStyle name="SAPBEXformats 3 2" xfId="812" xr:uid="{F03B88D7-7E7C-4927-8C92-72D57CEC0C74}"/>
    <cellStyle name="SAPBEXformats 3 2 2" xfId="1085" xr:uid="{92F35B20-10F9-4F8C-BAC7-E0A42F9DA9A9}"/>
    <cellStyle name="SAPBEXformats 3 2 2 2" xfId="1601" xr:uid="{9FDC606E-960A-4B64-B36D-CCE4A4A0EB36}"/>
    <cellStyle name="SAPBEXformats 3 2 2 2 2" xfId="4187" xr:uid="{7BC4A5BD-A9D7-4A98-999A-728AFD8A4E8F}"/>
    <cellStyle name="SAPBEXformats 3 2 2 2 3" xfId="2636" xr:uid="{14ADE05E-78C2-466B-8865-F4E617010418}"/>
    <cellStyle name="SAPBEXformats 3 2 2 3" xfId="3155" xr:uid="{6DF0442E-BDE4-4DE8-8C77-11185DE2A7D9}"/>
    <cellStyle name="SAPBEXformats 3 2 2 3 2" xfId="4703" xr:uid="{44A408B4-3B88-42BA-A37E-E1EED8619442}"/>
    <cellStyle name="SAPBEXformats 3 2 2 4" xfId="3671" xr:uid="{41AD1EC2-461E-4356-B119-16D18E0A209C}"/>
    <cellStyle name="SAPBEXformats 3 2 2 5" xfId="2120" xr:uid="{EB34D6B7-4553-41CF-B317-512CFFCD87BE}"/>
    <cellStyle name="SAPBEXformats 3 2 3" xfId="1343" xr:uid="{3CEFA042-F4E6-4152-B411-C87656672303}"/>
    <cellStyle name="SAPBEXformats 3 2 3 2" xfId="3929" xr:uid="{63D9CA2D-6E4C-4538-8A4D-0593E690DA68}"/>
    <cellStyle name="SAPBEXformats 3 2 3 3" xfId="2378" xr:uid="{C91B8517-2B7A-4DF8-9B20-A79BDCD59F0C}"/>
    <cellStyle name="SAPBEXformats 3 2 4" xfId="2897" xr:uid="{6D692545-D6D4-4A74-9F1E-0E14DFBBC491}"/>
    <cellStyle name="SAPBEXformats 3 2 4 2" xfId="4445" xr:uid="{B5533BAF-C223-4E06-B6C5-BF15B8ED23F1}"/>
    <cellStyle name="SAPBEXformats 3 2 5" xfId="3413" xr:uid="{1FB2DCCC-E94A-4249-A5B6-860BCC6B4B5E}"/>
    <cellStyle name="SAPBEXformats 3 2 6" xfId="1862" xr:uid="{A4AE2BAF-5AC6-4EAB-843E-3D7AC044177C}"/>
    <cellStyle name="SAPBEXformats 4" xfId="390" xr:uid="{0FDD1ED5-31B9-4C29-85EA-CFDBC1BB13EC}"/>
    <cellStyle name="SAPBEXformats 4 2" xfId="813" xr:uid="{2022D29A-E9E3-4A16-B029-718AD12B14BE}"/>
    <cellStyle name="SAPBEXformats 4 2 2" xfId="1086" xr:uid="{2F84E801-24FB-4B98-8E1C-2E43AF29876F}"/>
    <cellStyle name="SAPBEXformats 4 2 2 2" xfId="1602" xr:uid="{5B4B8206-18A1-4570-9E70-05365DC166A0}"/>
    <cellStyle name="SAPBEXformats 4 2 2 2 2" xfId="4188" xr:uid="{A44FF36D-4663-4F85-A19F-E9D624FE0333}"/>
    <cellStyle name="SAPBEXformats 4 2 2 2 3" xfId="2637" xr:uid="{22D1046F-C291-4A0E-96D0-E3B528B382AA}"/>
    <cellStyle name="SAPBEXformats 4 2 2 3" xfId="3156" xr:uid="{3C9E103C-5F3F-4ACA-8375-0931E7C40AC0}"/>
    <cellStyle name="SAPBEXformats 4 2 2 3 2" xfId="4704" xr:uid="{EC0AD87D-EE4A-49AC-8BC6-77178AC2E115}"/>
    <cellStyle name="SAPBEXformats 4 2 2 4" xfId="3672" xr:uid="{44600592-2595-49B2-A51B-35E7FD3A3610}"/>
    <cellStyle name="SAPBEXformats 4 2 2 5" xfId="2121" xr:uid="{0F0643B8-1F1A-4947-B637-9530E62C3CB6}"/>
    <cellStyle name="SAPBEXformats 4 2 3" xfId="1344" xr:uid="{51E333C3-5845-4A85-9D60-D11C0793E7B2}"/>
    <cellStyle name="SAPBEXformats 4 2 3 2" xfId="3930" xr:uid="{85DFCAD0-05FE-4D5F-9913-A9417C421725}"/>
    <cellStyle name="SAPBEXformats 4 2 3 3" xfId="2379" xr:uid="{87133501-53E4-4855-868B-C5C5AA5E360A}"/>
    <cellStyle name="SAPBEXformats 4 2 4" xfId="2898" xr:uid="{A075254B-E9F1-424C-BE6C-40596E92EAD3}"/>
    <cellStyle name="SAPBEXformats 4 2 4 2" xfId="4446" xr:uid="{61DEFE18-AB19-48D0-B6F7-13EA74A2D044}"/>
    <cellStyle name="SAPBEXformats 4 2 5" xfId="3414" xr:uid="{6C7C9335-942D-48F2-A397-11A815D7401A}"/>
    <cellStyle name="SAPBEXformats 4 2 6" xfId="1863" xr:uid="{2EAB80A2-5532-431E-8729-DCFDB1A8282B}"/>
    <cellStyle name="SAPBEXformats 5" xfId="391" xr:uid="{7FB11B66-C9FE-40CA-8DF2-FB1B2BAF29F4}"/>
    <cellStyle name="SAPBEXformats 5 2" xfId="814" xr:uid="{2A6E6688-3F5C-4DD7-ABA4-AE37D4E48549}"/>
    <cellStyle name="SAPBEXformats 5 2 2" xfId="1087" xr:uid="{985E8023-A5BB-40DB-A535-07279506D999}"/>
    <cellStyle name="SAPBEXformats 5 2 2 2" xfId="1603" xr:uid="{96A213CC-3685-4983-91E9-B54DD6297265}"/>
    <cellStyle name="SAPBEXformats 5 2 2 2 2" xfId="4189" xr:uid="{01C23C0A-E2FC-4239-B3CB-F1136C4CBBFA}"/>
    <cellStyle name="SAPBEXformats 5 2 2 2 3" xfId="2638" xr:uid="{C831747B-8C0C-46C4-BFC6-813AAD1BC4A5}"/>
    <cellStyle name="SAPBEXformats 5 2 2 3" xfId="3157" xr:uid="{558A2E74-8D13-404C-B132-B9DBB5D56A4B}"/>
    <cellStyle name="SAPBEXformats 5 2 2 3 2" xfId="4705" xr:uid="{A3CDD044-1ACE-4CF9-8D8A-0D60E79E932F}"/>
    <cellStyle name="SAPBEXformats 5 2 2 4" xfId="3673" xr:uid="{94235BBC-6C54-4D52-B74A-90AB9EA3C138}"/>
    <cellStyle name="SAPBEXformats 5 2 2 5" xfId="2122" xr:uid="{39BE50B6-B987-425F-9009-F445A8CC5D34}"/>
    <cellStyle name="SAPBEXformats 5 2 3" xfId="1345" xr:uid="{5716BBB2-0CA7-43B5-B885-F8D2EB0E9C4B}"/>
    <cellStyle name="SAPBEXformats 5 2 3 2" xfId="3931" xr:uid="{051F1C4B-3A4E-436B-9090-16516B523FBB}"/>
    <cellStyle name="SAPBEXformats 5 2 3 3" xfId="2380" xr:uid="{7DF115AD-728C-4F9F-9F3D-A9F759CBD3BD}"/>
    <cellStyle name="SAPBEXformats 5 2 4" xfId="2899" xr:uid="{DE13ABCC-580D-47B0-82D4-7F4A9E0473AC}"/>
    <cellStyle name="SAPBEXformats 5 2 4 2" xfId="4447" xr:uid="{60D52F9B-759F-4A09-8009-602B55314425}"/>
    <cellStyle name="SAPBEXformats 5 2 5" xfId="3415" xr:uid="{D4D6C044-D1E6-422E-8987-7B233F1B5FC5}"/>
    <cellStyle name="SAPBEXformats 5 2 6" xfId="1864" xr:uid="{0F8B7AE8-9126-404F-BCA9-B6AAFDEBFAD1}"/>
    <cellStyle name="SAPBEXformats 6" xfId="392" xr:uid="{1E69AA0F-939F-4AF5-A3C9-7AB176B90B2E}"/>
    <cellStyle name="SAPBEXformats 6 2" xfId="815" xr:uid="{3DA16E23-3F8F-4979-8E51-F15539B49144}"/>
    <cellStyle name="SAPBEXformats 6 2 2" xfId="1088" xr:uid="{CCD2E03C-AB45-48EA-869E-306ED0DDF56F}"/>
    <cellStyle name="SAPBEXformats 6 2 2 2" xfId="1604" xr:uid="{2DEBCFD7-B57F-4455-A4A4-71537D1CB46F}"/>
    <cellStyle name="SAPBEXformats 6 2 2 2 2" xfId="4190" xr:uid="{EAB0CB49-5C0E-47B8-A3F0-41BE90D82E47}"/>
    <cellStyle name="SAPBEXformats 6 2 2 2 3" xfId="2639" xr:uid="{1256F801-09B9-4640-A429-F54AD11147E6}"/>
    <cellStyle name="SAPBEXformats 6 2 2 3" xfId="3158" xr:uid="{A47554EE-C71F-4C52-9189-4D823BB90218}"/>
    <cellStyle name="SAPBEXformats 6 2 2 3 2" xfId="4706" xr:uid="{A396ABDA-8DAE-43CE-9508-4CBE6B9C6A7A}"/>
    <cellStyle name="SAPBEXformats 6 2 2 4" xfId="3674" xr:uid="{25359AFC-DD95-4530-97C3-12B63A8E5336}"/>
    <cellStyle name="SAPBEXformats 6 2 2 5" xfId="2123" xr:uid="{8ADEB6DD-B1FB-4C90-B4A1-928DA1ABE6FF}"/>
    <cellStyle name="SAPBEXformats 6 2 3" xfId="1346" xr:uid="{21EBE1D3-AFEB-4133-9805-42CC940040ED}"/>
    <cellStyle name="SAPBEXformats 6 2 3 2" xfId="3932" xr:uid="{78D2CFF4-7C53-460E-A9E5-F020EC3C6CD1}"/>
    <cellStyle name="SAPBEXformats 6 2 3 3" xfId="2381" xr:uid="{61D5288C-DCF0-4ACF-868C-02250510B44D}"/>
    <cellStyle name="SAPBEXformats 6 2 4" xfId="2900" xr:uid="{EB60763F-A344-4541-822F-96534C1A92ED}"/>
    <cellStyle name="SAPBEXformats 6 2 4 2" xfId="4448" xr:uid="{69D5163E-028D-4324-B196-3E774779C834}"/>
    <cellStyle name="SAPBEXformats 6 2 5" xfId="3416" xr:uid="{100686CC-FF73-4617-AD37-49460BCC5457}"/>
    <cellStyle name="SAPBEXformats 6 2 6" xfId="1865" xr:uid="{4EE60D44-BD97-416B-A5BD-CB6E75B88C46}"/>
    <cellStyle name="SAPBEXheaderItem" xfId="393" xr:uid="{1234675D-7510-444B-8171-93858FF49F75}"/>
    <cellStyle name="SAPBEXheaderItem 2" xfId="394" xr:uid="{0E49B8A5-E9E5-4B3A-9444-4A2969CAE19C}"/>
    <cellStyle name="SAPBEXheaderItem 2 2" xfId="816" xr:uid="{EC94A2F9-87B1-493D-993C-F3E4EF262A4D}"/>
    <cellStyle name="SAPBEXheaderItem 2 2 2" xfId="1089" xr:uid="{543394A9-1546-4278-AAC0-35F2207FC208}"/>
    <cellStyle name="SAPBEXheaderItem 2 2 2 2" xfId="1605" xr:uid="{8CCFADC9-79A6-4573-AA3B-8C4409228E18}"/>
    <cellStyle name="SAPBEXheaderItem 2 2 2 2 2" xfId="4191" xr:uid="{9894EB57-75FC-44F4-B5D4-3B25370D1A6D}"/>
    <cellStyle name="SAPBEXheaderItem 2 2 2 2 3" xfId="2640" xr:uid="{613A5A57-4B1D-4807-8928-4275E14DAEA0}"/>
    <cellStyle name="SAPBEXheaderItem 2 2 2 3" xfId="3159" xr:uid="{E5DEFE23-8700-4968-97BC-2DC6A4DCD029}"/>
    <cellStyle name="SAPBEXheaderItem 2 2 2 3 2" xfId="4707" xr:uid="{EDB719C4-0B87-4883-9B8C-4716F630A278}"/>
    <cellStyle name="SAPBEXheaderItem 2 2 2 4" xfId="3675" xr:uid="{EDF46854-E3AC-4F68-BC0E-E497992A88DF}"/>
    <cellStyle name="SAPBEXheaderItem 2 2 2 5" xfId="2124" xr:uid="{C4EE98A1-99BE-4C73-83E5-43F85D930A8C}"/>
    <cellStyle name="SAPBEXheaderItem 2 2 3" xfId="1347" xr:uid="{007E1AC6-097A-440E-A723-00260CDBBE5A}"/>
    <cellStyle name="SAPBEXheaderItem 2 2 3 2" xfId="3933" xr:uid="{670E218D-A72D-40DF-BB9B-080FDA186BF4}"/>
    <cellStyle name="SAPBEXheaderItem 2 2 3 3" xfId="2382" xr:uid="{79E3E399-FFAC-4573-AD44-5DCD434E2520}"/>
    <cellStyle name="SAPBEXheaderItem 2 2 4" xfId="2901" xr:uid="{4C79EA36-6A0A-40F6-B7DA-925666529C16}"/>
    <cellStyle name="SAPBEXheaderItem 2 2 4 2" xfId="4449" xr:uid="{3A00EC08-80B4-482E-BA87-410B12E41CCF}"/>
    <cellStyle name="SAPBEXheaderItem 2 2 5" xfId="3417" xr:uid="{920153E1-B7E7-495E-8FBB-A2C6C44F135B}"/>
    <cellStyle name="SAPBEXheaderItem 2 2 6" xfId="1866" xr:uid="{DD9683DA-1092-4CFB-8F89-3F7EDA9E6CB6}"/>
    <cellStyle name="SAPBEXheaderItem 3" xfId="395" xr:uid="{D085140D-D4F3-4CE4-BE4C-58D63A91FEBB}"/>
    <cellStyle name="SAPBEXheaderItem 3 2" xfId="817" xr:uid="{C2994C1A-316E-4D63-8D20-77EF4393528B}"/>
    <cellStyle name="SAPBEXheaderItem 3 2 2" xfId="1090" xr:uid="{1418FB4E-83F0-4D5A-B85A-476BAF3E1370}"/>
    <cellStyle name="SAPBEXheaderItem 3 2 2 2" xfId="1606" xr:uid="{C1C048F4-455F-41FF-97A7-FEFE1BE8AE4C}"/>
    <cellStyle name="SAPBEXheaderItem 3 2 2 2 2" xfId="4192" xr:uid="{810448F2-880B-48D0-BCC9-346FB817433C}"/>
    <cellStyle name="SAPBEXheaderItem 3 2 2 2 3" xfId="2641" xr:uid="{9113B749-583A-4664-A08A-C18DAC28AAB8}"/>
    <cellStyle name="SAPBEXheaderItem 3 2 2 3" xfId="3160" xr:uid="{09BF464C-859B-4CD4-9D65-6CB8BDF64D6E}"/>
    <cellStyle name="SAPBEXheaderItem 3 2 2 3 2" xfId="4708" xr:uid="{2D37AE99-792E-4EC3-8BDE-66A7A72DAFB8}"/>
    <cellStyle name="SAPBEXheaderItem 3 2 2 4" xfId="3676" xr:uid="{DBCBFF6A-3C7F-4480-9815-03D357A39EE7}"/>
    <cellStyle name="SAPBEXheaderItem 3 2 2 5" xfId="2125" xr:uid="{2D5A15C6-E448-4074-BD0D-C0D7799A4440}"/>
    <cellStyle name="SAPBEXheaderItem 3 2 3" xfId="1348" xr:uid="{4B22B031-703A-4176-81F6-B3DFFB3DDA6F}"/>
    <cellStyle name="SAPBEXheaderItem 3 2 3 2" xfId="3934" xr:uid="{38225CB4-D24F-4318-9770-7C9A7F2C4AE1}"/>
    <cellStyle name="SAPBEXheaderItem 3 2 3 3" xfId="2383" xr:uid="{148998A1-88E2-43B0-97A8-D19C2C1A9DBC}"/>
    <cellStyle name="SAPBEXheaderItem 3 2 4" xfId="2902" xr:uid="{C5EBB2B9-0135-4DEB-B806-1C87D752B743}"/>
    <cellStyle name="SAPBEXheaderItem 3 2 4 2" xfId="4450" xr:uid="{EF52F48B-9816-487C-B2D6-68ADF9BB58BE}"/>
    <cellStyle name="SAPBEXheaderItem 3 2 5" xfId="3418" xr:uid="{CC77A063-176C-4A07-BC04-FFEB200C557B}"/>
    <cellStyle name="SAPBEXheaderItem 3 2 6" xfId="1867" xr:uid="{9D9DC489-31C8-42BA-B3D6-CC5325384B82}"/>
    <cellStyle name="SAPBEXheaderItem 4" xfId="396" xr:uid="{014DCFB3-551F-41A1-9306-2A404C608C42}"/>
    <cellStyle name="SAPBEXheaderItem 4 2" xfId="818" xr:uid="{5122F53C-03C1-4918-A67B-EA845628AD92}"/>
    <cellStyle name="SAPBEXheaderItem 4 2 2" xfId="1091" xr:uid="{98967435-8892-45CC-A79D-E444543ACF33}"/>
    <cellStyle name="SAPBEXheaderItem 4 2 2 2" xfId="1607" xr:uid="{F1E0A1C9-8A73-4537-9C8F-1FEF04CB4C79}"/>
    <cellStyle name="SAPBEXheaderItem 4 2 2 2 2" xfId="4193" xr:uid="{BDCA1740-E7FE-4C8E-8C6C-8D7FD3474E84}"/>
    <cellStyle name="SAPBEXheaderItem 4 2 2 2 3" xfId="2642" xr:uid="{8D8EFAD5-922C-43FB-A9C9-46DCDF124D88}"/>
    <cellStyle name="SAPBEXheaderItem 4 2 2 3" xfId="3161" xr:uid="{39D11EEA-C606-40F0-9E7F-64DE900B2573}"/>
    <cellStyle name="SAPBEXheaderItem 4 2 2 3 2" xfId="4709" xr:uid="{2249D626-05E2-43CC-8696-7B94F31BA06D}"/>
    <cellStyle name="SAPBEXheaderItem 4 2 2 4" xfId="3677" xr:uid="{CC7C7244-8567-4E85-9A84-06A341F1A695}"/>
    <cellStyle name="SAPBEXheaderItem 4 2 2 5" xfId="2126" xr:uid="{B7DF1188-854C-496E-936A-5C97EE3525BF}"/>
    <cellStyle name="SAPBEXheaderItem 4 2 3" xfId="1349" xr:uid="{FA463CA7-AD95-4C81-AFA5-6D1C90709BD4}"/>
    <cellStyle name="SAPBEXheaderItem 4 2 3 2" xfId="3935" xr:uid="{7F7B6688-AC28-42C1-ABB1-093EB95F5144}"/>
    <cellStyle name="SAPBEXheaderItem 4 2 3 3" xfId="2384" xr:uid="{CA0A94E3-65F0-49D8-B671-1CA7E9F8D549}"/>
    <cellStyle name="SAPBEXheaderItem 4 2 4" xfId="2903" xr:uid="{00D76D76-34D9-4028-B2BB-F6BD58B6AD34}"/>
    <cellStyle name="SAPBEXheaderItem 4 2 4 2" xfId="4451" xr:uid="{137E48B4-A811-4C16-9659-62190EB41068}"/>
    <cellStyle name="SAPBEXheaderItem 4 2 5" xfId="3419" xr:uid="{D20B808E-570D-444D-A2E9-9A734959A76F}"/>
    <cellStyle name="SAPBEXheaderItem 4 2 6" xfId="1868" xr:uid="{60031BE2-298B-494B-BA27-B15E1B790748}"/>
    <cellStyle name="SAPBEXheaderItem 5" xfId="397" xr:uid="{56CC5F11-FEB2-42A3-AEFD-4C04E51AAA8A}"/>
    <cellStyle name="SAPBEXheaderItem 5 2" xfId="819" xr:uid="{B75D5962-DAE8-4FAE-A356-4DD4CE64B504}"/>
    <cellStyle name="SAPBEXheaderItem 5 2 2" xfId="1092" xr:uid="{3A197865-D29D-4FFF-89B6-C3319F6ED935}"/>
    <cellStyle name="SAPBEXheaderItem 5 2 2 2" xfId="1608" xr:uid="{BA4A8ED1-0DE0-4EF3-9ADE-CAE3DC522F9C}"/>
    <cellStyle name="SAPBEXheaderItem 5 2 2 2 2" xfId="4194" xr:uid="{B1374CE0-313C-41C0-85DB-1462AA70A690}"/>
    <cellStyle name="SAPBEXheaderItem 5 2 2 2 3" xfId="2643" xr:uid="{94A6A9F1-A40D-4B31-8DCB-6141848EF203}"/>
    <cellStyle name="SAPBEXheaderItem 5 2 2 3" xfId="3162" xr:uid="{18B7FDC6-0572-4ED0-B55D-2E6249EA25D7}"/>
    <cellStyle name="SAPBEXheaderItem 5 2 2 3 2" xfId="4710" xr:uid="{DEF650C8-A24D-417C-9033-F11D35A7B887}"/>
    <cellStyle name="SAPBEXheaderItem 5 2 2 4" xfId="3678" xr:uid="{D116CC82-D973-4784-80A0-49324F7CA5AB}"/>
    <cellStyle name="SAPBEXheaderItem 5 2 2 5" xfId="2127" xr:uid="{95FCEB46-00ED-469E-89D1-3AE83AAB4FA9}"/>
    <cellStyle name="SAPBEXheaderItem 5 2 3" xfId="1350" xr:uid="{0B06EC74-E04F-481F-B5D4-1A305119C4F6}"/>
    <cellStyle name="SAPBEXheaderItem 5 2 3 2" xfId="3936" xr:uid="{A60CD8E0-C188-4560-9AFC-7374468A056C}"/>
    <cellStyle name="SAPBEXheaderItem 5 2 3 3" xfId="2385" xr:uid="{73FA43DC-5611-480F-875C-1DF6A15706DB}"/>
    <cellStyle name="SAPBEXheaderItem 5 2 4" xfId="2904" xr:uid="{677BE793-1B25-4E69-873A-FC8D03433743}"/>
    <cellStyle name="SAPBEXheaderItem 5 2 4 2" xfId="4452" xr:uid="{C37DF5B2-5C3F-49BD-A657-D5C6EB97CF7E}"/>
    <cellStyle name="SAPBEXheaderItem 5 2 5" xfId="3420" xr:uid="{E0B93D6C-D600-40AF-9A3E-6E72FCFAF2A3}"/>
    <cellStyle name="SAPBEXheaderItem 5 2 6" xfId="1869" xr:uid="{27EB569F-ABEF-48F2-B1A3-66830E0FBBAB}"/>
    <cellStyle name="SAPBEXheaderItem 6" xfId="398" xr:uid="{B2CDDA08-773A-45FD-8400-96DBEDE27367}"/>
    <cellStyle name="SAPBEXheaderItem 6 2" xfId="820" xr:uid="{A848EC64-0158-42C0-B958-BBA773421491}"/>
    <cellStyle name="SAPBEXheaderItem 6 2 2" xfId="1093" xr:uid="{6BD50669-6AFF-4709-8AEE-1D9B06BEB113}"/>
    <cellStyle name="SAPBEXheaderItem 6 2 2 2" xfId="1609" xr:uid="{127C15B7-3967-42F5-B2BB-14C01AB06DD8}"/>
    <cellStyle name="SAPBEXheaderItem 6 2 2 2 2" xfId="4195" xr:uid="{12EFA16C-27E8-4ACD-8F5F-ABA4BEDCCDA1}"/>
    <cellStyle name="SAPBEXheaderItem 6 2 2 2 3" xfId="2644" xr:uid="{CBC32E03-772D-4890-B5B0-0EFE0EBDD656}"/>
    <cellStyle name="SAPBEXheaderItem 6 2 2 3" xfId="3163" xr:uid="{F3BB83E8-AA3E-403C-912C-BBE25BB3ACE8}"/>
    <cellStyle name="SAPBEXheaderItem 6 2 2 3 2" xfId="4711" xr:uid="{4790F998-906F-4681-B36B-279CBC2768BE}"/>
    <cellStyle name="SAPBEXheaderItem 6 2 2 4" xfId="3679" xr:uid="{03BBB608-716D-4F3A-A1EB-B0526FAB0E8A}"/>
    <cellStyle name="SAPBEXheaderItem 6 2 2 5" xfId="2128" xr:uid="{8B1515AD-05BE-4BF8-9210-0326996E3DB9}"/>
    <cellStyle name="SAPBEXheaderItem 6 2 3" xfId="1351" xr:uid="{BB97AD07-74D8-45FC-AD60-F17C5E7726B6}"/>
    <cellStyle name="SAPBEXheaderItem 6 2 3 2" xfId="3937" xr:uid="{D54B9349-7161-4B16-B6E3-983A0F122DC8}"/>
    <cellStyle name="SAPBEXheaderItem 6 2 3 3" xfId="2386" xr:uid="{FA7D3743-2D49-49E7-A39A-DD3C49548139}"/>
    <cellStyle name="SAPBEXheaderItem 6 2 4" xfId="2905" xr:uid="{3A084065-AE7E-4E08-AF62-66BFA308AB38}"/>
    <cellStyle name="SAPBEXheaderItem 6 2 4 2" xfId="4453" xr:uid="{98A12313-4385-4B17-BCE4-4F5E42782A12}"/>
    <cellStyle name="SAPBEXheaderItem 6 2 5" xfId="3421" xr:uid="{3BA04334-B8D9-4623-8B92-F38BA45B9F56}"/>
    <cellStyle name="SAPBEXheaderItem 6 2 6" xfId="1870" xr:uid="{DEB1B57C-A3A1-48CF-AA11-1190719D779C}"/>
    <cellStyle name="SAPBEXheaderText" xfId="399" xr:uid="{D660E758-43AC-4111-924C-B5E2A5021D55}"/>
    <cellStyle name="SAPBEXheaderText 2" xfId="400" xr:uid="{D5CA439A-8D27-4F85-9D0F-60256A61B2E4}"/>
    <cellStyle name="SAPBEXheaderText 2 2" xfId="821" xr:uid="{0415D5ED-D63F-4880-8AC7-0F651F55FA39}"/>
    <cellStyle name="SAPBEXheaderText 2 2 2" xfId="1094" xr:uid="{5E36376D-A5C8-401D-846F-16076DEF7DE7}"/>
    <cellStyle name="SAPBEXheaderText 2 2 2 2" xfId="1610" xr:uid="{52EA4164-3F85-465C-8291-6FE739AEBDDA}"/>
    <cellStyle name="SAPBEXheaderText 2 2 2 2 2" xfId="4196" xr:uid="{42134971-298B-46A8-B65B-93075B70F054}"/>
    <cellStyle name="SAPBEXheaderText 2 2 2 2 3" xfId="2645" xr:uid="{102CD291-BEB6-4E2F-BC0E-CCA14678D78E}"/>
    <cellStyle name="SAPBEXheaderText 2 2 2 3" xfId="3164" xr:uid="{40ACD75B-7181-4082-97FF-505D74C7AE21}"/>
    <cellStyle name="SAPBEXheaderText 2 2 2 3 2" xfId="4712" xr:uid="{9859C459-A4E0-4EB3-B709-06485DA40232}"/>
    <cellStyle name="SAPBEXheaderText 2 2 2 4" xfId="3680" xr:uid="{2E8189B2-7AED-4E47-A56A-9174739A427F}"/>
    <cellStyle name="SAPBEXheaderText 2 2 2 5" xfId="2129" xr:uid="{0D0B887D-875F-45F8-B694-BEA0F7113B36}"/>
    <cellStyle name="SAPBEXheaderText 2 2 3" xfId="1352" xr:uid="{E5D261F4-98D5-42C3-AE90-C76ED0127DDD}"/>
    <cellStyle name="SAPBEXheaderText 2 2 3 2" xfId="3938" xr:uid="{3EA61DE3-A883-49CE-BF72-068338FB23A1}"/>
    <cellStyle name="SAPBEXheaderText 2 2 3 3" xfId="2387" xr:uid="{6247D7EC-6EAE-4DE0-BD14-56650C1E8D26}"/>
    <cellStyle name="SAPBEXheaderText 2 2 4" xfId="2906" xr:uid="{ADDF884A-E39D-4454-B950-BBC9F52A34A5}"/>
    <cellStyle name="SAPBEXheaderText 2 2 4 2" xfId="4454" xr:uid="{A08D1116-7397-4AF6-94FC-B47C711347D8}"/>
    <cellStyle name="SAPBEXheaderText 2 2 5" xfId="3422" xr:uid="{5A9DD8FC-125E-4F1C-B344-8536C9FF535E}"/>
    <cellStyle name="SAPBEXheaderText 2 2 6" xfId="1871" xr:uid="{62652F32-CFD8-4D82-B14F-C6C60DD81A71}"/>
    <cellStyle name="SAPBEXheaderText 3" xfId="401" xr:uid="{1E253D36-867C-40EE-BA2B-3D9AC4E8BEB3}"/>
    <cellStyle name="SAPBEXheaderText 3 2" xfId="822" xr:uid="{83A0C772-53A3-4092-9E70-C6772A159EAC}"/>
    <cellStyle name="SAPBEXheaderText 3 2 2" xfId="1095" xr:uid="{3A32C4B4-600E-4F81-A9BA-84EA522796B6}"/>
    <cellStyle name="SAPBEXheaderText 3 2 2 2" xfId="1611" xr:uid="{BDE04CFB-BFE4-4559-8ACE-5543D2B5B0B7}"/>
    <cellStyle name="SAPBEXheaderText 3 2 2 2 2" xfId="4197" xr:uid="{4B433364-0031-4A4C-B387-FF64D02C8171}"/>
    <cellStyle name="SAPBEXheaderText 3 2 2 2 3" xfId="2646" xr:uid="{4134BF21-9DF0-4437-809A-C4C81BF124C3}"/>
    <cellStyle name="SAPBEXheaderText 3 2 2 3" xfId="3165" xr:uid="{E1E179C1-0154-4320-8EF5-D0E8B9D6CE03}"/>
    <cellStyle name="SAPBEXheaderText 3 2 2 3 2" xfId="4713" xr:uid="{70D3692E-4CC4-4C40-9606-FB959BC6ACB3}"/>
    <cellStyle name="SAPBEXheaderText 3 2 2 4" xfId="3681" xr:uid="{BB515A8F-6A20-437E-BD26-325446FF90E0}"/>
    <cellStyle name="SAPBEXheaderText 3 2 2 5" xfId="2130" xr:uid="{6BC9464A-9A8B-45B6-BDED-1F7CF7C31D23}"/>
    <cellStyle name="SAPBEXheaderText 3 2 3" xfId="1353" xr:uid="{E300E450-B500-458D-8103-C24BB0681E98}"/>
    <cellStyle name="SAPBEXheaderText 3 2 3 2" xfId="3939" xr:uid="{08F46D31-29EF-441D-9127-77F2AEFAD812}"/>
    <cellStyle name="SAPBEXheaderText 3 2 3 3" xfId="2388" xr:uid="{4FA689BE-34F7-48D9-8110-3059274504C4}"/>
    <cellStyle name="SAPBEXheaderText 3 2 4" xfId="2907" xr:uid="{C9ED7A6A-D1A2-4D52-ABE1-36681E36ED71}"/>
    <cellStyle name="SAPBEXheaderText 3 2 4 2" xfId="4455" xr:uid="{5CA723DF-DBE2-4300-AFB2-F8CC345AF6D4}"/>
    <cellStyle name="SAPBEXheaderText 3 2 5" xfId="3423" xr:uid="{C13C04DC-E7FE-41F6-ACAB-B6C159D625A5}"/>
    <cellStyle name="SAPBEXheaderText 3 2 6" xfId="1872" xr:uid="{FFAD8D97-B9D3-42C5-8984-F3EAAA7EEB2A}"/>
    <cellStyle name="SAPBEXheaderText 4" xfId="402" xr:uid="{C5EB3477-690F-4041-8FED-2F171DCAF305}"/>
    <cellStyle name="SAPBEXheaderText 4 2" xfId="823" xr:uid="{6C363DD1-AC23-4CA7-8603-2D1005F229E4}"/>
    <cellStyle name="SAPBEXheaderText 4 2 2" xfId="1096" xr:uid="{5DCAA7EB-873C-44EC-8046-837217C56AEA}"/>
    <cellStyle name="SAPBEXheaderText 4 2 2 2" xfId="1612" xr:uid="{7377A107-4310-40B5-AC0E-DAD56C922923}"/>
    <cellStyle name="SAPBEXheaderText 4 2 2 2 2" xfId="4198" xr:uid="{F1CB9484-C9AF-42FF-A3EE-537AC8BFA12F}"/>
    <cellStyle name="SAPBEXheaderText 4 2 2 2 3" xfId="2647" xr:uid="{350E6CB6-8C1E-4527-A44C-2D83D2ECFB51}"/>
    <cellStyle name="SAPBEXheaderText 4 2 2 3" xfId="3166" xr:uid="{8D51F7D5-C1E1-4640-8DEC-AF10CB4C06BD}"/>
    <cellStyle name="SAPBEXheaderText 4 2 2 3 2" xfId="4714" xr:uid="{2B353AC2-7399-45D6-944D-F842BC3CD519}"/>
    <cellStyle name="SAPBEXheaderText 4 2 2 4" xfId="3682" xr:uid="{B659FC5B-BA89-4C36-9899-1371D62D05DA}"/>
    <cellStyle name="SAPBEXheaderText 4 2 2 5" xfId="2131" xr:uid="{54933558-9F2E-48E1-AD85-C0794ECE53D3}"/>
    <cellStyle name="SAPBEXheaderText 4 2 3" xfId="1354" xr:uid="{1507F389-1D1A-4A82-88FE-2141F73D9D9C}"/>
    <cellStyle name="SAPBEXheaderText 4 2 3 2" xfId="3940" xr:uid="{880563AB-24CE-4F1C-9438-3AEBE12C9DA2}"/>
    <cellStyle name="SAPBEXheaderText 4 2 3 3" xfId="2389" xr:uid="{7C7A1268-89E6-4308-8E0A-D32DA0E6949B}"/>
    <cellStyle name="SAPBEXheaderText 4 2 4" xfId="2908" xr:uid="{7935E077-6464-48A8-9F93-43C23AFC2412}"/>
    <cellStyle name="SAPBEXheaderText 4 2 4 2" xfId="4456" xr:uid="{8DF9D412-4C19-4B04-8BDC-0BFAE9DBECCE}"/>
    <cellStyle name="SAPBEXheaderText 4 2 5" xfId="3424" xr:uid="{23E06A90-9447-4D45-8837-6B180F6FCFEE}"/>
    <cellStyle name="SAPBEXheaderText 4 2 6" xfId="1873" xr:uid="{09F26539-C2B7-47C5-B1AF-7879AE405742}"/>
    <cellStyle name="SAPBEXheaderText 5" xfId="403" xr:uid="{AEB37716-CCBA-4E41-B251-3258D8976EAC}"/>
    <cellStyle name="SAPBEXheaderText 5 2" xfId="824" xr:uid="{8623396B-FA3D-4325-9AB5-2411F68E8B38}"/>
    <cellStyle name="SAPBEXheaderText 5 2 2" xfId="1097" xr:uid="{36E03598-91B7-4390-89D3-8DC6317FF6B8}"/>
    <cellStyle name="SAPBEXheaderText 5 2 2 2" xfId="1613" xr:uid="{5E86FF2A-8248-44F9-AAAB-7E5B87C30E49}"/>
    <cellStyle name="SAPBEXheaderText 5 2 2 2 2" xfId="4199" xr:uid="{0F51B67B-9603-4A58-9C2B-4B8CD64B1A85}"/>
    <cellStyle name="SAPBEXheaderText 5 2 2 2 3" xfId="2648" xr:uid="{0BBFFE45-5964-42FA-AC4B-4BDB255A82AF}"/>
    <cellStyle name="SAPBEXheaderText 5 2 2 3" xfId="3167" xr:uid="{641D5493-D57E-4D9C-BCC5-46750904EBA0}"/>
    <cellStyle name="SAPBEXheaderText 5 2 2 3 2" xfId="4715" xr:uid="{9B7853C6-CFE4-4833-AED0-588BF2F370BA}"/>
    <cellStyle name="SAPBEXheaderText 5 2 2 4" xfId="3683" xr:uid="{E2B2D954-7620-4173-8C49-5781EB0EB613}"/>
    <cellStyle name="SAPBEXheaderText 5 2 2 5" xfId="2132" xr:uid="{02466BEE-5511-4B7A-92D7-E46A28B11BC0}"/>
    <cellStyle name="SAPBEXheaderText 5 2 3" xfId="1355" xr:uid="{3D443F70-86C1-4A83-842A-003696239FBD}"/>
    <cellStyle name="SAPBEXheaderText 5 2 3 2" xfId="3941" xr:uid="{9E93402C-2859-445E-9BCF-F452D4AC65F7}"/>
    <cellStyle name="SAPBEXheaderText 5 2 3 3" xfId="2390" xr:uid="{DE05CC5D-0B0B-40EF-8337-2ACBD27B6C1F}"/>
    <cellStyle name="SAPBEXheaderText 5 2 4" xfId="2909" xr:uid="{7CE2008E-5EDA-4E21-B402-DC9436C0D0C6}"/>
    <cellStyle name="SAPBEXheaderText 5 2 4 2" xfId="4457" xr:uid="{55F8E61B-0803-471B-BDE2-66B4D241F742}"/>
    <cellStyle name="SAPBEXheaderText 5 2 5" xfId="3425" xr:uid="{9C8D5E19-6AF1-473E-9B4F-F4616B000444}"/>
    <cellStyle name="SAPBEXheaderText 5 2 6" xfId="1874" xr:uid="{159CF1A6-8ACC-4A72-BDA5-853B98FF5F4F}"/>
    <cellStyle name="SAPBEXheaderText 6" xfId="404" xr:uid="{CB61E11B-292A-45B3-9676-D1DB8D164264}"/>
    <cellStyle name="SAPBEXheaderText 6 2" xfId="825" xr:uid="{7F69594B-7623-4883-AE3B-139930FF2963}"/>
    <cellStyle name="SAPBEXheaderText 6 2 2" xfId="1098" xr:uid="{B5272173-49D7-44E7-9856-4C35A0E6DBE3}"/>
    <cellStyle name="SAPBEXheaderText 6 2 2 2" xfId="1614" xr:uid="{54EB404E-8676-465C-A9C3-0EF89B98B3B6}"/>
    <cellStyle name="SAPBEXheaderText 6 2 2 2 2" xfId="4200" xr:uid="{39BEC461-FCBB-46D7-B3CB-B76935704327}"/>
    <cellStyle name="SAPBEXheaderText 6 2 2 2 3" xfId="2649" xr:uid="{15487490-ED03-4D3D-90F6-C7C0367232A2}"/>
    <cellStyle name="SAPBEXheaderText 6 2 2 3" xfId="3168" xr:uid="{F61A6B87-E90C-4CDB-BB8B-E1C7722C3EFD}"/>
    <cellStyle name="SAPBEXheaderText 6 2 2 3 2" xfId="4716" xr:uid="{B7582722-3F23-48BD-9CD8-D478E00654C2}"/>
    <cellStyle name="SAPBEXheaderText 6 2 2 4" xfId="3684" xr:uid="{DCDB2322-8182-41DE-87C3-82A32E8945A6}"/>
    <cellStyle name="SAPBEXheaderText 6 2 2 5" xfId="2133" xr:uid="{A9C6C7DE-A841-4853-BF89-F6C262F9332E}"/>
    <cellStyle name="SAPBEXheaderText 6 2 3" xfId="1356" xr:uid="{BDE0A631-8A29-4031-882B-7D44412326FE}"/>
    <cellStyle name="SAPBEXheaderText 6 2 3 2" xfId="3942" xr:uid="{FB2373D4-F761-4B21-8171-B147DF54E2E1}"/>
    <cellStyle name="SAPBEXheaderText 6 2 3 3" xfId="2391" xr:uid="{C416FAD0-9B68-4057-A028-929F514F4119}"/>
    <cellStyle name="SAPBEXheaderText 6 2 4" xfId="2910" xr:uid="{65F5FA44-5C6A-4A89-9CAF-3B010833F7DA}"/>
    <cellStyle name="SAPBEXheaderText 6 2 4 2" xfId="4458" xr:uid="{923673DE-D272-4A4E-816B-0BA20F73B305}"/>
    <cellStyle name="SAPBEXheaderText 6 2 5" xfId="3426" xr:uid="{31BE699E-33D3-4875-A487-41509175301F}"/>
    <cellStyle name="SAPBEXheaderText 6 2 6" xfId="1875" xr:uid="{C4EB3497-0990-420D-8ED3-8ED2879D7170}"/>
    <cellStyle name="SAPBEXHLevel0" xfId="405" xr:uid="{C0E06A40-3CD7-4E78-8A1C-ABBF6DCAC6A3}"/>
    <cellStyle name="SAPBEXHLevel0 2" xfId="406" xr:uid="{C29D78E9-EB14-4648-96F9-5F95F9168DF8}"/>
    <cellStyle name="SAPBEXHLevel0 2 2" xfId="826" xr:uid="{09B99B45-7FA2-4E7C-AA45-E09E3AEF78CC}"/>
    <cellStyle name="SAPBEXHLevel0 2 2 2" xfId="1099" xr:uid="{5253C62F-4D0D-4217-85CF-E48A61809595}"/>
    <cellStyle name="SAPBEXHLevel0 2 2 2 2" xfId="1615" xr:uid="{15027AAA-502C-41BA-A0F2-CED4F67BE57D}"/>
    <cellStyle name="SAPBEXHLevel0 2 2 2 2 2" xfId="4201" xr:uid="{A8E6CA60-F787-491D-B7A1-860D36063566}"/>
    <cellStyle name="SAPBEXHLevel0 2 2 2 2 3" xfId="2650" xr:uid="{6B1EB349-616F-4019-B012-DBB74EBA8A85}"/>
    <cellStyle name="SAPBEXHLevel0 2 2 2 3" xfId="3169" xr:uid="{9F016293-4615-40E0-9B55-0A69D5F69FE9}"/>
    <cellStyle name="SAPBEXHLevel0 2 2 2 3 2" xfId="4717" xr:uid="{5C516A54-49EB-4245-8782-C6C1799CB1DB}"/>
    <cellStyle name="SAPBEXHLevel0 2 2 2 4" xfId="3685" xr:uid="{A0793139-ECA2-4FEF-9BA5-19706F60FB90}"/>
    <cellStyle name="SAPBEXHLevel0 2 2 2 5" xfId="2134" xr:uid="{285C6AAC-AB1F-4C11-B08D-9A166AD8FBA8}"/>
    <cellStyle name="SAPBEXHLevel0 2 2 3" xfId="1357" xr:uid="{B0401DFD-E4ED-4A86-AC00-E8D99C997681}"/>
    <cellStyle name="SAPBEXHLevel0 2 2 3 2" xfId="3943" xr:uid="{3B14D604-DD23-4C36-8780-271189E235A4}"/>
    <cellStyle name="SAPBEXHLevel0 2 2 3 3" xfId="2392" xr:uid="{47EC4E9E-B830-4CF0-9773-78B59DBB8F26}"/>
    <cellStyle name="SAPBEXHLevel0 2 2 4" xfId="2911" xr:uid="{6307ACEA-84C9-4ED9-8A18-797DA7DB1B72}"/>
    <cellStyle name="SAPBEXHLevel0 2 2 4 2" xfId="4459" xr:uid="{CBD33DF4-5F47-4757-A8EF-D00B7A807458}"/>
    <cellStyle name="SAPBEXHLevel0 2 2 5" xfId="3427" xr:uid="{C58FBCA7-8C9A-482D-9C6A-0984BF3E867B}"/>
    <cellStyle name="SAPBEXHLevel0 2 2 6" xfId="1876" xr:uid="{47B66FB7-12EB-4B2C-881C-60168792B969}"/>
    <cellStyle name="SAPBEXHLevel0 3" xfId="407" xr:uid="{1C86058A-44A1-492C-B504-ACB0901CFE9D}"/>
    <cellStyle name="SAPBEXHLevel0 3 2" xfId="827" xr:uid="{49B3EC86-B1BB-4D57-8E03-37ACC04F16B3}"/>
    <cellStyle name="SAPBEXHLevel0 3 2 2" xfId="1100" xr:uid="{8C26E83D-163A-4483-8DF2-40686649E740}"/>
    <cellStyle name="SAPBEXHLevel0 3 2 2 2" xfId="1616" xr:uid="{4EAB7EF6-573F-4AEB-8E08-90331ED00D7E}"/>
    <cellStyle name="SAPBEXHLevel0 3 2 2 2 2" xfId="4202" xr:uid="{00BC97C2-6797-43CA-96E1-258C153B5D9E}"/>
    <cellStyle name="SAPBEXHLevel0 3 2 2 2 3" xfId="2651" xr:uid="{1D9719A2-5F8B-48FE-B9A7-49F520B90457}"/>
    <cellStyle name="SAPBEXHLevel0 3 2 2 3" xfId="3170" xr:uid="{3BE2300E-9BAF-46CB-ABE3-6C2721137D8A}"/>
    <cellStyle name="SAPBEXHLevel0 3 2 2 3 2" xfId="4718" xr:uid="{A872F959-62EF-4F4A-A1D6-56AB7EA8ABB8}"/>
    <cellStyle name="SAPBEXHLevel0 3 2 2 4" xfId="3686" xr:uid="{791235EA-4C60-466C-ACA3-FFE8DD024A6B}"/>
    <cellStyle name="SAPBEXHLevel0 3 2 2 5" xfId="2135" xr:uid="{7744DBB0-09D0-47CB-A252-C6E40E965B3E}"/>
    <cellStyle name="SAPBEXHLevel0 3 2 3" xfId="1358" xr:uid="{83EFEFC4-1F5B-4E43-8CEB-3D363E395974}"/>
    <cellStyle name="SAPBEXHLevel0 3 2 3 2" xfId="3944" xr:uid="{00D9F278-BCE0-4836-B403-ECC3525B4BB9}"/>
    <cellStyle name="SAPBEXHLevel0 3 2 3 3" xfId="2393" xr:uid="{318E72F7-77E3-4D19-90DB-D716240E73B4}"/>
    <cellStyle name="SAPBEXHLevel0 3 2 4" xfId="2912" xr:uid="{3F380D7B-F66B-4796-8069-8DD371A80B4D}"/>
    <cellStyle name="SAPBEXHLevel0 3 2 4 2" xfId="4460" xr:uid="{AE57CE72-B7B1-446A-A06E-D03F93062170}"/>
    <cellStyle name="SAPBEXHLevel0 3 2 5" xfId="3428" xr:uid="{4BC93522-2D47-44C2-AE8F-F14CBCB87954}"/>
    <cellStyle name="SAPBEXHLevel0 3 2 6" xfId="1877" xr:uid="{5B130BF7-A20A-4D6A-84F8-329D6C60A99A}"/>
    <cellStyle name="SAPBEXHLevel0 4" xfId="408" xr:uid="{9F25A725-1D44-48BF-8AB6-D4D6FA8DE6E5}"/>
    <cellStyle name="SAPBEXHLevel0 4 2" xfId="828" xr:uid="{AB93BA33-7B38-4485-B147-5917A4D8D551}"/>
    <cellStyle name="SAPBEXHLevel0 4 2 2" xfId="1101" xr:uid="{529AA6D2-C341-43DC-A628-D8CF67BEB2F2}"/>
    <cellStyle name="SAPBEXHLevel0 4 2 2 2" xfId="1617" xr:uid="{A8274243-7A44-426E-BEF7-373B375EDEAD}"/>
    <cellStyle name="SAPBEXHLevel0 4 2 2 2 2" xfId="4203" xr:uid="{96F3D688-4672-4F61-A2AF-CB8EB2C33A5B}"/>
    <cellStyle name="SAPBEXHLevel0 4 2 2 2 3" xfId="2652" xr:uid="{FE8C7BCE-7B68-45AC-898D-38D6E97E8952}"/>
    <cellStyle name="SAPBEXHLevel0 4 2 2 3" xfId="3171" xr:uid="{AE03BD79-A40A-40A2-9E0A-D918CAB5466C}"/>
    <cellStyle name="SAPBEXHLevel0 4 2 2 3 2" xfId="4719" xr:uid="{FF926BDC-063E-4816-A043-E6EF5426065D}"/>
    <cellStyle name="SAPBEXHLevel0 4 2 2 4" xfId="3687" xr:uid="{2A83715A-0B8E-4E11-A955-F50E26810EED}"/>
    <cellStyle name="SAPBEXHLevel0 4 2 2 5" xfId="2136" xr:uid="{F26A6B1E-9B1F-4F7B-8C09-46658CC42467}"/>
    <cellStyle name="SAPBEXHLevel0 4 2 3" xfId="1359" xr:uid="{7BAFB662-5420-468E-98E4-4F2E815AF47B}"/>
    <cellStyle name="SAPBEXHLevel0 4 2 3 2" xfId="3945" xr:uid="{3CC6233D-7211-406B-9407-29370A4AB9AE}"/>
    <cellStyle name="SAPBEXHLevel0 4 2 3 3" xfId="2394" xr:uid="{FB944E86-78C9-46CE-955D-439E164F3BA2}"/>
    <cellStyle name="SAPBEXHLevel0 4 2 4" xfId="2913" xr:uid="{3C17075D-E028-499D-AF77-88EE5042FA0B}"/>
    <cellStyle name="SAPBEXHLevel0 4 2 4 2" xfId="4461" xr:uid="{46291F4D-39A9-4218-B532-D2BFBFD0835C}"/>
    <cellStyle name="SAPBEXHLevel0 4 2 5" xfId="3429" xr:uid="{EE60884E-2CC1-4266-94D3-B064699FE44B}"/>
    <cellStyle name="SAPBEXHLevel0 4 2 6" xfId="1878" xr:uid="{2F249D30-E586-4032-B183-7DECB1D2E502}"/>
    <cellStyle name="SAPBEXHLevel0 5" xfId="409" xr:uid="{A01D378D-19DA-4D1C-9F0E-0B136DB861BE}"/>
    <cellStyle name="SAPBEXHLevel0 5 2" xfId="829" xr:uid="{CAA30D4C-9AB8-4FEE-BE37-9F575B011570}"/>
    <cellStyle name="SAPBEXHLevel0 5 2 2" xfId="1102" xr:uid="{BD940F53-F5BB-4931-945B-118F34862E19}"/>
    <cellStyle name="SAPBEXHLevel0 5 2 2 2" xfId="1618" xr:uid="{32AFC198-6702-4CBC-8F04-FADD7D9CB1CB}"/>
    <cellStyle name="SAPBEXHLevel0 5 2 2 2 2" xfId="4204" xr:uid="{098DE854-9B4B-4B51-82EA-0673F3629A19}"/>
    <cellStyle name="SAPBEXHLevel0 5 2 2 2 3" xfId="2653" xr:uid="{9A8015FB-62B9-4788-B886-B5FE881A182A}"/>
    <cellStyle name="SAPBEXHLevel0 5 2 2 3" xfId="3172" xr:uid="{ED20741A-0D41-415B-BA53-0C79B2B33EE5}"/>
    <cellStyle name="SAPBEXHLevel0 5 2 2 3 2" xfId="4720" xr:uid="{A2C509A1-44F2-4E7E-AF47-4E1537B0884C}"/>
    <cellStyle name="SAPBEXHLevel0 5 2 2 4" xfId="3688" xr:uid="{8D5889D6-1566-463C-86DE-CBFF60E77AD1}"/>
    <cellStyle name="SAPBEXHLevel0 5 2 2 5" xfId="2137" xr:uid="{023B3800-43C3-4941-B049-A3EF407616A3}"/>
    <cellStyle name="SAPBEXHLevel0 5 2 3" xfId="1360" xr:uid="{D9EE4605-C77C-4AB4-A209-B56DFD914329}"/>
    <cellStyle name="SAPBEXHLevel0 5 2 3 2" xfId="3946" xr:uid="{3A1FAE23-18D8-4F04-BA1A-2810C058BEFB}"/>
    <cellStyle name="SAPBEXHLevel0 5 2 3 3" xfId="2395" xr:uid="{BCF2238D-1D38-4542-AB0C-64563EEB22B0}"/>
    <cellStyle name="SAPBEXHLevel0 5 2 4" xfId="2914" xr:uid="{D6448425-41B7-46DD-B30A-8C92F9D2F38C}"/>
    <cellStyle name="SAPBEXHLevel0 5 2 4 2" xfId="4462" xr:uid="{6604287F-F333-41E0-9E7F-B3A09086E853}"/>
    <cellStyle name="SAPBEXHLevel0 5 2 5" xfId="3430" xr:uid="{09EFD693-7D35-4A97-9B1D-F4ABB85DCED8}"/>
    <cellStyle name="SAPBEXHLevel0 5 2 6" xfId="1879" xr:uid="{9847F693-DB00-4103-8FFC-0248820C1A18}"/>
    <cellStyle name="SAPBEXHLevel0 6" xfId="410" xr:uid="{10D52CE3-50B1-4B79-B128-6928AF9E739C}"/>
    <cellStyle name="SAPBEXHLevel0 6 2" xfId="830" xr:uid="{B087CED7-191B-4E63-805E-D9076B795C0C}"/>
    <cellStyle name="SAPBEXHLevel0 6 2 2" xfId="1103" xr:uid="{A12F498D-F4E2-4D14-80ED-2B61D0DE5E25}"/>
    <cellStyle name="SAPBEXHLevel0 6 2 2 2" xfId="1619" xr:uid="{737316CF-65D6-4179-920A-C03A166A1A3C}"/>
    <cellStyle name="SAPBEXHLevel0 6 2 2 2 2" xfId="4205" xr:uid="{098EEC6F-259C-4E6D-A374-648340EF496A}"/>
    <cellStyle name="SAPBEXHLevel0 6 2 2 2 3" xfId="2654" xr:uid="{3B4CDD78-DC1D-4F1F-A782-0A18E8C76DA1}"/>
    <cellStyle name="SAPBEXHLevel0 6 2 2 3" xfId="3173" xr:uid="{F457DA7B-C61A-4373-B77B-14881DC75AE3}"/>
    <cellStyle name="SAPBEXHLevel0 6 2 2 3 2" xfId="4721" xr:uid="{9857A3A4-771E-422B-877E-5B814C243FF5}"/>
    <cellStyle name="SAPBEXHLevel0 6 2 2 4" xfId="3689" xr:uid="{294FF659-FBB4-4265-93C6-777D31BC5E29}"/>
    <cellStyle name="SAPBEXHLevel0 6 2 2 5" xfId="2138" xr:uid="{2F4B9F5C-3D84-48BB-A06A-146E5843AAF4}"/>
    <cellStyle name="SAPBEXHLevel0 6 2 3" xfId="1361" xr:uid="{4E4BAE75-054B-4314-BA29-FE69DEF36FBF}"/>
    <cellStyle name="SAPBEXHLevel0 6 2 3 2" xfId="3947" xr:uid="{EF595395-1107-4C6B-87D1-F47E495DAEF4}"/>
    <cellStyle name="SAPBEXHLevel0 6 2 3 3" xfId="2396" xr:uid="{00EF512C-1DBE-4DCA-97D4-0744D8B24C06}"/>
    <cellStyle name="SAPBEXHLevel0 6 2 4" xfId="2915" xr:uid="{DF879D52-56A2-4471-B16A-E814A159ACFB}"/>
    <cellStyle name="SAPBEXHLevel0 6 2 4 2" xfId="4463" xr:uid="{AC9D9552-C162-4744-8E7E-3FD7BF31D103}"/>
    <cellStyle name="SAPBEXHLevel0 6 2 5" xfId="3431" xr:uid="{1D89463F-DF60-43DE-A13F-BC9B08E6CD2F}"/>
    <cellStyle name="SAPBEXHLevel0 6 2 6" xfId="1880" xr:uid="{C4209A99-4945-4D06-8D08-E31830B44837}"/>
    <cellStyle name="SAPBEXHLevel0 7" xfId="411" xr:uid="{2A8F0D4C-4D94-49C0-A2E0-11AEA395E550}"/>
    <cellStyle name="SAPBEXHLevel0 7 2" xfId="831" xr:uid="{0A6CE2F4-AF52-4830-850F-D641E9ACF1DE}"/>
    <cellStyle name="SAPBEXHLevel0 7 2 2" xfId="1104" xr:uid="{84B431A1-7801-4CF5-85B9-73BFFB19D52B}"/>
    <cellStyle name="SAPBEXHLevel0 7 2 2 2" xfId="1620" xr:uid="{B87CE24F-DA43-4A9F-8DA7-2A30D1CD832C}"/>
    <cellStyle name="SAPBEXHLevel0 7 2 2 2 2" xfId="4206" xr:uid="{7AF6901E-AF94-41F5-AE8A-D1A21539CCD5}"/>
    <cellStyle name="SAPBEXHLevel0 7 2 2 2 3" xfId="2655" xr:uid="{AE76624D-7498-46F7-921A-8148DC33D4BF}"/>
    <cellStyle name="SAPBEXHLevel0 7 2 2 3" xfId="3174" xr:uid="{F64E2C79-882D-4A52-B7A7-AF79441405ED}"/>
    <cellStyle name="SAPBEXHLevel0 7 2 2 3 2" xfId="4722" xr:uid="{325350BD-9048-49BC-AF9C-F27CED115513}"/>
    <cellStyle name="SAPBEXHLevel0 7 2 2 4" xfId="3690" xr:uid="{3B283BF0-D094-455F-A734-58A15928EB98}"/>
    <cellStyle name="SAPBEXHLevel0 7 2 2 5" xfId="2139" xr:uid="{432EAA71-26AD-4626-8391-55720B8A2E6E}"/>
    <cellStyle name="SAPBEXHLevel0 7 2 3" xfId="1362" xr:uid="{8BC67240-58A4-45F2-A1F5-30858CF09F4E}"/>
    <cellStyle name="SAPBEXHLevel0 7 2 3 2" xfId="3948" xr:uid="{9FD888B9-D545-4381-9446-543B5069884A}"/>
    <cellStyle name="SAPBEXHLevel0 7 2 3 3" xfId="2397" xr:uid="{809491D8-B52C-4CC6-B2D1-2A36AE52F319}"/>
    <cellStyle name="SAPBEXHLevel0 7 2 4" xfId="2916" xr:uid="{43C45231-0873-44B2-84C0-E61DC8577643}"/>
    <cellStyle name="SAPBEXHLevel0 7 2 4 2" xfId="4464" xr:uid="{A58F3BA9-3529-4E1B-953C-800AEADB62AA}"/>
    <cellStyle name="SAPBEXHLevel0 7 2 5" xfId="3432" xr:uid="{872BA5F8-A002-4F3F-AFE2-3E9C36BBF8A7}"/>
    <cellStyle name="SAPBEXHLevel0 7 2 6" xfId="1881" xr:uid="{00D9E37A-9DC4-4FE8-9E95-5EBFC93DE692}"/>
    <cellStyle name="SAPBEXHLevel0_7y-отчетная_РЖД_2009_04" xfId="412" xr:uid="{251EEB69-07B3-4833-A295-1BBF8BBB4C82}"/>
    <cellStyle name="SAPBEXHLevel0X" xfId="413" xr:uid="{32EE5BB5-B7C1-41B2-982E-1E46D5358FDC}"/>
    <cellStyle name="SAPBEXHLevel0X 2" xfId="414" xr:uid="{E3FE62F0-7DDE-42DE-9B2C-A810298AA2A0}"/>
    <cellStyle name="SAPBEXHLevel0X 2 2" xfId="832" xr:uid="{1A89BFFB-BF38-48B8-8FBF-3B223E3B9D82}"/>
    <cellStyle name="SAPBEXHLevel0X 2 2 2" xfId="1105" xr:uid="{9C41857A-7F59-43F9-B975-3D7F9393861E}"/>
    <cellStyle name="SAPBEXHLevel0X 2 2 2 2" xfId="1621" xr:uid="{CC4309FC-A329-4B50-B159-06150691FED9}"/>
    <cellStyle name="SAPBEXHLevel0X 2 2 2 2 2" xfId="4207" xr:uid="{A05F6D82-11AD-4AF6-9005-F1651FDFD3CD}"/>
    <cellStyle name="SAPBEXHLevel0X 2 2 2 2 3" xfId="2656" xr:uid="{69E84AE9-CA14-4652-B7C6-04F988862E60}"/>
    <cellStyle name="SAPBEXHLevel0X 2 2 2 3" xfId="3175" xr:uid="{9519005F-96F3-4FED-BA9A-970C6AE35C07}"/>
    <cellStyle name="SAPBEXHLevel0X 2 2 2 3 2" xfId="4723" xr:uid="{443C6A38-29BA-4566-BBB6-2ABCE6DE4B8A}"/>
    <cellStyle name="SAPBEXHLevel0X 2 2 2 4" xfId="3691" xr:uid="{76860974-4542-43C3-8A41-7756D744F396}"/>
    <cellStyle name="SAPBEXHLevel0X 2 2 2 5" xfId="2140" xr:uid="{CFDB1E04-9B55-4985-A013-5CA075309032}"/>
    <cellStyle name="SAPBEXHLevel0X 2 2 3" xfId="1363" xr:uid="{73602E0B-8BC4-4A75-9636-D0A382A4A27C}"/>
    <cellStyle name="SAPBEXHLevel0X 2 2 3 2" xfId="3949" xr:uid="{C99E5E42-CBAA-4FE6-9113-9A74C15E4437}"/>
    <cellStyle name="SAPBEXHLevel0X 2 2 3 3" xfId="2398" xr:uid="{D140BAEB-102C-43F5-8516-A71FABE911D5}"/>
    <cellStyle name="SAPBEXHLevel0X 2 2 4" xfId="2917" xr:uid="{5D5FAEBE-7D5B-4F08-8064-50EAE4F6D1D2}"/>
    <cellStyle name="SAPBEXHLevel0X 2 2 4 2" xfId="4465" xr:uid="{3E3013B1-1B9D-4A71-BACD-5AADAC32E8BE}"/>
    <cellStyle name="SAPBEXHLevel0X 2 2 5" xfId="3433" xr:uid="{CF429EF7-327E-4EBB-901C-552D93EDBCEC}"/>
    <cellStyle name="SAPBEXHLevel0X 2 2 6" xfId="1882" xr:uid="{A504419F-513C-48D7-A70C-9E7214AECCFA}"/>
    <cellStyle name="SAPBEXHLevel0X 3" xfId="415" xr:uid="{D3AC0970-321F-4181-9CDA-C3CE9D84E2ED}"/>
    <cellStyle name="SAPBEXHLevel0X 3 2" xfId="833" xr:uid="{2FD2203B-4ECD-4CC0-82C3-0A53FF4BA5B0}"/>
    <cellStyle name="SAPBEXHLevel0X 3 2 2" xfId="1106" xr:uid="{9E82FF27-DA95-46E3-A5F4-DC1F78E8C731}"/>
    <cellStyle name="SAPBEXHLevel0X 3 2 2 2" xfId="1622" xr:uid="{066A55D4-BA83-4867-8EEE-5E50CA72A53E}"/>
    <cellStyle name="SAPBEXHLevel0X 3 2 2 2 2" xfId="4208" xr:uid="{1FA34552-7060-4F0D-ABEF-62F2870AE09D}"/>
    <cellStyle name="SAPBEXHLevel0X 3 2 2 2 3" xfId="2657" xr:uid="{8855B54A-85A0-42F2-B459-355FA53E3A14}"/>
    <cellStyle name="SAPBEXHLevel0X 3 2 2 3" xfId="3176" xr:uid="{120A9699-EE5C-4114-8830-F846C46A48E3}"/>
    <cellStyle name="SAPBEXHLevel0X 3 2 2 3 2" xfId="4724" xr:uid="{5B9E571C-786C-4EBD-8117-0FC983AA4E60}"/>
    <cellStyle name="SAPBEXHLevel0X 3 2 2 4" xfId="3692" xr:uid="{C7732714-6A0C-4AE0-B5E1-DEB3A7BDCB26}"/>
    <cellStyle name="SAPBEXHLevel0X 3 2 2 5" xfId="2141" xr:uid="{B659DE4F-CD1A-4863-B848-9DDA392F139E}"/>
    <cellStyle name="SAPBEXHLevel0X 3 2 3" xfId="1364" xr:uid="{50EB0DFB-8CB4-4B08-A94F-5032BA72C4C7}"/>
    <cellStyle name="SAPBEXHLevel0X 3 2 3 2" xfId="3950" xr:uid="{8E5F34B6-6AC0-4BBD-836A-19EE72DC4F87}"/>
    <cellStyle name="SAPBEXHLevel0X 3 2 3 3" xfId="2399" xr:uid="{07519C82-36FB-420E-9E92-AC67334F8F2C}"/>
    <cellStyle name="SAPBEXHLevel0X 3 2 4" xfId="2918" xr:uid="{2023A3AD-7F84-4FD3-BEE3-E525191C1FAD}"/>
    <cellStyle name="SAPBEXHLevel0X 3 2 4 2" xfId="4466" xr:uid="{BE5A5A1D-CB24-4A2B-9B83-68D884CB3BD8}"/>
    <cellStyle name="SAPBEXHLevel0X 3 2 5" xfId="3434" xr:uid="{BC05F4E0-3ED7-4465-A2DE-C28BCA84A6C7}"/>
    <cellStyle name="SAPBEXHLevel0X 3 2 6" xfId="1883" xr:uid="{3586BC8D-333E-44F2-90CA-7E846394A4B0}"/>
    <cellStyle name="SAPBEXHLevel0X 4" xfId="416" xr:uid="{55A96AD7-82CD-40EF-9008-47CC9B5F14EF}"/>
    <cellStyle name="SAPBEXHLevel0X 4 2" xfId="834" xr:uid="{376F66AD-CC32-4140-8ADC-33F9115583F0}"/>
    <cellStyle name="SAPBEXHLevel0X 4 2 2" xfId="1107" xr:uid="{4786B057-0C7B-4FE0-80AE-6276FE1B824D}"/>
    <cellStyle name="SAPBEXHLevel0X 4 2 2 2" xfId="1623" xr:uid="{7F4FD67E-97FB-45C1-9BBE-17F7E127E55A}"/>
    <cellStyle name="SAPBEXHLevel0X 4 2 2 2 2" xfId="4209" xr:uid="{51EFBB85-4AC8-4B08-BFCE-C19173C64B6A}"/>
    <cellStyle name="SAPBEXHLevel0X 4 2 2 2 3" xfId="2658" xr:uid="{E6488D53-269B-441D-AE00-899A17B505E1}"/>
    <cellStyle name="SAPBEXHLevel0X 4 2 2 3" xfId="3177" xr:uid="{9E6633F2-AAFF-4D3E-8790-E96A31242C25}"/>
    <cellStyle name="SAPBEXHLevel0X 4 2 2 3 2" xfId="4725" xr:uid="{183AC254-D45A-4794-8C84-6F63FCE6BE2D}"/>
    <cellStyle name="SAPBEXHLevel0X 4 2 2 4" xfId="3693" xr:uid="{6962E4C2-6F8F-4985-853B-32A75C492A33}"/>
    <cellStyle name="SAPBEXHLevel0X 4 2 2 5" xfId="2142" xr:uid="{12FB3C68-AF03-4186-B887-55109458E379}"/>
    <cellStyle name="SAPBEXHLevel0X 4 2 3" xfId="1365" xr:uid="{658E3689-E216-45CC-8C81-991C40512B4E}"/>
    <cellStyle name="SAPBEXHLevel0X 4 2 3 2" xfId="3951" xr:uid="{C9AB6E9E-A68A-46A5-97E4-FDE10A260616}"/>
    <cellStyle name="SAPBEXHLevel0X 4 2 3 3" xfId="2400" xr:uid="{AE237CBB-DB83-4027-BDAE-E5E93A3A085F}"/>
    <cellStyle name="SAPBEXHLevel0X 4 2 4" xfId="2919" xr:uid="{694B9BF0-E0EB-4413-ACF3-92055CD8C166}"/>
    <cellStyle name="SAPBEXHLevel0X 4 2 4 2" xfId="4467" xr:uid="{AEF60AA0-2A8F-4C4F-97F3-F24585D92D42}"/>
    <cellStyle name="SAPBEXHLevel0X 4 2 5" xfId="3435" xr:uid="{5F49D5DE-70F6-42E5-9169-F56B18AF51FF}"/>
    <cellStyle name="SAPBEXHLevel0X 4 2 6" xfId="1884" xr:uid="{F6825293-35EB-4E08-9A55-D9D252FF4A7E}"/>
    <cellStyle name="SAPBEXHLevel0X 5" xfId="417" xr:uid="{EFD838C0-4900-46C6-8A5B-87A87A8F9008}"/>
    <cellStyle name="SAPBEXHLevel0X 5 2" xfId="835" xr:uid="{9B64349C-2289-4350-8FF3-5863F634A770}"/>
    <cellStyle name="SAPBEXHLevel0X 5 2 2" xfId="1108" xr:uid="{6999E362-5627-4F5F-8965-DD8FD991C6C4}"/>
    <cellStyle name="SAPBEXHLevel0X 5 2 2 2" xfId="1624" xr:uid="{E7E0C190-01B0-420C-9B97-E4A56DBC5F84}"/>
    <cellStyle name="SAPBEXHLevel0X 5 2 2 2 2" xfId="4210" xr:uid="{D882D3C2-9A64-40D0-978E-31B5DE5270CC}"/>
    <cellStyle name="SAPBEXHLevel0X 5 2 2 2 3" xfId="2659" xr:uid="{002EC914-19CA-43F4-B555-2E77A437A46F}"/>
    <cellStyle name="SAPBEXHLevel0X 5 2 2 3" xfId="3178" xr:uid="{297DF164-DF56-4341-9121-6A1260811B19}"/>
    <cellStyle name="SAPBEXHLevel0X 5 2 2 3 2" xfId="4726" xr:uid="{33B7E870-8DDD-415A-8A27-FA4E7F017C00}"/>
    <cellStyle name="SAPBEXHLevel0X 5 2 2 4" xfId="3694" xr:uid="{F812FA74-4055-4CBA-9BB4-9D4898E6A0F4}"/>
    <cellStyle name="SAPBEXHLevel0X 5 2 2 5" xfId="2143" xr:uid="{EC11532D-4E95-4EBD-A926-D68074AFEB63}"/>
    <cellStyle name="SAPBEXHLevel0X 5 2 3" xfId="1366" xr:uid="{B3AF9501-9CFE-4B4E-B41B-7565D933541F}"/>
    <cellStyle name="SAPBEXHLevel0X 5 2 3 2" xfId="3952" xr:uid="{BE55B11B-9334-4BB5-BBAF-0931B0286807}"/>
    <cellStyle name="SAPBEXHLevel0X 5 2 3 3" xfId="2401" xr:uid="{1625BCEC-7283-4B4B-8C27-DD6A01DC8DD1}"/>
    <cellStyle name="SAPBEXHLevel0X 5 2 4" xfId="2920" xr:uid="{2205FDE6-32BA-4CD9-85C5-44AF44FF19EC}"/>
    <cellStyle name="SAPBEXHLevel0X 5 2 4 2" xfId="4468" xr:uid="{8104BE4A-E159-41F4-8A0B-174CD54E4F0E}"/>
    <cellStyle name="SAPBEXHLevel0X 5 2 5" xfId="3436" xr:uid="{EB248B50-D602-4BEB-BC3D-85FA7CD275AC}"/>
    <cellStyle name="SAPBEXHLevel0X 5 2 6" xfId="1885" xr:uid="{D5622242-AAC4-46E4-A793-2F4A4B582064}"/>
    <cellStyle name="SAPBEXHLevel0X 6" xfId="418" xr:uid="{783891B6-9936-49AB-85B7-563E1DB23DEE}"/>
    <cellStyle name="SAPBEXHLevel0X 6 2" xfId="836" xr:uid="{9E93B334-EC16-4482-94F2-2044BD84EFB4}"/>
    <cellStyle name="SAPBEXHLevel0X 6 2 2" xfId="1109" xr:uid="{168E9D8C-9EC2-40E0-872D-63518154F5BD}"/>
    <cellStyle name="SAPBEXHLevel0X 6 2 2 2" xfId="1625" xr:uid="{7556C76E-52C5-4774-A939-A5BC64E83E56}"/>
    <cellStyle name="SAPBEXHLevel0X 6 2 2 2 2" xfId="4211" xr:uid="{62D6BBFE-04E0-47F9-A1A8-23DA114D61FE}"/>
    <cellStyle name="SAPBEXHLevel0X 6 2 2 2 3" xfId="2660" xr:uid="{A3F7160E-F85A-4236-8FF9-F66026215AB5}"/>
    <cellStyle name="SAPBEXHLevel0X 6 2 2 3" xfId="3179" xr:uid="{967C9065-AC3B-48CA-9EDD-7FE737EDE0FB}"/>
    <cellStyle name="SAPBEXHLevel0X 6 2 2 3 2" xfId="4727" xr:uid="{2F7ECA1B-5144-41EA-B5EB-23C95CE95C40}"/>
    <cellStyle name="SAPBEXHLevel0X 6 2 2 4" xfId="3695" xr:uid="{936FC2FE-580A-48B3-8B3D-AC77FAEE7657}"/>
    <cellStyle name="SAPBEXHLevel0X 6 2 2 5" xfId="2144" xr:uid="{1E9B9E51-D5A1-4388-B0B2-F14A12B83A87}"/>
    <cellStyle name="SAPBEXHLevel0X 6 2 3" xfId="1367" xr:uid="{1CCD5911-B1F2-4139-A38F-65DCAF38A723}"/>
    <cellStyle name="SAPBEXHLevel0X 6 2 3 2" xfId="3953" xr:uid="{712C1BEC-D2A1-4126-97BD-404A136B3E7A}"/>
    <cellStyle name="SAPBEXHLevel0X 6 2 3 3" xfId="2402" xr:uid="{A7AC73AD-A92E-4852-A75D-F33095153234}"/>
    <cellStyle name="SAPBEXHLevel0X 6 2 4" xfId="2921" xr:uid="{8D0EABBF-F7EB-4DE2-9F60-7D82B5A3507C}"/>
    <cellStyle name="SAPBEXHLevel0X 6 2 4 2" xfId="4469" xr:uid="{6358B246-A7B3-4165-BAEA-6934C2877665}"/>
    <cellStyle name="SAPBEXHLevel0X 6 2 5" xfId="3437" xr:uid="{0E9EED65-8694-4934-ADF8-8EF5846E5B22}"/>
    <cellStyle name="SAPBEXHLevel0X 6 2 6" xfId="1886" xr:uid="{8D8D2D49-D73B-4A28-A54F-998C2A34D121}"/>
    <cellStyle name="SAPBEXHLevel0X 7" xfId="419" xr:uid="{EAF4D386-2887-4E3A-A2B2-C0D004472D3C}"/>
    <cellStyle name="SAPBEXHLevel0X 7 2" xfId="837" xr:uid="{B1D8E106-07EB-40EE-83F4-F61A59157CF3}"/>
    <cellStyle name="SAPBEXHLevel0X 7 2 2" xfId="1110" xr:uid="{F12BFC98-526C-4E25-B89F-F42A57FEB31A}"/>
    <cellStyle name="SAPBEXHLevel0X 7 2 2 2" xfId="1626" xr:uid="{9C39BEC8-C0AA-45BA-86F9-C3856E6C79DD}"/>
    <cellStyle name="SAPBEXHLevel0X 7 2 2 2 2" xfId="4212" xr:uid="{1A485504-9040-46A9-AD36-97852560940D}"/>
    <cellStyle name="SAPBEXHLevel0X 7 2 2 2 3" xfId="2661" xr:uid="{9AD66403-596A-4FD9-A3A9-6A9F257A3E52}"/>
    <cellStyle name="SAPBEXHLevel0X 7 2 2 3" xfId="3180" xr:uid="{E0ACCC51-455A-4D6F-9275-BE320885730D}"/>
    <cellStyle name="SAPBEXHLevel0X 7 2 2 3 2" xfId="4728" xr:uid="{FCCD3E69-E7B7-461E-9D3E-2B20674294EE}"/>
    <cellStyle name="SAPBEXHLevel0X 7 2 2 4" xfId="3696" xr:uid="{8FAE957F-6735-45E3-B4BF-9693E814AFB9}"/>
    <cellStyle name="SAPBEXHLevel0X 7 2 2 5" xfId="2145" xr:uid="{9B7ED4BA-7E90-4FE5-9812-479A49C2BF4F}"/>
    <cellStyle name="SAPBEXHLevel0X 7 2 3" xfId="1368" xr:uid="{0CCE5F9A-332F-49EE-975E-E44CCE9896F1}"/>
    <cellStyle name="SAPBEXHLevel0X 7 2 3 2" xfId="3954" xr:uid="{99FC674E-0916-43A6-803D-597AD6F2866B}"/>
    <cellStyle name="SAPBEXHLevel0X 7 2 3 3" xfId="2403" xr:uid="{3D6AF15E-CEB4-4A25-8C64-22D3D7BA23DE}"/>
    <cellStyle name="SAPBEXHLevel0X 7 2 4" xfId="2922" xr:uid="{B921EDF5-52E0-4053-942F-8ED6FF4CF85C}"/>
    <cellStyle name="SAPBEXHLevel0X 7 2 4 2" xfId="4470" xr:uid="{4EB37887-DD63-4696-82E9-0C9198B44673}"/>
    <cellStyle name="SAPBEXHLevel0X 7 2 5" xfId="3438" xr:uid="{837DA960-ECE3-4E40-8B28-483F91DCB92B}"/>
    <cellStyle name="SAPBEXHLevel0X 7 2 6" xfId="1887" xr:uid="{FB8BA009-5B3F-4ED1-8814-767AE1E673AC}"/>
    <cellStyle name="SAPBEXHLevel0X 8" xfId="420" xr:uid="{C6A535F5-A92C-41F5-ADD3-5DB8BA45A7B5}"/>
    <cellStyle name="SAPBEXHLevel0X 8 2" xfId="838" xr:uid="{D3C2071B-0B5E-4BC7-9849-B1DA2B3D8BEF}"/>
    <cellStyle name="SAPBEXHLevel0X 8 2 2" xfId="1111" xr:uid="{2051F513-308C-463C-89D7-2866223B20F9}"/>
    <cellStyle name="SAPBEXHLevel0X 8 2 2 2" xfId="1627" xr:uid="{4AA0D182-1D74-4E40-BFBB-7F49DFB46BA4}"/>
    <cellStyle name="SAPBEXHLevel0X 8 2 2 2 2" xfId="4213" xr:uid="{5BECDF56-9694-4AC2-B133-A0679F81639A}"/>
    <cellStyle name="SAPBEXHLevel0X 8 2 2 2 3" xfId="2662" xr:uid="{7EC67E07-0A4A-46C4-8B3F-62A5D2093138}"/>
    <cellStyle name="SAPBEXHLevel0X 8 2 2 3" xfId="3181" xr:uid="{8FF4749B-3380-4A4C-AD52-0CA6670E3260}"/>
    <cellStyle name="SAPBEXHLevel0X 8 2 2 3 2" xfId="4729" xr:uid="{7515413A-1B07-4FB9-B59A-FF6C33CBA948}"/>
    <cellStyle name="SAPBEXHLevel0X 8 2 2 4" xfId="3697" xr:uid="{57F11FE0-459B-496D-991B-BACB3AF7684F}"/>
    <cellStyle name="SAPBEXHLevel0X 8 2 2 5" xfId="2146" xr:uid="{73C5AEFF-53AC-457C-B524-F4F7DD513DBC}"/>
    <cellStyle name="SAPBEXHLevel0X 8 2 3" xfId="1369" xr:uid="{0E78B9C2-EC3D-4E83-91AD-9E45EA3DD478}"/>
    <cellStyle name="SAPBEXHLevel0X 8 2 3 2" xfId="3955" xr:uid="{89670885-23D2-48D7-9AB3-A0412AED74F5}"/>
    <cellStyle name="SAPBEXHLevel0X 8 2 3 3" xfId="2404" xr:uid="{7BCDF87F-2891-41D3-A33C-6F8826E35028}"/>
    <cellStyle name="SAPBEXHLevel0X 8 2 4" xfId="2923" xr:uid="{B271D39B-EC56-40C5-AE02-BE2F5636130A}"/>
    <cellStyle name="SAPBEXHLevel0X 8 2 4 2" xfId="4471" xr:uid="{67128951-95E2-450D-9348-B18A6629838C}"/>
    <cellStyle name="SAPBEXHLevel0X 8 2 5" xfId="3439" xr:uid="{FD970E3A-6585-4500-B537-A73B36B554F4}"/>
    <cellStyle name="SAPBEXHLevel0X 8 2 6" xfId="1888" xr:uid="{FD6C403D-B8A5-4047-839C-50BBCA9A6887}"/>
    <cellStyle name="SAPBEXHLevel0X 9" xfId="421" xr:uid="{5365B054-7937-4659-8030-216BC0400345}"/>
    <cellStyle name="SAPBEXHLevel0X 9 2" xfId="839" xr:uid="{1D008EC7-4470-4789-8158-C314E5E554C5}"/>
    <cellStyle name="SAPBEXHLevel0X 9 2 2" xfId="1112" xr:uid="{F52EE35D-B456-4C1C-9B30-B75290E7F887}"/>
    <cellStyle name="SAPBEXHLevel0X 9 2 2 2" xfId="1628" xr:uid="{648CEFF8-B6AE-43B4-8868-FE6C721A4F6A}"/>
    <cellStyle name="SAPBEXHLevel0X 9 2 2 2 2" xfId="4214" xr:uid="{B334BAAC-DCBB-4ADD-A521-926AB04028DB}"/>
    <cellStyle name="SAPBEXHLevel0X 9 2 2 2 3" xfId="2663" xr:uid="{E88CCB00-3D47-4FC3-87C5-CA398705CBB1}"/>
    <cellStyle name="SAPBEXHLevel0X 9 2 2 3" xfId="3182" xr:uid="{35ACCF7B-8BCD-455F-A1C4-8D819DE28300}"/>
    <cellStyle name="SAPBEXHLevel0X 9 2 2 3 2" xfId="4730" xr:uid="{45DB2447-B7C8-4012-A175-274F78515198}"/>
    <cellStyle name="SAPBEXHLevel0X 9 2 2 4" xfId="3698" xr:uid="{19800FDF-F78D-4523-A76A-81F64DCCF05A}"/>
    <cellStyle name="SAPBEXHLevel0X 9 2 2 5" xfId="2147" xr:uid="{6A7E951A-02CF-4791-9FF1-240D9D30BE25}"/>
    <cellStyle name="SAPBEXHLevel0X 9 2 3" xfId="1370" xr:uid="{FFE235CA-6138-43DB-B0AB-8579C0949733}"/>
    <cellStyle name="SAPBEXHLevel0X 9 2 3 2" xfId="3956" xr:uid="{B1200DC4-A50E-45A6-9BBD-FB5415F5E20A}"/>
    <cellStyle name="SAPBEXHLevel0X 9 2 3 3" xfId="2405" xr:uid="{B7FA41BA-8286-4A0C-A3B6-8BCA6BF22C6A}"/>
    <cellStyle name="SAPBEXHLevel0X 9 2 4" xfId="2924" xr:uid="{790F5924-DBD6-48B3-B70A-85F6CB2144D1}"/>
    <cellStyle name="SAPBEXHLevel0X 9 2 4 2" xfId="4472" xr:uid="{488A1EF9-EA35-4151-8E24-E7CC5060DD06}"/>
    <cellStyle name="SAPBEXHLevel0X 9 2 5" xfId="3440" xr:uid="{EAB529D0-6D59-472E-BD90-AFDF5EEAF4AA}"/>
    <cellStyle name="SAPBEXHLevel0X 9 2 6" xfId="1889" xr:uid="{360FC2AE-B2CC-4E08-97CB-3A0EBF4982F5}"/>
    <cellStyle name="SAPBEXHLevel0X_7-р_Из_Системы" xfId="422" xr:uid="{C5ECACA0-5813-445B-93E6-E5DE0FE3F2B4}"/>
    <cellStyle name="SAPBEXHLevel1" xfId="423" xr:uid="{AC65F439-8925-4790-8DE4-1EF841F64130}"/>
    <cellStyle name="SAPBEXHLevel1 2" xfId="424" xr:uid="{A86E83D6-683C-47AB-9750-1F3FD02EBDFF}"/>
    <cellStyle name="SAPBEXHLevel1 2 2" xfId="840" xr:uid="{CECC6238-440F-4FF5-BD23-B80997A18680}"/>
    <cellStyle name="SAPBEXHLevel1 2 2 2" xfId="1113" xr:uid="{F9500029-AB31-428A-95C5-A4277787807D}"/>
    <cellStyle name="SAPBEXHLevel1 2 2 2 2" xfId="1629" xr:uid="{036F9F27-C43D-48A1-9E3D-D5568779711A}"/>
    <cellStyle name="SAPBEXHLevel1 2 2 2 2 2" xfId="4215" xr:uid="{FD84CC29-21E7-4B1B-ABFD-A1F8E87DEDA6}"/>
    <cellStyle name="SAPBEXHLevel1 2 2 2 2 3" xfId="2664" xr:uid="{D0ACE80E-46D9-40E6-8FD2-F07148C5B8D9}"/>
    <cellStyle name="SAPBEXHLevel1 2 2 2 3" xfId="3183" xr:uid="{ED61F116-C21B-466F-8EEA-285D96E824F6}"/>
    <cellStyle name="SAPBEXHLevel1 2 2 2 3 2" xfId="4731" xr:uid="{608C9C21-C658-42A6-90F0-2295AAFE0E9B}"/>
    <cellStyle name="SAPBEXHLevel1 2 2 2 4" xfId="3699" xr:uid="{F36C652B-9D56-45BC-A3E0-B4272751B786}"/>
    <cellStyle name="SAPBEXHLevel1 2 2 2 5" xfId="2148" xr:uid="{75729F04-248A-473C-BF52-E50ED4610AC1}"/>
    <cellStyle name="SAPBEXHLevel1 2 2 3" xfId="1371" xr:uid="{59A16B35-7F3C-41B6-9224-7BC04F259487}"/>
    <cellStyle name="SAPBEXHLevel1 2 2 3 2" xfId="3957" xr:uid="{DC5483CB-007A-4C77-A32F-BA88390FE916}"/>
    <cellStyle name="SAPBEXHLevel1 2 2 3 3" xfId="2406" xr:uid="{1C5760E5-EFE9-42D7-AB85-45338FA8B64B}"/>
    <cellStyle name="SAPBEXHLevel1 2 2 4" xfId="2925" xr:uid="{D8741251-769E-42AF-8503-DB24496698A3}"/>
    <cellStyle name="SAPBEXHLevel1 2 2 4 2" xfId="4473" xr:uid="{DA5AE1A5-BD1D-4834-8968-009F65945469}"/>
    <cellStyle name="SAPBEXHLevel1 2 2 5" xfId="3441" xr:uid="{5B7FDC49-4295-4884-8AAC-9AB55732570F}"/>
    <cellStyle name="SAPBEXHLevel1 2 2 6" xfId="1890" xr:uid="{5AEA0306-AF9A-4287-AC6E-4FDAED426698}"/>
    <cellStyle name="SAPBEXHLevel1 3" xfId="425" xr:uid="{56FE7C18-85BC-490A-90CD-DE528D9062D6}"/>
    <cellStyle name="SAPBEXHLevel1 3 2" xfId="841" xr:uid="{24ACAD63-28BC-4603-8C98-0A9258A6DD7A}"/>
    <cellStyle name="SAPBEXHLevel1 3 2 2" xfId="1114" xr:uid="{56C2C471-4470-4FEC-882F-4396CA3F6828}"/>
    <cellStyle name="SAPBEXHLevel1 3 2 2 2" xfId="1630" xr:uid="{A76E5298-3526-423F-AF7B-287006A17A64}"/>
    <cellStyle name="SAPBEXHLevel1 3 2 2 2 2" xfId="4216" xr:uid="{8F24DFFA-5C19-40E0-BCF7-387A5EA56BE8}"/>
    <cellStyle name="SAPBEXHLevel1 3 2 2 2 3" xfId="2665" xr:uid="{59A4C2BA-5A9C-4E03-95F8-9ECE7EBCFBEA}"/>
    <cellStyle name="SAPBEXHLevel1 3 2 2 3" xfId="3184" xr:uid="{F66361A4-A4D5-4E31-93D8-CE1F1147B106}"/>
    <cellStyle name="SAPBEXHLevel1 3 2 2 3 2" xfId="4732" xr:uid="{6596016D-4D76-411D-8B03-DB2D02CD242C}"/>
    <cellStyle name="SAPBEXHLevel1 3 2 2 4" xfId="3700" xr:uid="{1874FE21-CD62-4040-ADD7-F321E20F45DD}"/>
    <cellStyle name="SAPBEXHLevel1 3 2 2 5" xfId="2149" xr:uid="{8531F0AE-F9B3-48BD-9C6A-DB09094C984F}"/>
    <cellStyle name="SAPBEXHLevel1 3 2 3" xfId="1372" xr:uid="{E15AC85E-C486-4E98-8797-EECA93EDF3D7}"/>
    <cellStyle name="SAPBEXHLevel1 3 2 3 2" xfId="3958" xr:uid="{453B4DF2-FE54-430E-9131-A87C89DACC76}"/>
    <cellStyle name="SAPBEXHLevel1 3 2 3 3" xfId="2407" xr:uid="{BEC4DCFE-893C-4D67-A108-A5A232B3B9F5}"/>
    <cellStyle name="SAPBEXHLevel1 3 2 4" xfId="2926" xr:uid="{B1E9DD3F-59AC-4674-9270-9D7AB1A27CC8}"/>
    <cellStyle name="SAPBEXHLevel1 3 2 4 2" xfId="4474" xr:uid="{F3025FA2-7268-4141-99AC-4082C6EAFBCA}"/>
    <cellStyle name="SAPBEXHLevel1 3 2 5" xfId="3442" xr:uid="{B16AEAEE-7FDC-4BFE-B3E8-B38A5192EEC5}"/>
    <cellStyle name="SAPBEXHLevel1 3 2 6" xfId="1891" xr:uid="{87632267-9FBB-4AA8-9530-1C7BFBA9A23A}"/>
    <cellStyle name="SAPBEXHLevel1 4" xfId="426" xr:uid="{9ED19DAC-2224-4FB1-8FC2-0700637D1F4D}"/>
    <cellStyle name="SAPBEXHLevel1 4 2" xfId="842" xr:uid="{CB22EA7F-9A13-487A-A284-254517839BC8}"/>
    <cellStyle name="SAPBEXHLevel1 4 2 2" xfId="1115" xr:uid="{F23A0BF8-B883-4520-8382-A6C391BD3C65}"/>
    <cellStyle name="SAPBEXHLevel1 4 2 2 2" xfId="1631" xr:uid="{37A183AF-6C3F-4BFD-B130-8271A71260F6}"/>
    <cellStyle name="SAPBEXHLevel1 4 2 2 2 2" xfId="4217" xr:uid="{C8DE423D-B12A-45B7-858F-8F9B24657254}"/>
    <cellStyle name="SAPBEXHLevel1 4 2 2 2 3" xfId="2666" xr:uid="{233500D5-A95B-43B6-AB32-80D3ABE0B64B}"/>
    <cellStyle name="SAPBEXHLevel1 4 2 2 3" xfId="3185" xr:uid="{A17E5C81-BB9E-464E-A062-333D6ADC7FF3}"/>
    <cellStyle name="SAPBEXHLevel1 4 2 2 3 2" xfId="4733" xr:uid="{2A30EB68-AB71-4D4E-968E-82F34F795B89}"/>
    <cellStyle name="SAPBEXHLevel1 4 2 2 4" xfId="3701" xr:uid="{ED24F109-2709-4AC6-98B4-22A6570C567C}"/>
    <cellStyle name="SAPBEXHLevel1 4 2 2 5" xfId="2150" xr:uid="{1D89A033-2B09-4978-BC22-1C9A32DB1844}"/>
    <cellStyle name="SAPBEXHLevel1 4 2 3" xfId="1373" xr:uid="{0571ADCE-07D1-4624-9A62-3B27E086261F}"/>
    <cellStyle name="SAPBEXHLevel1 4 2 3 2" xfId="3959" xr:uid="{659464CF-4B2C-4324-8670-40A267F3465C}"/>
    <cellStyle name="SAPBEXHLevel1 4 2 3 3" xfId="2408" xr:uid="{9B3B906B-F3B3-4E01-8F26-773E7AB34CCC}"/>
    <cellStyle name="SAPBEXHLevel1 4 2 4" xfId="2927" xr:uid="{D5065405-9F7A-496D-ACEB-F833B116B5AC}"/>
    <cellStyle name="SAPBEXHLevel1 4 2 4 2" xfId="4475" xr:uid="{D20A8280-E30E-4220-8991-25F9BBC63940}"/>
    <cellStyle name="SAPBEXHLevel1 4 2 5" xfId="3443" xr:uid="{A6725B91-6265-4AF0-AF3C-675799D2011E}"/>
    <cellStyle name="SAPBEXHLevel1 4 2 6" xfId="1892" xr:uid="{2B7B0D23-E7A2-470C-AAC3-F47039A2189C}"/>
    <cellStyle name="SAPBEXHLevel1 5" xfId="427" xr:uid="{AA38CE30-0BEA-4794-A1B2-952208FA7DD4}"/>
    <cellStyle name="SAPBEXHLevel1 5 2" xfId="843" xr:uid="{8F5D69D2-B786-4BF6-9718-0A91E160DF7A}"/>
    <cellStyle name="SAPBEXHLevel1 5 2 2" xfId="1116" xr:uid="{02F83CCB-F0B3-4DD0-8E64-C472B8473406}"/>
    <cellStyle name="SAPBEXHLevel1 5 2 2 2" xfId="1632" xr:uid="{8FC9E44C-9015-48AF-B7A9-60ED8B7B8482}"/>
    <cellStyle name="SAPBEXHLevel1 5 2 2 2 2" xfId="4218" xr:uid="{3920269C-94D8-4146-A7B2-928CA01F760B}"/>
    <cellStyle name="SAPBEXHLevel1 5 2 2 2 3" xfId="2667" xr:uid="{EF592A22-04E4-4B80-B3AC-11CD9B62FDA7}"/>
    <cellStyle name="SAPBEXHLevel1 5 2 2 3" xfId="3186" xr:uid="{61C20CF2-F29A-4E7C-B8AB-FBFB3600C090}"/>
    <cellStyle name="SAPBEXHLevel1 5 2 2 3 2" xfId="4734" xr:uid="{C8039FDF-4DD3-404A-B00D-45F1C71C6274}"/>
    <cellStyle name="SAPBEXHLevel1 5 2 2 4" xfId="3702" xr:uid="{EAB96037-F80A-4147-8099-D37410F0A8CD}"/>
    <cellStyle name="SAPBEXHLevel1 5 2 2 5" xfId="2151" xr:uid="{3CF4D943-352C-474C-A6F7-8207EFCFE4F9}"/>
    <cellStyle name="SAPBEXHLevel1 5 2 3" xfId="1374" xr:uid="{A58F278F-3DE9-45D9-92BE-9EB4E80BF25A}"/>
    <cellStyle name="SAPBEXHLevel1 5 2 3 2" xfId="3960" xr:uid="{73F70D9D-6EB7-42A5-A62B-5886AD37CE41}"/>
    <cellStyle name="SAPBEXHLevel1 5 2 3 3" xfId="2409" xr:uid="{48F1499B-D3C9-472D-B454-D9CA560597E5}"/>
    <cellStyle name="SAPBEXHLevel1 5 2 4" xfId="2928" xr:uid="{04F28A60-2106-4F65-8760-8E0EC50269EA}"/>
    <cellStyle name="SAPBEXHLevel1 5 2 4 2" xfId="4476" xr:uid="{3D77F849-9AE6-4CC0-A04F-221CF53B4E4B}"/>
    <cellStyle name="SAPBEXHLevel1 5 2 5" xfId="3444" xr:uid="{B7319A17-2C2B-41D1-8E3C-25039412C5BD}"/>
    <cellStyle name="SAPBEXHLevel1 5 2 6" xfId="1893" xr:uid="{A3EA4928-941F-4E35-8A1A-516CEE3F9048}"/>
    <cellStyle name="SAPBEXHLevel1 6" xfId="428" xr:uid="{E5D519A0-CAB1-42A5-8598-8B6E88F01422}"/>
    <cellStyle name="SAPBEXHLevel1 6 2" xfId="844" xr:uid="{517B4576-447E-4FA5-8357-D4DD918265F7}"/>
    <cellStyle name="SAPBEXHLevel1 6 2 2" xfId="1117" xr:uid="{6A5FD742-8254-4862-A428-A33BCA6EFC6E}"/>
    <cellStyle name="SAPBEXHLevel1 6 2 2 2" xfId="1633" xr:uid="{3F98F8B8-9421-4DDC-9AF8-A325FA41D6BD}"/>
    <cellStyle name="SAPBEXHLevel1 6 2 2 2 2" xfId="4219" xr:uid="{24C4D852-1B13-48FF-B868-8AF176937813}"/>
    <cellStyle name="SAPBEXHLevel1 6 2 2 2 3" xfId="2668" xr:uid="{40F17384-6B9F-4A3C-A33C-D6551668AE38}"/>
    <cellStyle name="SAPBEXHLevel1 6 2 2 3" xfId="3187" xr:uid="{73F52815-36DE-4699-AB27-B5AEA5B26756}"/>
    <cellStyle name="SAPBEXHLevel1 6 2 2 3 2" xfId="4735" xr:uid="{D6C2BC2E-12CE-4647-B0EB-C682CFCF4DBA}"/>
    <cellStyle name="SAPBEXHLevel1 6 2 2 4" xfId="3703" xr:uid="{7899F4DC-76C1-4C5E-AAD1-58FEC93F12F9}"/>
    <cellStyle name="SAPBEXHLevel1 6 2 2 5" xfId="2152" xr:uid="{285843C4-56BC-4AB1-924E-8E9A7C0BD059}"/>
    <cellStyle name="SAPBEXHLevel1 6 2 3" xfId="1375" xr:uid="{806A3BBB-C6F0-4955-9FF0-168592592833}"/>
    <cellStyle name="SAPBEXHLevel1 6 2 3 2" xfId="3961" xr:uid="{098A2BD7-4ECB-494E-BD03-BF7E7888E43C}"/>
    <cellStyle name="SAPBEXHLevel1 6 2 3 3" xfId="2410" xr:uid="{2CCAB5A1-43C9-4178-A28E-FBCA2489C914}"/>
    <cellStyle name="SAPBEXHLevel1 6 2 4" xfId="2929" xr:uid="{CC424D6A-1BE4-4993-884E-06CC41BC7513}"/>
    <cellStyle name="SAPBEXHLevel1 6 2 4 2" xfId="4477" xr:uid="{CA4C78BB-FB8E-476E-BAE1-DF4D3805EF9D}"/>
    <cellStyle name="SAPBEXHLevel1 6 2 5" xfId="3445" xr:uid="{D9F24828-B78B-488B-A5FC-18A157F9CB1B}"/>
    <cellStyle name="SAPBEXHLevel1 6 2 6" xfId="1894" xr:uid="{D4BC6CBC-B4C8-42F4-97DE-28E460AF8E12}"/>
    <cellStyle name="SAPBEXHLevel1 7" xfId="429" xr:uid="{386466E6-357C-488F-A63F-F608D0D7FE66}"/>
    <cellStyle name="SAPBEXHLevel1 7 2" xfId="845" xr:uid="{F4F17F56-B531-41F8-A92F-A71555A87241}"/>
    <cellStyle name="SAPBEXHLevel1 7 2 2" xfId="1118" xr:uid="{1DA8C8FD-FEF1-46D6-8972-432FB58DF293}"/>
    <cellStyle name="SAPBEXHLevel1 7 2 2 2" xfId="1634" xr:uid="{B82D0DF5-91B0-41B1-905A-BBD4B708ECFE}"/>
    <cellStyle name="SAPBEXHLevel1 7 2 2 2 2" xfId="4220" xr:uid="{C66D9AA7-CFBB-47AA-A5B3-AC20B09DB3F8}"/>
    <cellStyle name="SAPBEXHLevel1 7 2 2 2 3" xfId="2669" xr:uid="{6BD10D91-D18D-472C-8761-9111153BBDFD}"/>
    <cellStyle name="SAPBEXHLevel1 7 2 2 3" xfId="3188" xr:uid="{4A571F3E-DBE8-41C9-8A07-56E9DD5927E9}"/>
    <cellStyle name="SAPBEXHLevel1 7 2 2 3 2" xfId="4736" xr:uid="{4C4120A8-3F8D-446B-80BB-1BAB8FC56174}"/>
    <cellStyle name="SAPBEXHLevel1 7 2 2 4" xfId="3704" xr:uid="{AE44F1B2-CCDA-498B-962E-7E76FAD69E6F}"/>
    <cellStyle name="SAPBEXHLevel1 7 2 2 5" xfId="2153" xr:uid="{A9A138A2-1385-4F09-AE77-AC1609740E1F}"/>
    <cellStyle name="SAPBEXHLevel1 7 2 3" xfId="1376" xr:uid="{2338C4C1-748C-4C77-8903-1C685AB5D603}"/>
    <cellStyle name="SAPBEXHLevel1 7 2 3 2" xfId="3962" xr:uid="{645E619A-2E89-4015-BB01-D6ED747B331F}"/>
    <cellStyle name="SAPBEXHLevel1 7 2 3 3" xfId="2411" xr:uid="{ED2BDBC6-568B-49E9-B268-2CBF4FF09F3D}"/>
    <cellStyle name="SAPBEXHLevel1 7 2 4" xfId="2930" xr:uid="{94231E77-E0FA-4592-AA52-3E0FC78FFE34}"/>
    <cellStyle name="SAPBEXHLevel1 7 2 4 2" xfId="4478" xr:uid="{B51FE0C9-924C-4BD1-92E1-6B1AA2C79642}"/>
    <cellStyle name="SAPBEXHLevel1 7 2 5" xfId="3446" xr:uid="{F52F6395-DDF8-459F-9781-C62F16A2013E}"/>
    <cellStyle name="SAPBEXHLevel1 7 2 6" xfId="1895" xr:uid="{6B11E08B-2466-4495-8308-A8711C8174D4}"/>
    <cellStyle name="SAPBEXHLevel1_7y-отчетная_РЖД_2009_04" xfId="430" xr:uid="{85106AA5-9825-4AD2-8843-6ABB4EEE4655}"/>
    <cellStyle name="SAPBEXHLevel1X" xfId="431" xr:uid="{2D1ED6C2-C3DF-464D-B34B-DCE778DAB316}"/>
    <cellStyle name="SAPBEXHLevel1X 2" xfId="432" xr:uid="{00204A4F-996F-46B1-A8CD-71434D84ABDA}"/>
    <cellStyle name="SAPBEXHLevel1X 2 2" xfId="846" xr:uid="{44F1816A-1BDA-4781-B589-8AA3F89E90F6}"/>
    <cellStyle name="SAPBEXHLevel1X 2 2 2" xfId="1119" xr:uid="{ACC8BF22-57E6-4700-BA67-D1AD1BC6B34E}"/>
    <cellStyle name="SAPBEXHLevel1X 2 2 2 2" xfId="1635" xr:uid="{18A99B1D-64CC-4DE3-98B2-0A576060C182}"/>
    <cellStyle name="SAPBEXHLevel1X 2 2 2 2 2" xfId="4221" xr:uid="{659B5CF5-283E-4389-959E-0BE0A480A9C5}"/>
    <cellStyle name="SAPBEXHLevel1X 2 2 2 2 3" xfId="2670" xr:uid="{85DE6D09-80C5-4801-8FF0-E1DBCA48AFE1}"/>
    <cellStyle name="SAPBEXHLevel1X 2 2 2 3" xfId="3189" xr:uid="{96A6F1E1-2B49-495E-8C05-04E6B9BDF4A7}"/>
    <cellStyle name="SAPBEXHLevel1X 2 2 2 3 2" xfId="4737" xr:uid="{56575271-90C3-4FCA-BAFF-8B1F46BE3628}"/>
    <cellStyle name="SAPBEXHLevel1X 2 2 2 4" xfId="3705" xr:uid="{D2CC7B6F-4860-46F2-B536-E8534B413325}"/>
    <cellStyle name="SAPBEXHLevel1X 2 2 2 5" xfId="2154" xr:uid="{12BCB301-69C2-4070-A81F-69FE0156A1E3}"/>
    <cellStyle name="SAPBEXHLevel1X 2 2 3" xfId="1377" xr:uid="{3892338E-137C-4EBD-B93A-8EE9872DFACE}"/>
    <cellStyle name="SAPBEXHLevel1X 2 2 3 2" xfId="3963" xr:uid="{E0698B10-2639-41AF-8082-0CE4244C3506}"/>
    <cellStyle name="SAPBEXHLevel1X 2 2 3 3" xfId="2412" xr:uid="{FBFF7CC7-BC2B-4870-B09D-77A391050240}"/>
    <cellStyle name="SAPBEXHLevel1X 2 2 4" xfId="2931" xr:uid="{78782580-7FB4-479A-B6C7-3F4491B1AC45}"/>
    <cellStyle name="SAPBEXHLevel1X 2 2 4 2" xfId="4479" xr:uid="{C45FDD9D-4ED0-4BBD-9C60-33E736083179}"/>
    <cellStyle name="SAPBEXHLevel1X 2 2 5" xfId="3447" xr:uid="{4095FABE-EB0F-491C-9606-31A7FB235964}"/>
    <cellStyle name="SAPBEXHLevel1X 2 2 6" xfId="1896" xr:uid="{A6657504-4536-42F3-A81A-A0663791BC1A}"/>
    <cellStyle name="SAPBEXHLevel1X 3" xfId="433" xr:uid="{03A93774-AF9E-48ED-A035-EF42831C6CB0}"/>
    <cellStyle name="SAPBEXHLevel1X 3 2" xfId="847" xr:uid="{C3501FBF-0B06-421A-9FAE-8A7EA738AB26}"/>
    <cellStyle name="SAPBEXHLevel1X 3 2 2" xfId="1120" xr:uid="{7FB5D450-12ED-4F02-8DE2-E157683583C0}"/>
    <cellStyle name="SAPBEXHLevel1X 3 2 2 2" xfId="1636" xr:uid="{DFF92520-9B11-4AE4-B089-06345ECBEA9F}"/>
    <cellStyle name="SAPBEXHLevel1X 3 2 2 2 2" xfId="4222" xr:uid="{B3744459-67E9-42FF-BC0D-DBA649F8AD6C}"/>
    <cellStyle name="SAPBEXHLevel1X 3 2 2 2 3" xfId="2671" xr:uid="{B4EB1535-1703-4E56-AF12-1FB578FF9AD5}"/>
    <cellStyle name="SAPBEXHLevel1X 3 2 2 3" xfId="3190" xr:uid="{3874B8EA-7F7B-4C17-A7E4-07E781B80665}"/>
    <cellStyle name="SAPBEXHLevel1X 3 2 2 3 2" xfId="4738" xr:uid="{5410E115-66F7-4D5D-8FF6-7419D561A798}"/>
    <cellStyle name="SAPBEXHLevel1X 3 2 2 4" xfId="3706" xr:uid="{650138AA-3944-4322-9C9A-963615A0C19D}"/>
    <cellStyle name="SAPBEXHLevel1X 3 2 2 5" xfId="2155" xr:uid="{B3553219-6E06-4102-A928-A42A521F2C62}"/>
    <cellStyle name="SAPBEXHLevel1X 3 2 3" xfId="1378" xr:uid="{2EAE69FF-87F8-4CDB-BEAA-8227D034D714}"/>
    <cellStyle name="SAPBEXHLevel1X 3 2 3 2" xfId="3964" xr:uid="{8CB5E2EF-E4E6-4563-932C-FF11E23845D1}"/>
    <cellStyle name="SAPBEXHLevel1X 3 2 3 3" xfId="2413" xr:uid="{B331C947-8E12-4A2B-8130-112CFBD7CE7C}"/>
    <cellStyle name="SAPBEXHLevel1X 3 2 4" xfId="2932" xr:uid="{7AE727B9-EF59-433B-BD2F-CB4380CBF057}"/>
    <cellStyle name="SAPBEXHLevel1X 3 2 4 2" xfId="4480" xr:uid="{9DFFB8FA-E20F-4FE5-A9D7-73F3B75C960D}"/>
    <cellStyle name="SAPBEXHLevel1X 3 2 5" xfId="3448" xr:uid="{ECEED8A7-CA0C-4FAF-84DA-418032FCC2CC}"/>
    <cellStyle name="SAPBEXHLevel1X 3 2 6" xfId="1897" xr:uid="{20C53E76-5315-40BF-BD0E-F243E85321B5}"/>
    <cellStyle name="SAPBEXHLevel1X 4" xfId="434" xr:uid="{2DEBB36E-9082-48DE-80B1-BFC3B6A2BF4C}"/>
    <cellStyle name="SAPBEXHLevel1X 4 2" xfId="848" xr:uid="{249EA9A4-B585-4299-9707-07F4EE017AC6}"/>
    <cellStyle name="SAPBEXHLevel1X 4 2 2" xfId="1121" xr:uid="{8A3BFC50-46E8-486A-AC16-CA4C3FD9209E}"/>
    <cellStyle name="SAPBEXHLevel1X 4 2 2 2" xfId="1637" xr:uid="{AB1B23AF-448C-4816-9BD2-95B294A98576}"/>
    <cellStyle name="SAPBEXHLevel1X 4 2 2 2 2" xfId="4223" xr:uid="{DF72666E-854D-4726-AB2F-79B0AB1B019A}"/>
    <cellStyle name="SAPBEXHLevel1X 4 2 2 2 3" xfId="2672" xr:uid="{743AB2B6-C4DA-4DB5-927A-F486998A1401}"/>
    <cellStyle name="SAPBEXHLevel1X 4 2 2 3" xfId="3191" xr:uid="{272D9D81-36AD-4AE4-9F62-D59705131EDA}"/>
    <cellStyle name="SAPBEXHLevel1X 4 2 2 3 2" xfId="4739" xr:uid="{B3609E53-4BD4-420E-840E-116D92C46860}"/>
    <cellStyle name="SAPBEXHLevel1X 4 2 2 4" xfId="3707" xr:uid="{AA882316-B2B5-418A-B97D-77925731D082}"/>
    <cellStyle name="SAPBEXHLevel1X 4 2 2 5" xfId="2156" xr:uid="{79C86F2F-192C-4F91-99E4-625EED6A56B5}"/>
    <cellStyle name="SAPBEXHLevel1X 4 2 3" xfId="1379" xr:uid="{99332FCC-F591-4850-B882-A57F2A52E6C2}"/>
    <cellStyle name="SAPBEXHLevel1X 4 2 3 2" xfId="3965" xr:uid="{707E0F65-0957-4645-B591-F52FB42F5BD8}"/>
    <cellStyle name="SAPBEXHLevel1X 4 2 3 3" xfId="2414" xr:uid="{D27C8E43-B144-4B4C-8207-399BBD7DC582}"/>
    <cellStyle name="SAPBEXHLevel1X 4 2 4" xfId="2933" xr:uid="{921077EB-D183-4A7C-B7E2-2BBF3DECDE1F}"/>
    <cellStyle name="SAPBEXHLevel1X 4 2 4 2" xfId="4481" xr:uid="{3F03FB16-ED40-4B52-97C5-264A91F2DE70}"/>
    <cellStyle name="SAPBEXHLevel1X 4 2 5" xfId="3449" xr:uid="{84073664-E558-48BA-BBD4-882FDD55B714}"/>
    <cellStyle name="SAPBEXHLevel1X 4 2 6" xfId="1898" xr:uid="{E1DC91BB-7802-4F2C-A571-5E040BF16949}"/>
    <cellStyle name="SAPBEXHLevel1X 5" xfId="435" xr:uid="{BA2678D7-322D-46E1-809D-D98FD0E1AA9E}"/>
    <cellStyle name="SAPBEXHLevel1X 5 2" xfId="849" xr:uid="{9CB614EE-EA7B-4FEE-AE26-3BDC87142D74}"/>
    <cellStyle name="SAPBEXHLevel1X 5 2 2" xfId="1122" xr:uid="{263D3C6E-984D-430E-8866-8505839FFDF8}"/>
    <cellStyle name="SAPBEXHLevel1X 5 2 2 2" xfId="1638" xr:uid="{D9892675-E4A7-4DA6-9FAE-C0C1BCEB25AF}"/>
    <cellStyle name="SAPBEXHLevel1X 5 2 2 2 2" xfId="4224" xr:uid="{270ECA14-34F0-49A4-BF75-E29A0B4774D7}"/>
    <cellStyle name="SAPBEXHLevel1X 5 2 2 2 3" xfId="2673" xr:uid="{8C162E15-5F52-4248-B0C7-7839F1C122E9}"/>
    <cellStyle name="SAPBEXHLevel1X 5 2 2 3" xfId="3192" xr:uid="{931E7273-145E-4C17-803B-A8926AC5157D}"/>
    <cellStyle name="SAPBEXHLevel1X 5 2 2 3 2" xfId="4740" xr:uid="{0345FF73-5ADE-40EB-8E61-9C3EC81F5382}"/>
    <cellStyle name="SAPBEXHLevel1X 5 2 2 4" xfId="3708" xr:uid="{FCE90AF3-C39D-4CBC-A5F4-FECF5DAC9A68}"/>
    <cellStyle name="SAPBEXHLevel1X 5 2 2 5" xfId="2157" xr:uid="{769412AC-1432-47CF-B61D-035BD82695A3}"/>
    <cellStyle name="SAPBEXHLevel1X 5 2 3" xfId="1380" xr:uid="{A8FB2D5C-A32F-4511-A7E8-B4E3249E2600}"/>
    <cellStyle name="SAPBEXHLevel1X 5 2 3 2" xfId="3966" xr:uid="{3B4DC4C4-D9BA-4BE0-B828-B88BAD5F6D39}"/>
    <cellStyle name="SAPBEXHLevel1X 5 2 3 3" xfId="2415" xr:uid="{35CDFD81-1716-4E2D-86D9-8D6A6BB5A628}"/>
    <cellStyle name="SAPBEXHLevel1X 5 2 4" xfId="2934" xr:uid="{15096616-E580-4036-B758-180B436A24E2}"/>
    <cellStyle name="SAPBEXHLevel1X 5 2 4 2" xfId="4482" xr:uid="{94247646-0511-4BCF-9201-D228AD9BF3C7}"/>
    <cellStyle name="SAPBEXHLevel1X 5 2 5" xfId="3450" xr:uid="{E889201B-2C44-4366-AC15-79466B0E76EF}"/>
    <cellStyle name="SAPBEXHLevel1X 5 2 6" xfId="1899" xr:uid="{D8FF7272-BD1C-4CB5-9595-C13BFA290FD7}"/>
    <cellStyle name="SAPBEXHLevel1X 6" xfId="436" xr:uid="{AD953E65-F133-4C7C-8A9B-9B90BA12CACB}"/>
    <cellStyle name="SAPBEXHLevel1X 6 2" xfId="850" xr:uid="{007A76F3-A382-4B7E-923F-237BB30B10A7}"/>
    <cellStyle name="SAPBEXHLevel1X 6 2 2" xfId="1123" xr:uid="{A0919B12-FAF9-4E56-B0B6-EAC6063E2899}"/>
    <cellStyle name="SAPBEXHLevel1X 6 2 2 2" xfId="1639" xr:uid="{25653A09-1BA0-4B23-820B-EE3C52D233F0}"/>
    <cellStyle name="SAPBEXHLevel1X 6 2 2 2 2" xfId="4225" xr:uid="{41E486DB-9F5F-4E58-ACA4-01D69A9BB5EE}"/>
    <cellStyle name="SAPBEXHLevel1X 6 2 2 2 3" xfId="2674" xr:uid="{0684C591-46DB-46AA-AC7C-666F9CA65852}"/>
    <cellStyle name="SAPBEXHLevel1X 6 2 2 3" xfId="3193" xr:uid="{1DB6BCC8-EC23-49D2-B4B0-6BD6A67A7349}"/>
    <cellStyle name="SAPBEXHLevel1X 6 2 2 3 2" xfId="4741" xr:uid="{572EFF05-06B5-4222-815E-137F42EFBB55}"/>
    <cellStyle name="SAPBEXHLevel1X 6 2 2 4" xfId="3709" xr:uid="{01E894CC-1631-4F93-A51F-1CFAD10A3A6C}"/>
    <cellStyle name="SAPBEXHLevel1X 6 2 2 5" xfId="2158" xr:uid="{0C96D5AE-0B1B-44D4-8CB8-DFA44FF7318F}"/>
    <cellStyle name="SAPBEXHLevel1X 6 2 3" xfId="1381" xr:uid="{3E639B9F-B75F-472E-9036-B5A115F8B251}"/>
    <cellStyle name="SAPBEXHLevel1X 6 2 3 2" xfId="3967" xr:uid="{464AA110-259A-435E-BB16-5DAD62EE5592}"/>
    <cellStyle name="SAPBEXHLevel1X 6 2 3 3" xfId="2416" xr:uid="{5F737186-FE61-4FD8-9264-6552C557AEA7}"/>
    <cellStyle name="SAPBEXHLevel1X 6 2 4" xfId="2935" xr:uid="{2D8CBDF6-872F-43A8-8620-7844535D2CB3}"/>
    <cellStyle name="SAPBEXHLevel1X 6 2 4 2" xfId="4483" xr:uid="{3B0BAABF-C295-4215-A4E0-1022284A3926}"/>
    <cellStyle name="SAPBEXHLevel1X 6 2 5" xfId="3451" xr:uid="{EC51B866-C254-4340-ABA9-51B0CF14E004}"/>
    <cellStyle name="SAPBEXHLevel1X 6 2 6" xfId="1900" xr:uid="{444B0A58-CC6C-48DE-919F-D6D86EA08F1F}"/>
    <cellStyle name="SAPBEXHLevel1X 7" xfId="437" xr:uid="{36A5E9B8-7139-416B-AED3-85F3C73A3066}"/>
    <cellStyle name="SAPBEXHLevel1X 7 2" xfId="851" xr:uid="{E616BAF1-A5E4-46C8-B703-BD3653F1050A}"/>
    <cellStyle name="SAPBEXHLevel1X 7 2 2" xfId="1124" xr:uid="{295AE59D-A07E-42BE-AF37-982F066B7313}"/>
    <cellStyle name="SAPBEXHLevel1X 7 2 2 2" xfId="1640" xr:uid="{8E156399-DB25-426D-8C09-CAFBE2303CA2}"/>
    <cellStyle name="SAPBEXHLevel1X 7 2 2 2 2" xfId="4226" xr:uid="{0FF7137E-10DD-4A93-8AE5-A45A3EE64CE6}"/>
    <cellStyle name="SAPBEXHLevel1X 7 2 2 2 3" xfId="2675" xr:uid="{8C058DFF-6027-45FE-8AAE-C594BB419CCE}"/>
    <cellStyle name="SAPBEXHLevel1X 7 2 2 3" xfId="3194" xr:uid="{1A8DCEFE-E08E-4DD9-8135-8373A433B68A}"/>
    <cellStyle name="SAPBEXHLevel1X 7 2 2 3 2" xfId="4742" xr:uid="{D97DAE95-5864-472F-9939-28BAFBFA7D51}"/>
    <cellStyle name="SAPBEXHLevel1X 7 2 2 4" xfId="3710" xr:uid="{96A5617D-7643-4640-9FF9-64F9FF46375E}"/>
    <cellStyle name="SAPBEXHLevel1X 7 2 2 5" xfId="2159" xr:uid="{DE32DD2A-F2A7-45F9-9245-C08231938A5F}"/>
    <cellStyle name="SAPBEXHLevel1X 7 2 3" xfId="1382" xr:uid="{AF74E5F7-BC48-48B0-B6C3-76826FA11255}"/>
    <cellStyle name="SAPBEXHLevel1X 7 2 3 2" xfId="3968" xr:uid="{D2CA2D1D-EBA4-4A8E-996C-37544F4391F3}"/>
    <cellStyle name="SAPBEXHLevel1X 7 2 3 3" xfId="2417" xr:uid="{874DA7CE-8237-428E-BDCE-4EF5FD28C62A}"/>
    <cellStyle name="SAPBEXHLevel1X 7 2 4" xfId="2936" xr:uid="{92697705-D123-4176-80A1-2AB1FBCF3397}"/>
    <cellStyle name="SAPBEXHLevel1X 7 2 4 2" xfId="4484" xr:uid="{4DAD39A7-523E-4088-BD3D-435F003FBB5B}"/>
    <cellStyle name="SAPBEXHLevel1X 7 2 5" xfId="3452" xr:uid="{69F8F673-D68C-4D48-8E10-D01FF593CD32}"/>
    <cellStyle name="SAPBEXHLevel1X 7 2 6" xfId="1901" xr:uid="{E5579ADE-7243-4327-B6B4-7561C6F1D0D6}"/>
    <cellStyle name="SAPBEXHLevel1X 8" xfId="438" xr:uid="{D33F404F-83D7-4C71-94CC-20AE2BE88118}"/>
    <cellStyle name="SAPBEXHLevel1X 8 2" xfId="852" xr:uid="{DED21343-5C2D-493F-B45E-63229B618994}"/>
    <cellStyle name="SAPBEXHLevel1X 8 2 2" xfId="1125" xr:uid="{4D37F9D1-CCDC-4343-968F-209914274CAF}"/>
    <cellStyle name="SAPBEXHLevel1X 8 2 2 2" xfId="1641" xr:uid="{AAA2F016-0A8C-4A47-B556-BF20A9B541FF}"/>
    <cellStyle name="SAPBEXHLevel1X 8 2 2 2 2" xfId="4227" xr:uid="{8D246B93-0585-4400-8EA5-8E426FE316AB}"/>
    <cellStyle name="SAPBEXHLevel1X 8 2 2 2 3" xfId="2676" xr:uid="{3E306159-789F-46FD-BCFE-9F50BC6F56FA}"/>
    <cellStyle name="SAPBEXHLevel1X 8 2 2 3" xfId="3195" xr:uid="{85412A78-ADCD-47AE-8670-67B6906AD954}"/>
    <cellStyle name="SAPBEXHLevel1X 8 2 2 3 2" xfId="4743" xr:uid="{CD9A53D4-D118-4780-A82E-283F7B8506B7}"/>
    <cellStyle name="SAPBEXHLevel1X 8 2 2 4" xfId="3711" xr:uid="{069E4688-C22A-4F2B-9266-1DEDE3CED853}"/>
    <cellStyle name="SAPBEXHLevel1X 8 2 2 5" xfId="2160" xr:uid="{D57855EF-5EC4-4F13-91CB-11FCA9F0F782}"/>
    <cellStyle name="SAPBEXHLevel1X 8 2 3" xfId="1383" xr:uid="{DFB5C508-E8B9-45D8-8659-558C9F6CF983}"/>
    <cellStyle name="SAPBEXHLevel1X 8 2 3 2" xfId="3969" xr:uid="{C39E1060-F09D-45D8-A48E-143A8B179E10}"/>
    <cellStyle name="SAPBEXHLevel1X 8 2 3 3" xfId="2418" xr:uid="{4BFD27DD-7C70-497B-8314-1350CF155015}"/>
    <cellStyle name="SAPBEXHLevel1X 8 2 4" xfId="2937" xr:uid="{AF39DC55-0A22-4DA8-AD75-A6CE2D5502E8}"/>
    <cellStyle name="SAPBEXHLevel1X 8 2 4 2" xfId="4485" xr:uid="{CBE82F52-1F6B-45BB-8D39-3991C8C69F97}"/>
    <cellStyle name="SAPBEXHLevel1X 8 2 5" xfId="3453" xr:uid="{FBB7AB39-9005-42F0-B84B-7B3CBFE8AE8D}"/>
    <cellStyle name="SAPBEXHLevel1X 8 2 6" xfId="1902" xr:uid="{BCBA0AAA-F75B-439E-99DE-DD9DB3EE0456}"/>
    <cellStyle name="SAPBEXHLevel1X 9" xfId="439" xr:uid="{36D6BA8E-BD84-447E-92EA-8F47C9E2872B}"/>
    <cellStyle name="SAPBEXHLevel1X 9 2" xfId="853" xr:uid="{42BA3805-0CA4-4EC1-93ED-13D77AAA0FF5}"/>
    <cellStyle name="SAPBEXHLevel1X 9 2 2" xfId="1126" xr:uid="{8EF1AD89-532A-49CC-9ED2-35AD200ED835}"/>
    <cellStyle name="SAPBEXHLevel1X 9 2 2 2" xfId="1642" xr:uid="{E7E3E7D3-9F11-418A-B6D1-BDD09CDC377C}"/>
    <cellStyle name="SAPBEXHLevel1X 9 2 2 2 2" xfId="4228" xr:uid="{F0FD7FF7-5A8A-4AB6-A8B4-A13BEE5CBDF7}"/>
    <cellStyle name="SAPBEXHLevel1X 9 2 2 2 3" xfId="2677" xr:uid="{D8DEF1D0-954C-4729-99F5-C401E0876A84}"/>
    <cellStyle name="SAPBEXHLevel1X 9 2 2 3" xfId="3196" xr:uid="{DA1291D7-62C4-4148-A83E-E7DF6D1A7681}"/>
    <cellStyle name="SAPBEXHLevel1X 9 2 2 3 2" xfId="4744" xr:uid="{7D80C290-194A-4412-8655-1B5521C36090}"/>
    <cellStyle name="SAPBEXHLevel1X 9 2 2 4" xfId="3712" xr:uid="{63BE46D6-32BE-4F2A-A05C-70313C9749FB}"/>
    <cellStyle name="SAPBEXHLevel1X 9 2 2 5" xfId="2161" xr:uid="{3CC576C2-AC9B-49BF-B563-BB4E513601E5}"/>
    <cellStyle name="SAPBEXHLevel1X 9 2 3" xfId="1384" xr:uid="{2289DEDB-93E6-450E-9003-4FD7BD433B57}"/>
    <cellStyle name="SAPBEXHLevel1X 9 2 3 2" xfId="3970" xr:uid="{0F8FF482-39AE-4D45-BD18-46F10A89A21D}"/>
    <cellStyle name="SAPBEXHLevel1X 9 2 3 3" xfId="2419" xr:uid="{51664232-9D92-4D6B-9EB1-4D61770ECF6C}"/>
    <cellStyle name="SAPBEXHLevel1X 9 2 4" xfId="2938" xr:uid="{E6305CE2-E978-48BF-A300-ABC49828FAA5}"/>
    <cellStyle name="SAPBEXHLevel1X 9 2 4 2" xfId="4486" xr:uid="{9CB4B87A-C1B7-4AEB-AFBD-D3BB3887733D}"/>
    <cellStyle name="SAPBEXHLevel1X 9 2 5" xfId="3454" xr:uid="{4C8CA7FB-8046-44C4-A2DD-82E93E259AEB}"/>
    <cellStyle name="SAPBEXHLevel1X 9 2 6" xfId="1903" xr:uid="{5447907C-7D8B-4566-9020-98DA77BCFE4A}"/>
    <cellStyle name="SAPBEXHLevel1X_7-р_Из_Системы" xfId="440" xr:uid="{A72C2E25-1D40-4173-BD41-73526856DF68}"/>
    <cellStyle name="SAPBEXHLevel2" xfId="441" xr:uid="{DA461EE4-ED85-4A97-A6E7-734A09AF6BE6}"/>
    <cellStyle name="SAPBEXHLevel2 2" xfId="442" xr:uid="{31AC86F8-0A4D-4D2B-93EC-A1AF5332E88E}"/>
    <cellStyle name="SAPBEXHLevel2 2 2" xfId="854" xr:uid="{3474EAB6-BB16-418E-9AC6-81407BCF46D9}"/>
    <cellStyle name="SAPBEXHLevel2 2 2 2" xfId="1127" xr:uid="{98B6C588-6FD0-43B0-8B83-3F4EF71BDE4D}"/>
    <cellStyle name="SAPBEXHLevel2 2 2 2 2" xfId="1643" xr:uid="{E0858053-B28E-45E4-9A06-254B21FCBC66}"/>
    <cellStyle name="SAPBEXHLevel2 2 2 2 2 2" xfId="4229" xr:uid="{C79CC2BC-6435-4974-87B6-17D1E840F77C}"/>
    <cellStyle name="SAPBEXHLevel2 2 2 2 2 3" xfId="2678" xr:uid="{741DA28C-0AEA-4199-B7D6-E8BF41366BD5}"/>
    <cellStyle name="SAPBEXHLevel2 2 2 2 3" xfId="3197" xr:uid="{DCD082A8-7C00-44C4-9F4C-79E52C92EDBB}"/>
    <cellStyle name="SAPBEXHLevel2 2 2 2 3 2" xfId="4745" xr:uid="{33AC0B07-0921-46E7-B7AB-3A71FE861779}"/>
    <cellStyle name="SAPBEXHLevel2 2 2 2 4" xfId="3713" xr:uid="{36BC61EF-6101-4CFC-8F52-6E44ADA45D29}"/>
    <cellStyle name="SAPBEXHLevel2 2 2 2 5" xfId="2162" xr:uid="{F55BED0A-FF8F-4851-8C6C-52BE4777D1B1}"/>
    <cellStyle name="SAPBEXHLevel2 2 2 3" xfId="1385" xr:uid="{6AF263DF-7C04-49A2-8381-3B95D54A1B08}"/>
    <cellStyle name="SAPBEXHLevel2 2 2 3 2" xfId="3971" xr:uid="{B9CCEDE3-B861-4560-B81E-C422943C77D6}"/>
    <cellStyle name="SAPBEXHLevel2 2 2 3 3" xfId="2420" xr:uid="{C3A9309A-7C29-44EC-A992-6A09B351BECC}"/>
    <cellStyle name="SAPBEXHLevel2 2 2 4" xfId="2939" xr:uid="{4EC4E635-24A7-483A-AF78-C37BA0A80171}"/>
    <cellStyle name="SAPBEXHLevel2 2 2 4 2" xfId="4487" xr:uid="{7BF66FD6-BC72-4A95-9C19-134AB79CEB82}"/>
    <cellStyle name="SAPBEXHLevel2 2 2 5" xfId="3455" xr:uid="{54D53EDD-EB87-4771-AD0F-90EBEC45026F}"/>
    <cellStyle name="SAPBEXHLevel2 2 2 6" xfId="1904" xr:uid="{D23A5DB5-E247-4161-9DF1-C135045DAC66}"/>
    <cellStyle name="SAPBEXHLevel2 3" xfId="443" xr:uid="{1A7ADC68-2533-4898-925A-7A4F926DAADE}"/>
    <cellStyle name="SAPBEXHLevel2 3 2" xfId="855" xr:uid="{E5BCE4A2-2E9B-4F41-B1A0-7E132B7C0519}"/>
    <cellStyle name="SAPBEXHLevel2 3 2 2" xfId="1128" xr:uid="{E81B0AC0-F0C7-4802-B24F-FDDA43995E2C}"/>
    <cellStyle name="SAPBEXHLevel2 3 2 2 2" xfId="1644" xr:uid="{0D03375D-E5CE-483F-8DD9-4D4E02F4D4FC}"/>
    <cellStyle name="SAPBEXHLevel2 3 2 2 2 2" xfId="4230" xr:uid="{21B2CD73-DDE0-4A56-93E2-A81C54964E8D}"/>
    <cellStyle name="SAPBEXHLevel2 3 2 2 2 3" xfId="2679" xr:uid="{CD2A2751-07F1-4208-A6F6-2C66FBBE795C}"/>
    <cellStyle name="SAPBEXHLevel2 3 2 2 3" xfId="3198" xr:uid="{0091CBE8-48F9-4023-A801-5F85F76BFAE0}"/>
    <cellStyle name="SAPBEXHLevel2 3 2 2 3 2" xfId="4746" xr:uid="{32B1FEC3-14F8-4784-8951-952C87F0DC59}"/>
    <cellStyle name="SAPBEXHLevel2 3 2 2 4" xfId="3714" xr:uid="{AC49D07C-EB6C-40A6-B5AC-48F3F04E8B68}"/>
    <cellStyle name="SAPBEXHLevel2 3 2 2 5" xfId="2163" xr:uid="{F954B7DE-7DC8-43DC-850B-5E3FAA6704EF}"/>
    <cellStyle name="SAPBEXHLevel2 3 2 3" xfId="1386" xr:uid="{E8E58BA5-EF04-4D0E-9B05-6A4B1C645F76}"/>
    <cellStyle name="SAPBEXHLevel2 3 2 3 2" xfId="3972" xr:uid="{BF218E05-2D8B-4413-BA3A-F5415D0FFBB8}"/>
    <cellStyle name="SAPBEXHLevel2 3 2 3 3" xfId="2421" xr:uid="{F4C05614-7712-419C-958B-4A96F8905F61}"/>
    <cellStyle name="SAPBEXHLevel2 3 2 4" xfId="2940" xr:uid="{202D2B7C-EB64-4DAB-92EC-DBC271E141AC}"/>
    <cellStyle name="SAPBEXHLevel2 3 2 4 2" xfId="4488" xr:uid="{774F46B8-B924-4D03-BA8A-04B78FF010C6}"/>
    <cellStyle name="SAPBEXHLevel2 3 2 5" xfId="3456" xr:uid="{FFD25304-F499-435A-AF3B-6FE90C03B74F}"/>
    <cellStyle name="SAPBEXHLevel2 3 2 6" xfId="1905" xr:uid="{BFE910D6-81F6-486E-8254-6FEC91E0A05C}"/>
    <cellStyle name="SAPBEXHLevel2 4" xfId="444" xr:uid="{9EEDC45E-94A9-4A73-8C4E-29A13E9B6866}"/>
    <cellStyle name="SAPBEXHLevel2 4 2" xfId="856" xr:uid="{392FC321-1F1E-4A71-809D-78B9AE2E2A33}"/>
    <cellStyle name="SAPBEXHLevel2 4 2 2" xfId="1129" xr:uid="{B04AF9E8-C4DD-4B09-A2AA-40EC34329CF5}"/>
    <cellStyle name="SAPBEXHLevel2 4 2 2 2" xfId="1645" xr:uid="{F969A7EB-7BD4-4DEF-AA8D-F8F6A2B135BF}"/>
    <cellStyle name="SAPBEXHLevel2 4 2 2 2 2" xfId="4231" xr:uid="{CE309EFF-E782-4C9C-9CA2-DED42C124045}"/>
    <cellStyle name="SAPBEXHLevel2 4 2 2 2 3" xfId="2680" xr:uid="{FFD10A05-56DD-4424-8CAE-6C466B8E3C93}"/>
    <cellStyle name="SAPBEXHLevel2 4 2 2 3" xfId="3199" xr:uid="{E265EC46-6318-4DEC-8BFC-327BADDAADF0}"/>
    <cellStyle name="SAPBEXHLevel2 4 2 2 3 2" xfId="4747" xr:uid="{FF425CCE-3346-4E4D-85B2-DEB5F5E0517B}"/>
    <cellStyle name="SAPBEXHLevel2 4 2 2 4" xfId="3715" xr:uid="{B5A281B6-B149-4453-8ABE-130682036F89}"/>
    <cellStyle name="SAPBEXHLevel2 4 2 2 5" xfId="2164" xr:uid="{2EAD4118-3FA2-4DC8-AB47-27A1F80CBBC8}"/>
    <cellStyle name="SAPBEXHLevel2 4 2 3" xfId="1387" xr:uid="{76B14451-CCF4-429D-80BC-8CC63E005057}"/>
    <cellStyle name="SAPBEXHLevel2 4 2 3 2" xfId="3973" xr:uid="{6CA727D0-615D-45DF-AFAA-9573E2EC2841}"/>
    <cellStyle name="SAPBEXHLevel2 4 2 3 3" xfId="2422" xr:uid="{2F5FF30D-F081-4823-90AB-288F93E3A9E9}"/>
    <cellStyle name="SAPBEXHLevel2 4 2 4" xfId="2941" xr:uid="{DF43D0C9-FBAE-4626-86CF-6C4A2C823670}"/>
    <cellStyle name="SAPBEXHLevel2 4 2 4 2" xfId="4489" xr:uid="{20B4B832-843F-4D8F-8FFE-6138158B0BC0}"/>
    <cellStyle name="SAPBEXHLevel2 4 2 5" xfId="3457" xr:uid="{29B18F28-5911-4096-9B5C-740D8A61634C}"/>
    <cellStyle name="SAPBEXHLevel2 4 2 6" xfId="1906" xr:uid="{B1FCBF19-A9C3-4BFE-9F17-134393AD7B46}"/>
    <cellStyle name="SAPBEXHLevel2 5" xfId="445" xr:uid="{445C00DE-27E7-492D-8111-64BD2FA57A65}"/>
    <cellStyle name="SAPBEXHLevel2 5 2" xfId="857" xr:uid="{C8B76B5B-FAFD-42AB-8F82-87B0C8CF33C0}"/>
    <cellStyle name="SAPBEXHLevel2 5 2 2" xfId="1130" xr:uid="{F3C33325-BE32-4953-80E3-C667CD5D3BE9}"/>
    <cellStyle name="SAPBEXHLevel2 5 2 2 2" xfId="1646" xr:uid="{21D3D909-AA70-4EEC-B6A6-62DC3F2E89C5}"/>
    <cellStyle name="SAPBEXHLevel2 5 2 2 2 2" xfId="4232" xr:uid="{8F1F5D1B-4987-4EBD-934D-3F2CD39ED2E3}"/>
    <cellStyle name="SAPBEXHLevel2 5 2 2 2 3" xfId="2681" xr:uid="{18801F85-129C-4496-9074-2F1395B9A25B}"/>
    <cellStyle name="SAPBEXHLevel2 5 2 2 3" xfId="3200" xr:uid="{DBE9C7EB-D212-430C-8435-A44E8C6F6BE5}"/>
    <cellStyle name="SAPBEXHLevel2 5 2 2 3 2" xfId="4748" xr:uid="{31383621-A992-4481-872F-A7740185B928}"/>
    <cellStyle name="SAPBEXHLevel2 5 2 2 4" xfId="3716" xr:uid="{638D7EB0-E43A-4B59-BF10-97218690439B}"/>
    <cellStyle name="SAPBEXHLevel2 5 2 2 5" xfId="2165" xr:uid="{F5ABBA04-7633-45AB-93D4-6FBF747D2769}"/>
    <cellStyle name="SAPBEXHLevel2 5 2 3" xfId="1388" xr:uid="{6CF13837-F153-48EC-BE1E-947918DB9FEC}"/>
    <cellStyle name="SAPBEXHLevel2 5 2 3 2" xfId="3974" xr:uid="{8BCB295B-8434-4EF2-B1AC-A647DFFA2DEA}"/>
    <cellStyle name="SAPBEXHLevel2 5 2 3 3" xfId="2423" xr:uid="{D9EAD35A-64B2-4D89-AB46-5791E6E1ED95}"/>
    <cellStyle name="SAPBEXHLevel2 5 2 4" xfId="2942" xr:uid="{2B83265E-3984-4202-93A1-31718F9B2228}"/>
    <cellStyle name="SAPBEXHLevel2 5 2 4 2" xfId="4490" xr:uid="{660CCB4A-F09E-4F18-B9EA-F771F383BE59}"/>
    <cellStyle name="SAPBEXHLevel2 5 2 5" xfId="3458" xr:uid="{2CC02C6D-E29A-4EE2-B378-024D64DB5BAD}"/>
    <cellStyle name="SAPBEXHLevel2 5 2 6" xfId="1907" xr:uid="{DE9B153F-A586-41C0-A5C8-0C33ED088562}"/>
    <cellStyle name="SAPBEXHLevel2 6" xfId="446" xr:uid="{20062A30-F4DB-4FB8-B3A5-6F1C220220CD}"/>
    <cellStyle name="SAPBEXHLevel2 6 2" xfId="858" xr:uid="{D3F119C7-B036-451B-ADBA-D3836FC3518E}"/>
    <cellStyle name="SAPBEXHLevel2 6 2 2" xfId="1131" xr:uid="{97399B4C-E52C-4FF6-BF50-A0995558FB4D}"/>
    <cellStyle name="SAPBEXHLevel2 6 2 2 2" xfId="1647" xr:uid="{76BEA256-AEA1-43AF-99CC-59A3D5877B9D}"/>
    <cellStyle name="SAPBEXHLevel2 6 2 2 2 2" xfId="4233" xr:uid="{1936BF78-8521-425D-9C12-40FFA62F65AB}"/>
    <cellStyle name="SAPBEXHLevel2 6 2 2 2 3" xfId="2682" xr:uid="{175132D6-B7F9-4EF4-AEEF-E5729E7F006A}"/>
    <cellStyle name="SAPBEXHLevel2 6 2 2 3" xfId="3201" xr:uid="{F0ADF56B-D14F-48D2-A7C4-5C3825725262}"/>
    <cellStyle name="SAPBEXHLevel2 6 2 2 3 2" xfId="4749" xr:uid="{67A43227-2EA3-4FA3-B343-3AB00FAA3B86}"/>
    <cellStyle name="SAPBEXHLevel2 6 2 2 4" xfId="3717" xr:uid="{D4CEA4B6-05D0-41DA-898D-B64ACC7F85AD}"/>
    <cellStyle name="SAPBEXHLevel2 6 2 2 5" xfId="2166" xr:uid="{6D9C2C3A-EFE7-4C04-A8EE-93FF3FB5357F}"/>
    <cellStyle name="SAPBEXHLevel2 6 2 3" xfId="1389" xr:uid="{02FEB20E-DA58-4525-B1CF-0832537AA2FB}"/>
    <cellStyle name="SAPBEXHLevel2 6 2 3 2" xfId="3975" xr:uid="{3733C748-7C79-450B-BF92-1BB764ABCACD}"/>
    <cellStyle name="SAPBEXHLevel2 6 2 3 3" xfId="2424" xr:uid="{2610E6D8-B57B-424F-8641-B5C287C00B78}"/>
    <cellStyle name="SAPBEXHLevel2 6 2 4" xfId="2943" xr:uid="{7365084F-9B1C-453B-B90F-469D5B43A96B}"/>
    <cellStyle name="SAPBEXHLevel2 6 2 4 2" xfId="4491" xr:uid="{71A66204-FAF0-4255-BE3D-764E32743161}"/>
    <cellStyle name="SAPBEXHLevel2 6 2 5" xfId="3459" xr:uid="{866C0546-14F2-4694-83F9-61319B90D74F}"/>
    <cellStyle name="SAPBEXHLevel2 6 2 6" xfId="1908" xr:uid="{BCB5DA5A-D6F4-4ED9-B90B-EB1C9564F5CA}"/>
    <cellStyle name="SAPBEXHLevel2_Приложение_1_к_7-у-о_2009_Кв_1_ФСТ" xfId="447" xr:uid="{3AE109CC-ABAD-497E-9FCF-F803A4925C30}"/>
    <cellStyle name="SAPBEXHLevel2X" xfId="448" xr:uid="{0E49563E-4B83-4273-98DE-A83E116C1CE3}"/>
    <cellStyle name="SAPBEXHLevel2X 10" xfId="859" xr:uid="{DCC03346-4C77-4E57-A147-20818EE30FA9}"/>
    <cellStyle name="SAPBEXHLevel2X 10 2" xfId="1132" xr:uid="{F97F48D3-39C8-4C16-B019-9C7EFE01BFE7}"/>
    <cellStyle name="SAPBEXHLevel2X 10 2 2" xfId="1648" xr:uid="{44276163-E9F7-49F3-976F-8D8BC70764AD}"/>
    <cellStyle name="SAPBEXHLevel2X 10 2 2 2" xfId="4234" xr:uid="{F2C1C773-C3A0-4F94-88F3-E493C558CB16}"/>
    <cellStyle name="SAPBEXHLevel2X 10 2 2 3" xfId="2683" xr:uid="{B76E6CCF-E15B-4BFA-81A6-4CF30A76E8EC}"/>
    <cellStyle name="SAPBEXHLevel2X 10 2 3" xfId="3202" xr:uid="{AFA9D83C-BE03-452E-9FD9-6B9A18BD409C}"/>
    <cellStyle name="SAPBEXHLevel2X 10 2 3 2" xfId="4750" xr:uid="{511DBF20-0D6A-402F-A19E-5E1B54F54597}"/>
    <cellStyle name="SAPBEXHLevel2X 10 2 4" xfId="3718" xr:uid="{D46C5F5C-940B-439A-9ACA-26B084C4D88C}"/>
    <cellStyle name="SAPBEXHLevel2X 10 2 5" xfId="2167" xr:uid="{F360EA88-6271-4D77-BF09-C2E9D1984BEC}"/>
    <cellStyle name="SAPBEXHLevel2X 10 3" xfId="1390" xr:uid="{1678B2B5-8D5C-402F-A4E4-5BAB0AE21D86}"/>
    <cellStyle name="SAPBEXHLevel2X 10 3 2" xfId="3976" xr:uid="{3733AB3D-73A0-4385-9810-2C65B17C8A90}"/>
    <cellStyle name="SAPBEXHLevel2X 10 3 3" xfId="2425" xr:uid="{9452C84D-BB66-43F9-927A-B2ECDFDBD0E5}"/>
    <cellStyle name="SAPBEXHLevel2X 10 4" xfId="2944" xr:uid="{AB80250B-2B7F-40F5-A81E-B3FC1BA0C63A}"/>
    <cellStyle name="SAPBEXHLevel2X 10 4 2" xfId="4492" xr:uid="{9566F00E-BA8D-4777-AD24-08ECD163E197}"/>
    <cellStyle name="SAPBEXHLevel2X 10 5" xfId="3460" xr:uid="{C716A93C-A73B-4BE2-92E7-1D5F6C768226}"/>
    <cellStyle name="SAPBEXHLevel2X 10 6" xfId="1909" xr:uid="{63628EE3-F7D4-471C-8799-C05B7258D068}"/>
    <cellStyle name="SAPBEXHLevel2X 2" xfId="449" xr:uid="{B728E215-BAF4-49C3-B249-058302A70656}"/>
    <cellStyle name="SAPBEXHLevel2X 2 2" xfId="860" xr:uid="{59AEB911-0A6E-4825-A937-B16F2F9A3CD5}"/>
    <cellStyle name="SAPBEXHLevel2X 2 2 2" xfId="1133" xr:uid="{0779681B-4DDA-4397-AB69-9FE8C3689D2C}"/>
    <cellStyle name="SAPBEXHLevel2X 2 2 2 2" xfId="1649" xr:uid="{A8001712-9B81-4D5F-8350-799EAB8C5F4B}"/>
    <cellStyle name="SAPBEXHLevel2X 2 2 2 2 2" xfId="4235" xr:uid="{41726D2A-C1E1-4F3A-9CF2-5A9C8ED222D5}"/>
    <cellStyle name="SAPBEXHLevel2X 2 2 2 2 3" xfId="2684" xr:uid="{F2CD19EA-8E7E-4478-8BAA-4F51C74999E6}"/>
    <cellStyle name="SAPBEXHLevel2X 2 2 2 3" xfId="3203" xr:uid="{262DC664-F4EA-4A16-B9E8-C216DE42C76F}"/>
    <cellStyle name="SAPBEXHLevel2X 2 2 2 3 2" xfId="4751" xr:uid="{C084B058-39BA-49A6-B68A-38BB982C2EEE}"/>
    <cellStyle name="SAPBEXHLevel2X 2 2 2 4" xfId="3719" xr:uid="{FFE0F5F8-1925-487C-B390-9D3BC3D796D3}"/>
    <cellStyle name="SAPBEXHLevel2X 2 2 2 5" xfId="2168" xr:uid="{A44B9418-DC4C-472B-A866-BFFC41DA68BD}"/>
    <cellStyle name="SAPBEXHLevel2X 2 2 3" xfId="1391" xr:uid="{2CB3BAA2-7019-44FB-89A1-84282A5BA8DA}"/>
    <cellStyle name="SAPBEXHLevel2X 2 2 3 2" xfId="3977" xr:uid="{69D2F573-9186-4632-A335-4CC1DE9DA3A6}"/>
    <cellStyle name="SAPBEXHLevel2X 2 2 3 3" xfId="2426" xr:uid="{1F04C104-522D-4538-A038-5E3F4A93B5D3}"/>
    <cellStyle name="SAPBEXHLevel2X 2 2 4" xfId="2945" xr:uid="{8AF2777C-4AC2-419C-8B68-53825C3A1798}"/>
    <cellStyle name="SAPBEXHLevel2X 2 2 4 2" xfId="4493" xr:uid="{4ADB3368-BAE1-4A62-9DCE-C291E3AD65DC}"/>
    <cellStyle name="SAPBEXHLevel2X 2 2 5" xfId="3461" xr:uid="{10B6BA5B-1044-4304-964F-0B166887C444}"/>
    <cellStyle name="SAPBEXHLevel2X 2 2 6" xfId="1910" xr:uid="{23193310-3A4D-46D8-9A78-6DF7A9E2A9B8}"/>
    <cellStyle name="SAPBEXHLevel2X 3" xfId="450" xr:uid="{D55F091D-A45B-47E1-A0B4-52244B3A12B1}"/>
    <cellStyle name="SAPBEXHLevel2X 3 2" xfId="861" xr:uid="{B816115E-B514-4BBB-AF91-E449B5F4DB5A}"/>
    <cellStyle name="SAPBEXHLevel2X 3 2 2" xfId="1134" xr:uid="{997AF83C-199C-47B8-B613-836A038BA218}"/>
    <cellStyle name="SAPBEXHLevel2X 3 2 2 2" xfId="1650" xr:uid="{5C60C9E2-1127-4C97-A11F-4D522EECF8E8}"/>
    <cellStyle name="SAPBEXHLevel2X 3 2 2 2 2" xfId="4236" xr:uid="{0387045D-1787-4DFE-8144-2BBC6697F7C0}"/>
    <cellStyle name="SAPBEXHLevel2X 3 2 2 2 3" xfId="2685" xr:uid="{ADE7E024-BC7F-4F44-905F-6615AAD80309}"/>
    <cellStyle name="SAPBEXHLevel2X 3 2 2 3" xfId="3204" xr:uid="{727F7A33-9200-4AA7-A28F-D2D9F0E0F9CB}"/>
    <cellStyle name="SAPBEXHLevel2X 3 2 2 3 2" xfId="4752" xr:uid="{75E5B31B-E4C1-4709-80B0-95187961C7C0}"/>
    <cellStyle name="SAPBEXHLevel2X 3 2 2 4" xfId="3720" xr:uid="{B3FAAB5B-A96D-49FB-8432-896177839425}"/>
    <cellStyle name="SAPBEXHLevel2X 3 2 2 5" xfId="2169" xr:uid="{2111DEB8-CAE0-47DA-A389-4FDD9E3EDEB8}"/>
    <cellStyle name="SAPBEXHLevel2X 3 2 3" xfId="1392" xr:uid="{6A3AA419-718A-45E7-B664-6D0F7D34209E}"/>
    <cellStyle name="SAPBEXHLevel2X 3 2 3 2" xfId="3978" xr:uid="{3DC5B545-F67B-44D7-9A57-A3868FED109F}"/>
    <cellStyle name="SAPBEXHLevel2X 3 2 3 3" xfId="2427" xr:uid="{63C1C92A-735D-4A14-95A5-708BFAC087F5}"/>
    <cellStyle name="SAPBEXHLevel2X 3 2 4" xfId="2946" xr:uid="{694BF514-426E-4EF8-88D7-6FBA79504DCA}"/>
    <cellStyle name="SAPBEXHLevel2X 3 2 4 2" xfId="4494" xr:uid="{C26A9A8D-BB1F-4EF3-A79D-7B4FCD66EE69}"/>
    <cellStyle name="SAPBEXHLevel2X 3 2 5" xfId="3462" xr:uid="{2AFF5B7E-3531-4DEB-AEE6-C77ACDD8BDB6}"/>
    <cellStyle name="SAPBEXHLevel2X 3 2 6" xfId="1911" xr:uid="{24C6E857-1D30-4A12-A891-C96AF4B4A363}"/>
    <cellStyle name="SAPBEXHLevel2X 4" xfId="451" xr:uid="{E1951BE4-5628-4CA8-B78B-81F443EA2838}"/>
    <cellStyle name="SAPBEXHLevel2X 4 2" xfId="862" xr:uid="{23476FEE-87E1-49E1-93C8-1B24D675E469}"/>
    <cellStyle name="SAPBEXHLevel2X 4 2 2" xfId="1135" xr:uid="{2D7C46DD-DBEC-41A3-A448-138AE95A98B6}"/>
    <cellStyle name="SAPBEXHLevel2X 4 2 2 2" xfId="1651" xr:uid="{70502C75-CD2D-4B7C-9A8B-37667E528A0F}"/>
    <cellStyle name="SAPBEXHLevel2X 4 2 2 2 2" xfId="4237" xr:uid="{4DCA0DE8-0524-4E4D-9299-64364E2B25BC}"/>
    <cellStyle name="SAPBEXHLevel2X 4 2 2 2 3" xfId="2686" xr:uid="{64511B6C-4A6E-4E47-B266-F227C011BA23}"/>
    <cellStyle name="SAPBEXHLevel2X 4 2 2 3" xfId="3205" xr:uid="{EDC64A1C-CE50-48BD-AA9D-E9D381B15AB2}"/>
    <cellStyle name="SAPBEXHLevel2X 4 2 2 3 2" xfId="4753" xr:uid="{E7678CE0-E787-46E7-A624-377062D80E37}"/>
    <cellStyle name="SAPBEXHLevel2X 4 2 2 4" xfId="3721" xr:uid="{54B0F2D0-891D-4D6D-AB33-DC23A90BE9B4}"/>
    <cellStyle name="SAPBEXHLevel2X 4 2 2 5" xfId="2170" xr:uid="{2776CAA0-857A-4A22-BF21-32FA59BA5823}"/>
    <cellStyle name="SAPBEXHLevel2X 4 2 3" xfId="1393" xr:uid="{96EEC316-C7BA-4C9B-9F3F-8AB7FE2B7338}"/>
    <cellStyle name="SAPBEXHLevel2X 4 2 3 2" xfId="3979" xr:uid="{376BD24D-E972-4579-965A-9F8AF6934350}"/>
    <cellStyle name="SAPBEXHLevel2X 4 2 3 3" xfId="2428" xr:uid="{E57B7F84-2CF0-444C-9EC7-64F11D75FDE7}"/>
    <cellStyle name="SAPBEXHLevel2X 4 2 4" xfId="2947" xr:uid="{9803F31E-837D-4E45-8CD1-2A3BA1E2D8A0}"/>
    <cellStyle name="SAPBEXHLevel2X 4 2 4 2" xfId="4495" xr:uid="{87AC95C2-84A3-408C-A2A3-CC71AFA90FE0}"/>
    <cellStyle name="SAPBEXHLevel2X 4 2 5" xfId="3463" xr:uid="{DEFF4836-60BF-4BFA-B184-B19395430788}"/>
    <cellStyle name="SAPBEXHLevel2X 4 2 6" xfId="1912" xr:uid="{769805A3-C86D-4138-A19E-7488E76E89AA}"/>
    <cellStyle name="SAPBEXHLevel2X 5" xfId="452" xr:uid="{40026B05-B19B-42E6-A2F4-6CAE8D585173}"/>
    <cellStyle name="SAPBEXHLevel2X 5 2" xfId="863" xr:uid="{51FB0726-8BFA-4939-AD20-54DE2B57E1E0}"/>
    <cellStyle name="SAPBEXHLevel2X 5 2 2" xfId="1136" xr:uid="{ACA76871-35A6-48F6-AC37-52EB881C0D26}"/>
    <cellStyle name="SAPBEXHLevel2X 5 2 2 2" xfId="1652" xr:uid="{08CB1064-16B3-4B71-B396-FA81F3CAEE20}"/>
    <cellStyle name="SAPBEXHLevel2X 5 2 2 2 2" xfId="4238" xr:uid="{7F53E372-DBF9-425A-A3C4-909E051290D8}"/>
    <cellStyle name="SAPBEXHLevel2X 5 2 2 2 3" xfId="2687" xr:uid="{6F679BD7-FBED-4B69-BA8C-F668F73DDE3B}"/>
    <cellStyle name="SAPBEXHLevel2X 5 2 2 3" xfId="3206" xr:uid="{027875F6-8959-4363-B980-8B76BE0BE8CB}"/>
    <cellStyle name="SAPBEXHLevel2X 5 2 2 3 2" xfId="4754" xr:uid="{9831C8E0-784D-4935-8E8B-D59F57A1F7F8}"/>
    <cellStyle name="SAPBEXHLevel2X 5 2 2 4" xfId="3722" xr:uid="{71D32B29-7A5C-42B4-B5A6-77EC67C7F934}"/>
    <cellStyle name="SAPBEXHLevel2X 5 2 2 5" xfId="2171" xr:uid="{1AA443C0-453F-4B05-9451-069408A8BFCC}"/>
    <cellStyle name="SAPBEXHLevel2X 5 2 3" xfId="1394" xr:uid="{78883040-F599-43B5-9AA2-D23EE041037C}"/>
    <cellStyle name="SAPBEXHLevel2X 5 2 3 2" xfId="3980" xr:uid="{86D6C66E-889A-486D-BA6A-63BBE824E728}"/>
    <cellStyle name="SAPBEXHLevel2X 5 2 3 3" xfId="2429" xr:uid="{DF5D966C-AE95-4471-8BE2-09F3A85AD814}"/>
    <cellStyle name="SAPBEXHLevel2X 5 2 4" xfId="2948" xr:uid="{FC1EC198-FD83-4E78-A961-D826233268F3}"/>
    <cellStyle name="SAPBEXHLevel2X 5 2 4 2" xfId="4496" xr:uid="{889B1AD2-85B5-4CC6-8427-4F0E4E2B1E39}"/>
    <cellStyle name="SAPBEXHLevel2X 5 2 5" xfId="3464" xr:uid="{707E8E23-441B-4F8B-A186-A8F719331152}"/>
    <cellStyle name="SAPBEXHLevel2X 5 2 6" xfId="1913" xr:uid="{EAD6EFFD-491F-473E-AFA1-FBB69B93819B}"/>
    <cellStyle name="SAPBEXHLevel2X 6" xfId="453" xr:uid="{0081D5C5-C407-41F1-90B7-F38E7DE5C783}"/>
    <cellStyle name="SAPBEXHLevel2X 6 2" xfId="864" xr:uid="{503BEFEA-D331-495B-90EA-D05CF0BE86A8}"/>
    <cellStyle name="SAPBEXHLevel2X 6 2 2" xfId="1137" xr:uid="{F249EEA8-CA8D-4C94-9406-C98A30BC2E43}"/>
    <cellStyle name="SAPBEXHLevel2X 6 2 2 2" xfId="1653" xr:uid="{30B20821-D3F6-44BB-931B-EDC1A6FAF14E}"/>
    <cellStyle name="SAPBEXHLevel2X 6 2 2 2 2" xfId="4239" xr:uid="{ED32CBE1-4ADF-45FA-B845-5F8F198656EB}"/>
    <cellStyle name="SAPBEXHLevel2X 6 2 2 2 3" xfId="2688" xr:uid="{52AD6626-7A08-48BB-83B9-EE55569CC794}"/>
    <cellStyle name="SAPBEXHLevel2X 6 2 2 3" xfId="3207" xr:uid="{35701EDC-37C7-46F4-9DA7-B5D31B281ABE}"/>
    <cellStyle name="SAPBEXHLevel2X 6 2 2 3 2" xfId="4755" xr:uid="{3D847785-D239-49BC-8785-F2DC90EC11BC}"/>
    <cellStyle name="SAPBEXHLevel2X 6 2 2 4" xfId="3723" xr:uid="{07E1DA36-C1EB-441B-974B-D577C0D14308}"/>
    <cellStyle name="SAPBEXHLevel2X 6 2 2 5" xfId="2172" xr:uid="{4A05956F-792B-4341-A7EA-7022663E8D75}"/>
    <cellStyle name="SAPBEXHLevel2X 6 2 3" xfId="1395" xr:uid="{053D65BD-24FC-4CBD-844B-6B2B8D2358AE}"/>
    <cellStyle name="SAPBEXHLevel2X 6 2 3 2" xfId="3981" xr:uid="{B5940462-7EFC-484D-9D2D-60CF1EB7DEB6}"/>
    <cellStyle name="SAPBEXHLevel2X 6 2 3 3" xfId="2430" xr:uid="{05CE105B-B267-4F00-82C7-34C004026F01}"/>
    <cellStyle name="SAPBEXHLevel2X 6 2 4" xfId="2949" xr:uid="{E0FB9E36-E032-4F84-AE05-ED696967567F}"/>
    <cellStyle name="SAPBEXHLevel2X 6 2 4 2" xfId="4497" xr:uid="{4F94EB0F-EB03-44E3-B4D6-744E241AE54D}"/>
    <cellStyle name="SAPBEXHLevel2X 6 2 5" xfId="3465" xr:uid="{AD875E60-C814-4707-9C39-5A7E627889E9}"/>
    <cellStyle name="SAPBEXHLevel2X 6 2 6" xfId="1914" xr:uid="{A557D85B-DB34-4C28-A4A0-0F6E310911B4}"/>
    <cellStyle name="SAPBEXHLevel2X 7" xfId="454" xr:uid="{4E43C8C5-3120-474A-9590-D0D0D413FB6E}"/>
    <cellStyle name="SAPBEXHLevel2X 7 2" xfId="865" xr:uid="{326B234D-86E4-4B68-B6C2-E4738D5D718F}"/>
    <cellStyle name="SAPBEXHLevel2X 7 2 2" xfId="1138" xr:uid="{4078C8C2-EA96-409C-97C2-B1A07E8BF1CE}"/>
    <cellStyle name="SAPBEXHLevel2X 7 2 2 2" xfId="1654" xr:uid="{E1527002-D600-4CEB-BF6B-95D0DD5E3E48}"/>
    <cellStyle name="SAPBEXHLevel2X 7 2 2 2 2" xfId="4240" xr:uid="{7C94372D-207B-46DF-86A7-69E25724F23C}"/>
    <cellStyle name="SAPBEXHLevel2X 7 2 2 2 3" xfId="2689" xr:uid="{73B4A679-E402-4F32-9A23-225AB2F5ABBA}"/>
    <cellStyle name="SAPBEXHLevel2X 7 2 2 3" xfId="3208" xr:uid="{0C963D9D-49D2-4564-B6DF-43450EE3828E}"/>
    <cellStyle name="SAPBEXHLevel2X 7 2 2 3 2" xfId="4756" xr:uid="{3F52E66D-7FCE-4B6E-8014-23E863A04DA7}"/>
    <cellStyle name="SAPBEXHLevel2X 7 2 2 4" xfId="3724" xr:uid="{DD111F5F-896C-42D0-BB9C-01A36675A7CB}"/>
    <cellStyle name="SAPBEXHLevel2X 7 2 2 5" xfId="2173" xr:uid="{2CB72F6E-892A-4675-BEF7-25CFB2D5A4AF}"/>
    <cellStyle name="SAPBEXHLevel2X 7 2 3" xfId="1396" xr:uid="{7C5CFFDD-1CCB-445E-B9C8-F5B8A0887B18}"/>
    <cellStyle name="SAPBEXHLevel2X 7 2 3 2" xfId="3982" xr:uid="{009FF6E4-7D62-46D8-8B5E-D73B6F61AD0E}"/>
    <cellStyle name="SAPBEXHLevel2X 7 2 3 3" xfId="2431" xr:uid="{D4070526-0CFE-4557-9F2D-E3E964CE51BA}"/>
    <cellStyle name="SAPBEXHLevel2X 7 2 4" xfId="2950" xr:uid="{01AE5959-8408-4294-B837-FAE6DA1DD3B0}"/>
    <cellStyle name="SAPBEXHLevel2X 7 2 4 2" xfId="4498" xr:uid="{29ADE161-4AA7-4937-9AAC-18D208C1BF22}"/>
    <cellStyle name="SAPBEXHLevel2X 7 2 5" xfId="3466" xr:uid="{D85BB983-42DE-492A-B054-22E480E96AD0}"/>
    <cellStyle name="SAPBEXHLevel2X 7 2 6" xfId="1915" xr:uid="{111078A7-2957-4A79-A660-68F9DCE352D3}"/>
    <cellStyle name="SAPBEXHLevel2X 8" xfId="455" xr:uid="{FC1BC110-EADE-4441-8E9B-DDFEE6BE9297}"/>
    <cellStyle name="SAPBEXHLevel2X 8 2" xfId="866" xr:uid="{B0F3E5D5-EE99-41B4-BBB1-69D227F30498}"/>
    <cellStyle name="SAPBEXHLevel2X 8 2 2" xfId="1139" xr:uid="{51A192AE-C3C6-483A-B065-064F9612F3CA}"/>
    <cellStyle name="SAPBEXHLevel2X 8 2 2 2" xfId="1655" xr:uid="{AE32B61F-C51C-4F85-AC76-C4C01903138C}"/>
    <cellStyle name="SAPBEXHLevel2X 8 2 2 2 2" xfId="4241" xr:uid="{E31E1BAE-DC44-4773-B9EB-A1488E682B3D}"/>
    <cellStyle name="SAPBEXHLevel2X 8 2 2 2 3" xfId="2690" xr:uid="{D82CEAFD-3429-479E-9F48-1F23D3768EF6}"/>
    <cellStyle name="SAPBEXHLevel2X 8 2 2 3" xfId="3209" xr:uid="{2F63FBB6-5D98-4181-8D35-161CCBE9FBBD}"/>
    <cellStyle name="SAPBEXHLevel2X 8 2 2 3 2" xfId="4757" xr:uid="{5EE2DAE8-4EF5-4CD9-B8D2-BD4E2207D943}"/>
    <cellStyle name="SAPBEXHLevel2X 8 2 2 4" xfId="3725" xr:uid="{158B8995-E168-4353-959C-4B1E362063FB}"/>
    <cellStyle name="SAPBEXHLevel2X 8 2 2 5" xfId="2174" xr:uid="{A517CE6C-1CD9-4F00-B6F2-F102F0B4C7ED}"/>
    <cellStyle name="SAPBEXHLevel2X 8 2 3" xfId="1397" xr:uid="{65CC86DF-8AB5-4866-BD72-0DF3448F1373}"/>
    <cellStyle name="SAPBEXHLevel2X 8 2 3 2" xfId="3983" xr:uid="{0A15A773-2A6D-4F8D-9167-E57CAED2C158}"/>
    <cellStyle name="SAPBEXHLevel2X 8 2 3 3" xfId="2432" xr:uid="{D782530F-4BFD-433E-B1EC-ADFD6459EB24}"/>
    <cellStyle name="SAPBEXHLevel2X 8 2 4" xfId="2951" xr:uid="{BA96B264-133A-4E48-A3E0-148B55EC62EF}"/>
    <cellStyle name="SAPBEXHLevel2X 8 2 4 2" xfId="4499" xr:uid="{1DD58CEF-01B2-48D3-A242-08D704DA514F}"/>
    <cellStyle name="SAPBEXHLevel2X 8 2 5" xfId="3467" xr:uid="{02E17EB1-6238-4B87-BDF8-08A34D4F0FF2}"/>
    <cellStyle name="SAPBEXHLevel2X 8 2 6" xfId="1916" xr:uid="{C3C8A510-67D2-4DB3-8AC7-F94903FD67A8}"/>
    <cellStyle name="SAPBEXHLevel2X 9" xfId="456" xr:uid="{C0D1E2CB-2EE7-409B-A1FE-09AAA2E765F8}"/>
    <cellStyle name="SAPBEXHLevel2X 9 2" xfId="867" xr:uid="{453A6A6B-E452-4A8E-8B2D-DCD333CC0105}"/>
    <cellStyle name="SAPBEXHLevel2X 9 2 2" xfId="1140" xr:uid="{F871E435-B573-409E-A947-0769284C2D94}"/>
    <cellStyle name="SAPBEXHLevel2X 9 2 2 2" xfId="1656" xr:uid="{9C7105F0-023A-480C-A820-ED265AE96B88}"/>
    <cellStyle name="SAPBEXHLevel2X 9 2 2 2 2" xfId="4242" xr:uid="{7935AD74-27A9-454A-9FB8-438706AD2AE1}"/>
    <cellStyle name="SAPBEXHLevel2X 9 2 2 2 3" xfId="2691" xr:uid="{33213A89-9433-4842-A945-F63C0B5782F0}"/>
    <cellStyle name="SAPBEXHLevel2X 9 2 2 3" xfId="3210" xr:uid="{CD3170B1-7BED-43AD-BB3B-D0DB8634CE1F}"/>
    <cellStyle name="SAPBEXHLevel2X 9 2 2 3 2" xfId="4758" xr:uid="{C18A40EF-A981-4809-B36E-2DF2217BAAC3}"/>
    <cellStyle name="SAPBEXHLevel2X 9 2 2 4" xfId="3726" xr:uid="{289284AE-634B-4060-A4BF-68B145438D3E}"/>
    <cellStyle name="SAPBEXHLevel2X 9 2 2 5" xfId="2175" xr:uid="{9D4935B7-8F8D-4AA6-A942-D23678FCA10A}"/>
    <cellStyle name="SAPBEXHLevel2X 9 2 3" xfId="1398" xr:uid="{C0A6DAED-E4F0-4E80-BD2D-0691BC24B83C}"/>
    <cellStyle name="SAPBEXHLevel2X 9 2 3 2" xfId="3984" xr:uid="{F97785A0-ACD3-4C94-8540-C0482B6C6F09}"/>
    <cellStyle name="SAPBEXHLevel2X 9 2 3 3" xfId="2433" xr:uid="{25A0C36B-8602-4C57-96FF-FDAA7B832C57}"/>
    <cellStyle name="SAPBEXHLevel2X 9 2 4" xfId="2952" xr:uid="{F4C099B4-EE80-4CE3-A89B-5934EB85A0BB}"/>
    <cellStyle name="SAPBEXHLevel2X 9 2 4 2" xfId="4500" xr:uid="{332FA2FD-4836-4525-AFBF-AC9E4B4ED6F3}"/>
    <cellStyle name="SAPBEXHLevel2X 9 2 5" xfId="3468" xr:uid="{3FF43F19-28F8-4B6D-9266-C2CC079ECB55}"/>
    <cellStyle name="SAPBEXHLevel2X 9 2 6" xfId="1917" xr:uid="{4D0E867B-914B-46E8-AC04-F6C9E92C90F2}"/>
    <cellStyle name="SAPBEXHLevel2X_7-р_Из_Системы" xfId="457" xr:uid="{B2F83404-23AD-4702-9CA7-A26532DA8FB6}"/>
    <cellStyle name="SAPBEXHLevel3" xfId="458" xr:uid="{5722A75E-CA3F-403C-925F-A84DB0F36726}"/>
    <cellStyle name="SAPBEXHLevel3 2" xfId="459" xr:uid="{D35F9A73-6831-4101-B339-C2E4F4FAEE2D}"/>
    <cellStyle name="SAPBEXHLevel3 2 2" xfId="868" xr:uid="{219CE5F6-6B62-4059-A40A-91094DBA46EA}"/>
    <cellStyle name="SAPBEXHLevel3 2 2 2" xfId="1141" xr:uid="{423163DC-3063-48F1-BA6C-DCB177799943}"/>
    <cellStyle name="SAPBEXHLevel3 2 2 2 2" xfId="1657" xr:uid="{682333A0-75AE-45F0-AF58-5EA5E5E8C281}"/>
    <cellStyle name="SAPBEXHLevel3 2 2 2 2 2" xfId="4243" xr:uid="{2EE59522-1946-4D5B-8467-2F2266D8C034}"/>
    <cellStyle name="SAPBEXHLevel3 2 2 2 2 3" xfId="2692" xr:uid="{45934985-0417-4AD5-BD2E-073C096C3723}"/>
    <cellStyle name="SAPBEXHLevel3 2 2 2 3" xfId="3211" xr:uid="{C7CAA243-B273-45E3-B4D7-DC6321E091E4}"/>
    <cellStyle name="SAPBEXHLevel3 2 2 2 3 2" xfId="4759" xr:uid="{BB194D59-F688-45FF-B228-5C616F698691}"/>
    <cellStyle name="SAPBEXHLevel3 2 2 2 4" xfId="3727" xr:uid="{9FD04F4D-A84B-4BE6-95C4-33F3372584B8}"/>
    <cellStyle name="SAPBEXHLevel3 2 2 2 5" xfId="2176" xr:uid="{0E8FDD3E-4E38-4F0E-86F9-CCDE64354F50}"/>
    <cellStyle name="SAPBEXHLevel3 2 2 3" xfId="1399" xr:uid="{1BDBAC08-8C2E-44D7-AF05-514D4EDB7A0A}"/>
    <cellStyle name="SAPBEXHLevel3 2 2 3 2" xfId="3985" xr:uid="{C69DD289-508A-4844-8B2C-FF882AA6ADE2}"/>
    <cellStyle name="SAPBEXHLevel3 2 2 3 3" xfId="2434" xr:uid="{25D243F4-3C2D-4C78-B6F9-8125DBA70D16}"/>
    <cellStyle name="SAPBEXHLevel3 2 2 4" xfId="2953" xr:uid="{848B7038-545D-4D92-BF63-D4E16103EC99}"/>
    <cellStyle name="SAPBEXHLevel3 2 2 4 2" xfId="4501" xr:uid="{D5094895-1C8B-458B-A6D7-A0C548DB9A2E}"/>
    <cellStyle name="SAPBEXHLevel3 2 2 5" xfId="3469" xr:uid="{E83B306B-B097-4441-808B-67D23D3309D9}"/>
    <cellStyle name="SAPBEXHLevel3 2 2 6" xfId="1918" xr:uid="{567CD586-31A6-4075-ADF1-5825B624E077}"/>
    <cellStyle name="SAPBEXHLevel3 3" xfId="460" xr:uid="{9D0DBC96-C5C1-44F6-887C-7F32D42ACFCE}"/>
    <cellStyle name="SAPBEXHLevel3 3 2" xfId="869" xr:uid="{7A593E4E-D46C-4D58-B46E-F59B53D06017}"/>
    <cellStyle name="SAPBEXHLevel3 3 2 2" xfId="1142" xr:uid="{FF9186B4-15BB-4C1B-9AFF-5E95ADC0A639}"/>
    <cellStyle name="SAPBEXHLevel3 3 2 2 2" xfId="1658" xr:uid="{AF62D26B-F39B-49F8-9606-FFF9B22C6CBB}"/>
    <cellStyle name="SAPBEXHLevel3 3 2 2 2 2" xfId="4244" xr:uid="{F2EB4365-AB44-431C-AD34-5107CF0C223C}"/>
    <cellStyle name="SAPBEXHLevel3 3 2 2 2 3" xfId="2693" xr:uid="{3D30C662-E6B0-420E-BDAC-4AEF3A61FE29}"/>
    <cellStyle name="SAPBEXHLevel3 3 2 2 3" xfId="3212" xr:uid="{B2198CB5-14CC-41E2-B454-F39DD5465C11}"/>
    <cellStyle name="SAPBEXHLevel3 3 2 2 3 2" xfId="4760" xr:uid="{072CEC08-BC96-4740-BAF4-13B2DEDFB69C}"/>
    <cellStyle name="SAPBEXHLevel3 3 2 2 4" xfId="3728" xr:uid="{594CBBBB-6DB3-4A48-821A-9BE49DC83293}"/>
    <cellStyle name="SAPBEXHLevel3 3 2 2 5" xfId="2177" xr:uid="{3642885B-5F2F-4CB8-8EA9-935521654E37}"/>
    <cellStyle name="SAPBEXHLevel3 3 2 3" xfId="1400" xr:uid="{99A4F533-DCED-4B2A-AB88-3781780DABCA}"/>
    <cellStyle name="SAPBEXHLevel3 3 2 3 2" xfId="3986" xr:uid="{4AE784E8-773A-43FD-8A38-E07EB7136170}"/>
    <cellStyle name="SAPBEXHLevel3 3 2 3 3" xfId="2435" xr:uid="{0F33831B-F5F8-4849-85A3-2E3071D41856}"/>
    <cellStyle name="SAPBEXHLevel3 3 2 4" xfId="2954" xr:uid="{42C87212-982D-4B87-AD3F-3E988CF30A91}"/>
    <cellStyle name="SAPBEXHLevel3 3 2 4 2" xfId="4502" xr:uid="{60978985-8FB4-4AB7-A29F-6A6339F04AA5}"/>
    <cellStyle name="SAPBEXHLevel3 3 2 5" xfId="3470" xr:uid="{8573B813-A025-4A12-BBB4-084A9BCBB04D}"/>
    <cellStyle name="SAPBEXHLevel3 3 2 6" xfId="1919" xr:uid="{9F428459-DD6F-4A21-B651-F77909D665B3}"/>
    <cellStyle name="SAPBEXHLevel3 4" xfId="461" xr:uid="{5AA0F60A-C570-4B72-A680-740C5EE12958}"/>
    <cellStyle name="SAPBEXHLevel3 4 2" xfId="870" xr:uid="{A7C9C871-F40B-4CF4-A223-FEEAFED6B412}"/>
    <cellStyle name="SAPBEXHLevel3 4 2 2" xfId="1143" xr:uid="{5E7EB0C3-757E-44B3-8FB8-237C05503688}"/>
    <cellStyle name="SAPBEXHLevel3 4 2 2 2" xfId="1659" xr:uid="{BCE31667-7FB8-44B7-91A1-A6AD18D5CB88}"/>
    <cellStyle name="SAPBEXHLevel3 4 2 2 2 2" xfId="4245" xr:uid="{23422E97-12C4-4D3A-9D49-B9496A979210}"/>
    <cellStyle name="SAPBEXHLevel3 4 2 2 2 3" xfId="2694" xr:uid="{9B666C1D-0272-4A54-A7A4-AECBF248BD66}"/>
    <cellStyle name="SAPBEXHLevel3 4 2 2 3" xfId="3213" xr:uid="{B9E368A8-C979-43AE-AE2C-ABC9813B3087}"/>
    <cellStyle name="SAPBEXHLevel3 4 2 2 3 2" xfId="4761" xr:uid="{260D6AEB-831A-4AD5-8123-C3F3F10CA84A}"/>
    <cellStyle name="SAPBEXHLevel3 4 2 2 4" xfId="3729" xr:uid="{5A876EF3-B89D-411D-AC99-D5B4138EF13E}"/>
    <cellStyle name="SAPBEXHLevel3 4 2 2 5" xfId="2178" xr:uid="{EDE9D520-40BB-469C-8B61-35D2280FA82C}"/>
    <cellStyle name="SAPBEXHLevel3 4 2 3" xfId="1401" xr:uid="{3C820751-92F7-418C-9C68-15A5CB07F5DB}"/>
    <cellStyle name="SAPBEXHLevel3 4 2 3 2" xfId="3987" xr:uid="{82330596-828A-46C5-A446-C3619D8DBC6E}"/>
    <cellStyle name="SAPBEXHLevel3 4 2 3 3" xfId="2436" xr:uid="{05F6DB17-D029-4315-AC1A-7901544A4C01}"/>
    <cellStyle name="SAPBEXHLevel3 4 2 4" xfId="2955" xr:uid="{F56EF775-4BAB-4853-9BBD-7937F74A3085}"/>
    <cellStyle name="SAPBEXHLevel3 4 2 4 2" xfId="4503" xr:uid="{B91ECDC9-F4FA-4BE7-8BE5-5D3478B8261E}"/>
    <cellStyle name="SAPBEXHLevel3 4 2 5" xfId="3471" xr:uid="{905C0DB8-C686-49E6-8505-69E6E8609865}"/>
    <cellStyle name="SAPBEXHLevel3 4 2 6" xfId="1920" xr:uid="{0EFA234E-9089-474D-98B5-F495082C186C}"/>
    <cellStyle name="SAPBEXHLevel3 5" xfId="462" xr:uid="{5E672135-DD43-4476-9D53-5CB47FF17BD6}"/>
    <cellStyle name="SAPBEXHLevel3 5 2" xfId="871" xr:uid="{02457655-2C6D-4A4B-8A05-728677BBA31C}"/>
    <cellStyle name="SAPBEXHLevel3 5 2 2" xfId="1144" xr:uid="{58CAD5CC-DF24-46F8-81AD-239A6B12D030}"/>
    <cellStyle name="SAPBEXHLevel3 5 2 2 2" xfId="1660" xr:uid="{875413BF-F3AD-4A89-81C2-E366551582EA}"/>
    <cellStyle name="SAPBEXHLevel3 5 2 2 2 2" xfId="4246" xr:uid="{7E763F48-D2A4-413D-8C17-6C3BB9469463}"/>
    <cellStyle name="SAPBEXHLevel3 5 2 2 2 3" xfId="2695" xr:uid="{A2417E5B-F362-492B-9466-121F807BC65E}"/>
    <cellStyle name="SAPBEXHLevel3 5 2 2 3" xfId="3214" xr:uid="{54F00637-BB91-4A44-BBA9-E339674088ED}"/>
    <cellStyle name="SAPBEXHLevel3 5 2 2 3 2" xfId="4762" xr:uid="{8CCEF7F3-FB6C-4F06-8D90-39810A93C6DC}"/>
    <cellStyle name="SAPBEXHLevel3 5 2 2 4" xfId="3730" xr:uid="{5A917674-78A8-41DC-9596-4E8D3DF23A82}"/>
    <cellStyle name="SAPBEXHLevel3 5 2 2 5" xfId="2179" xr:uid="{F9E13FF1-E375-4DE9-BB7F-9A74E946B8B4}"/>
    <cellStyle name="SAPBEXHLevel3 5 2 3" xfId="1402" xr:uid="{4AA3F829-B0C5-4A25-8544-13549A05992A}"/>
    <cellStyle name="SAPBEXHLevel3 5 2 3 2" xfId="3988" xr:uid="{755F9194-EB17-417C-82B1-704F82FCFE46}"/>
    <cellStyle name="SAPBEXHLevel3 5 2 3 3" xfId="2437" xr:uid="{783CDCFB-07E6-47F4-BBE4-F469965AF07E}"/>
    <cellStyle name="SAPBEXHLevel3 5 2 4" xfId="2956" xr:uid="{CC6C867A-E657-464E-BF9D-5054B4DD4628}"/>
    <cellStyle name="SAPBEXHLevel3 5 2 4 2" xfId="4504" xr:uid="{5EC9FB2C-94A8-41C3-8D7C-E9D01D851BE4}"/>
    <cellStyle name="SAPBEXHLevel3 5 2 5" xfId="3472" xr:uid="{A023DACB-121F-4D99-BF2B-9794AF366226}"/>
    <cellStyle name="SAPBEXHLevel3 5 2 6" xfId="1921" xr:uid="{27E917DD-6CD9-4E38-9AF3-5D3A824AEB9C}"/>
    <cellStyle name="SAPBEXHLevel3 6" xfId="463" xr:uid="{691DCF0A-3F75-4B31-A07A-3D90DD676658}"/>
    <cellStyle name="SAPBEXHLevel3 6 2" xfId="872" xr:uid="{90E57BA5-E66F-4422-9E99-731E3650B134}"/>
    <cellStyle name="SAPBEXHLevel3 6 2 2" xfId="1145" xr:uid="{909244AF-26D1-435F-9E83-8F8E17126238}"/>
    <cellStyle name="SAPBEXHLevel3 6 2 2 2" xfId="1661" xr:uid="{76510323-6955-4BB0-B066-FB306B6CDB83}"/>
    <cellStyle name="SAPBEXHLevel3 6 2 2 2 2" xfId="4247" xr:uid="{229BD942-9135-44B5-9347-74FB4978CB63}"/>
    <cellStyle name="SAPBEXHLevel3 6 2 2 2 3" xfId="2696" xr:uid="{E7245965-7C3F-44E3-9A83-12C4940AFE6F}"/>
    <cellStyle name="SAPBEXHLevel3 6 2 2 3" xfId="3215" xr:uid="{0282C7C0-5E2D-41A2-9C51-250E01931DC7}"/>
    <cellStyle name="SAPBEXHLevel3 6 2 2 3 2" xfId="4763" xr:uid="{AF548DD1-6EBF-499B-AFE6-6300F036DE06}"/>
    <cellStyle name="SAPBEXHLevel3 6 2 2 4" xfId="3731" xr:uid="{42591335-A127-4755-AAF2-F1F0F243B68B}"/>
    <cellStyle name="SAPBEXHLevel3 6 2 2 5" xfId="2180" xr:uid="{45B86983-92A0-4767-949D-A8284D653272}"/>
    <cellStyle name="SAPBEXHLevel3 6 2 3" xfId="1403" xr:uid="{3F269D4D-3B87-4429-B8FC-37BAF449F302}"/>
    <cellStyle name="SAPBEXHLevel3 6 2 3 2" xfId="3989" xr:uid="{9FBEA7EF-583C-4FB9-A632-A0F2CF1B3177}"/>
    <cellStyle name="SAPBEXHLevel3 6 2 3 3" xfId="2438" xr:uid="{51552A54-C798-4CDC-AD60-4FE1FCE19781}"/>
    <cellStyle name="SAPBEXHLevel3 6 2 4" xfId="2957" xr:uid="{327316E7-A35D-4977-A337-B9E112B5664F}"/>
    <cellStyle name="SAPBEXHLevel3 6 2 4 2" xfId="4505" xr:uid="{A245EDF0-49BB-45CD-9CC6-7F24DBAF2C88}"/>
    <cellStyle name="SAPBEXHLevel3 6 2 5" xfId="3473" xr:uid="{494BB4EF-890E-497D-83E4-76ABF71DEAFE}"/>
    <cellStyle name="SAPBEXHLevel3 6 2 6" xfId="1922" xr:uid="{37915584-F1EF-491B-9B10-FB2B4C7A8F22}"/>
    <cellStyle name="SAPBEXHLevel3_Приложение_1_к_7-у-о_2009_Кв_1_ФСТ" xfId="464" xr:uid="{0EAE147B-7B25-4318-8C5C-5EED1F50198C}"/>
    <cellStyle name="SAPBEXHLevel3X" xfId="465" xr:uid="{F27E6FC6-E9CD-47E8-BCF2-8D670BFC986C}"/>
    <cellStyle name="SAPBEXHLevel3X 10" xfId="873" xr:uid="{8A62DF14-3978-4B2A-AE33-A089DAE87042}"/>
    <cellStyle name="SAPBEXHLevel3X 10 2" xfId="1146" xr:uid="{CC6551EF-D867-4085-A20E-ADE6B3EBAD78}"/>
    <cellStyle name="SAPBEXHLevel3X 10 2 2" xfId="1662" xr:uid="{994C303E-9372-4BD8-9FAA-A998AC3E8C74}"/>
    <cellStyle name="SAPBEXHLevel3X 10 2 2 2" xfId="4248" xr:uid="{673CF612-DFCE-4E42-A0D5-E38B47E03B1F}"/>
    <cellStyle name="SAPBEXHLevel3X 10 2 2 3" xfId="2697" xr:uid="{9F3A7FE6-309C-41E1-8D00-B4735789E60D}"/>
    <cellStyle name="SAPBEXHLevel3X 10 2 3" xfId="3216" xr:uid="{B2D669AB-D087-492F-9D4C-41689CBDA16C}"/>
    <cellStyle name="SAPBEXHLevel3X 10 2 3 2" xfId="4764" xr:uid="{96D801D4-93B8-42E2-B097-8E88035F0C4D}"/>
    <cellStyle name="SAPBEXHLevel3X 10 2 4" xfId="3732" xr:uid="{1D327E05-764D-460F-82F3-CB589F09A94F}"/>
    <cellStyle name="SAPBEXHLevel3X 10 2 5" xfId="2181" xr:uid="{534B3F04-BAEA-45C4-A022-1EB304D23ABB}"/>
    <cellStyle name="SAPBEXHLevel3X 10 3" xfId="1404" xr:uid="{1CFE2590-287F-418A-8702-31A6B8284D9F}"/>
    <cellStyle name="SAPBEXHLevel3X 10 3 2" xfId="3990" xr:uid="{D3EA7D64-AA6C-4108-96E9-2C12F53DB547}"/>
    <cellStyle name="SAPBEXHLevel3X 10 3 3" xfId="2439" xr:uid="{F9A19E0B-5345-46CA-AB10-AEA3BA4D07CC}"/>
    <cellStyle name="SAPBEXHLevel3X 10 4" xfId="2958" xr:uid="{997A4874-7638-4196-84BD-58DE4ED0D9FE}"/>
    <cellStyle name="SAPBEXHLevel3X 10 4 2" xfId="4506" xr:uid="{58FA58C0-27A9-4169-BAAA-31A30AA92794}"/>
    <cellStyle name="SAPBEXHLevel3X 10 5" xfId="3474" xr:uid="{A953A847-0385-47F3-A6F2-E3D0B307F85A}"/>
    <cellStyle name="SAPBEXHLevel3X 10 6" xfId="1923" xr:uid="{195E68FD-2CBE-4EBE-9D90-49D66444EBD4}"/>
    <cellStyle name="SAPBEXHLevel3X 2" xfId="466" xr:uid="{6C629249-82B6-476F-B3C6-517E86233609}"/>
    <cellStyle name="SAPBEXHLevel3X 2 2" xfId="874" xr:uid="{1FC82B53-4EE0-4F9C-81BA-1358BE8E7DA0}"/>
    <cellStyle name="SAPBEXHLevel3X 2 2 2" xfId="1147" xr:uid="{84CCD53A-311A-49F3-9945-BC386356C59F}"/>
    <cellStyle name="SAPBEXHLevel3X 2 2 2 2" xfId="1663" xr:uid="{5FEE3C1E-49C8-4198-BC50-7EB90CB10C29}"/>
    <cellStyle name="SAPBEXHLevel3X 2 2 2 2 2" xfId="4249" xr:uid="{9098C5EA-C644-41D0-B1A7-6A4155EF2D98}"/>
    <cellStyle name="SAPBEXHLevel3X 2 2 2 2 3" xfId="2698" xr:uid="{2BBFA367-A7B6-4875-B115-C4D76BFBB726}"/>
    <cellStyle name="SAPBEXHLevel3X 2 2 2 3" xfId="3217" xr:uid="{51506FBF-9958-4D14-B6D0-39905E1AC16B}"/>
    <cellStyle name="SAPBEXHLevel3X 2 2 2 3 2" xfId="4765" xr:uid="{7F118677-17DE-44DD-8A60-F7E5B598CE81}"/>
    <cellStyle name="SAPBEXHLevel3X 2 2 2 4" xfId="3733" xr:uid="{E8767867-C02E-4C45-A383-8C1C0F425DAE}"/>
    <cellStyle name="SAPBEXHLevel3X 2 2 2 5" xfId="2182" xr:uid="{DFAA9694-FFCF-4329-ADD4-45C9C643CAC9}"/>
    <cellStyle name="SAPBEXHLevel3X 2 2 3" xfId="1405" xr:uid="{2FD2DC55-0B70-442D-AC03-B6CDFD5CAB6B}"/>
    <cellStyle name="SAPBEXHLevel3X 2 2 3 2" xfId="3991" xr:uid="{8503F237-9956-4B0D-9AE2-062DA5AE6609}"/>
    <cellStyle name="SAPBEXHLevel3X 2 2 3 3" xfId="2440" xr:uid="{2D78F23C-0E94-4736-AD70-AD3B2C97C690}"/>
    <cellStyle name="SAPBEXHLevel3X 2 2 4" xfId="2959" xr:uid="{9EE61952-A099-4F34-8309-81A3FEB72889}"/>
    <cellStyle name="SAPBEXHLevel3X 2 2 4 2" xfId="4507" xr:uid="{35A157C1-7882-4A34-B635-F1B8D009C9E0}"/>
    <cellStyle name="SAPBEXHLevel3X 2 2 5" xfId="3475" xr:uid="{85BDCB63-2E7F-4528-A2D1-BB16689CD05A}"/>
    <cellStyle name="SAPBEXHLevel3X 2 2 6" xfId="1924" xr:uid="{0BB3A9B8-B6D8-4465-9996-CC8B7A3B3504}"/>
    <cellStyle name="SAPBEXHLevel3X 3" xfId="467" xr:uid="{51EE57F7-C462-48DE-8B45-444AE6571CBB}"/>
    <cellStyle name="SAPBEXHLevel3X 3 2" xfId="875" xr:uid="{5C366E12-8A36-47FD-9743-7A3B98BEC2FD}"/>
    <cellStyle name="SAPBEXHLevel3X 3 2 2" xfId="1148" xr:uid="{C8B724A7-A742-4A8A-990D-5E6BA8A04BE3}"/>
    <cellStyle name="SAPBEXHLevel3X 3 2 2 2" xfId="1664" xr:uid="{4863A1DA-F1A9-4AC0-82FC-F5EFD4CFCD2D}"/>
    <cellStyle name="SAPBEXHLevel3X 3 2 2 2 2" xfId="4250" xr:uid="{02DF49FA-7490-456C-8064-B6FDB1065079}"/>
    <cellStyle name="SAPBEXHLevel3X 3 2 2 2 3" xfId="2699" xr:uid="{7B7123D3-3A97-4CA8-A152-58B1684B1E00}"/>
    <cellStyle name="SAPBEXHLevel3X 3 2 2 3" xfId="3218" xr:uid="{CDC5F0DF-44DB-4113-9261-6AB032DA4C7C}"/>
    <cellStyle name="SAPBEXHLevel3X 3 2 2 3 2" xfId="4766" xr:uid="{2FE16686-5318-4FDF-AA14-CFDE846DF535}"/>
    <cellStyle name="SAPBEXHLevel3X 3 2 2 4" xfId="3734" xr:uid="{800784F5-21F2-4E34-B5C6-63467B1D0421}"/>
    <cellStyle name="SAPBEXHLevel3X 3 2 2 5" xfId="2183" xr:uid="{A182B542-131F-4D44-A16C-EEC9C4D06082}"/>
    <cellStyle name="SAPBEXHLevel3X 3 2 3" xfId="1406" xr:uid="{FF530ED7-4C36-41EC-AA32-716C06D5B200}"/>
    <cellStyle name="SAPBEXHLevel3X 3 2 3 2" xfId="3992" xr:uid="{130FF632-1236-4B7C-B998-4B1B25273049}"/>
    <cellStyle name="SAPBEXHLevel3X 3 2 3 3" xfId="2441" xr:uid="{A12FAD6B-DC45-4FFB-87CD-4E0F46154B30}"/>
    <cellStyle name="SAPBEXHLevel3X 3 2 4" xfId="2960" xr:uid="{C49B058F-1D7B-4025-AFC1-ACDC2DEBA0B5}"/>
    <cellStyle name="SAPBEXHLevel3X 3 2 4 2" xfId="4508" xr:uid="{987B69FC-EEEC-4FD3-9DD7-EFABF6B44993}"/>
    <cellStyle name="SAPBEXHLevel3X 3 2 5" xfId="3476" xr:uid="{E5B1AA27-D24E-482B-B390-EBAFDC844353}"/>
    <cellStyle name="SAPBEXHLevel3X 3 2 6" xfId="1925" xr:uid="{87F7C0E1-A3B1-4DB1-86C1-C9BC8FEFA088}"/>
    <cellStyle name="SAPBEXHLevel3X 4" xfId="468" xr:uid="{82406174-2DDB-4FBB-A053-AA109C0B816B}"/>
    <cellStyle name="SAPBEXHLevel3X 4 2" xfId="876" xr:uid="{35C39272-B581-428E-A810-B1C9FF11BA69}"/>
    <cellStyle name="SAPBEXHLevel3X 4 2 2" xfId="1149" xr:uid="{2CA8B9F7-1A3D-44ED-8BAA-9951014BFE2D}"/>
    <cellStyle name="SAPBEXHLevel3X 4 2 2 2" xfId="1665" xr:uid="{15CE6DCF-2D4A-4582-A31A-3F6BA3537430}"/>
    <cellStyle name="SAPBEXHLevel3X 4 2 2 2 2" xfId="4251" xr:uid="{5210627A-398B-4BA0-BD6C-7FAE890EDB1B}"/>
    <cellStyle name="SAPBEXHLevel3X 4 2 2 2 3" xfId="2700" xr:uid="{283BE457-33FE-4713-9CBB-E553F8E3E6D9}"/>
    <cellStyle name="SAPBEXHLevel3X 4 2 2 3" xfId="3219" xr:uid="{59BBCC90-579A-4500-8D14-46CF14D1A5F8}"/>
    <cellStyle name="SAPBEXHLevel3X 4 2 2 3 2" xfId="4767" xr:uid="{908E1989-FD88-4EB7-A86D-72721AEFCA9D}"/>
    <cellStyle name="SAPBEXHLevel3X 4 2 2 4" xfId="3735" xr:uid="{C1A6E420-F9FA-49E0-8FE1-CE5A6CD39627}"/>
    <cellStyle name="SAPBEXHLevel3X 4 2 2 5" xfId="2184" xr:uid="{D47AA2FA-48FB-468D-9AB3-891B42F64FE5}"/>
    <cellStyle name="SAPBEXHLevel3X 4 2 3" xfId="1407" xr:uid="{9DA12FA7-E773-4CF7-9FCE-A2A059C7A21A}"/>
    <cellStyle name="SAPBEXHLevel3X 4 2 3 2" xfId="3993" xr:uid="{870967A2-822D-4915-B128-BF0DFC61175A}"/>
    <cellStyle name="SAPBEXHLevel3X 4 2 3 3" xfId="2442" xr:uid="{4844BB60-13FE-4009-B1C1-474916A5002F}"/>
    <cellStyle name="SAPBEXHLevel3X 4 2 4" xfId="2961" xr:uid="{EC30FA0C-18D7-470E-AE7C-7D29F2C5DEF9}"/>
    <cellStyle name="SAPBEXHLevel3X 4 2 4 2" xfId="4509" xr:uid="{013EF47A-B671-4E78-8192-9657552F141F}"/>
    <cellStyle name="SAPBEXHLevel3X 4 2 5" xfId="3477" xr:uid="{C13C4F8E-B790-499B-BE7C-F28024F27599}"/>
    <cellStyle name="SAPBEXHLevel3X 4 2 6" xfId="1926" xr:uid="{29D7A7B8-4196-49CB-8997-D46CE560B55C}"/>
    <cellStyle name="SAPBEXHLevel3X 5" xfId="469" xr:uid="{CBE96FAA-FF1E-42B1-8F16-E986A7BCA26B}"/>
    <cellStyle name="SAPBEXHLevel3X 5 2" xfId="877" xr:uid="{812F59EB-6ABB-483D-B9BB-CDF60843C6A3}"/>
    <cellStyle name="SAPBEXHLevel3X 5 2 2" xfId="1150" xr:uid="{CEB3D4EA-06F2-4AA6-9D1B-7B6AEB4E137D}"/>
    <cellStyle name="SAPBEXHLevel3X 5 2 2 2" xfId="1666" xr:uid="{BE2ED4BF-5E2E-4E91-9DE7-7660DC573C52}"/>
    <cellStyle name="SAPBEXHLevel3X 5 2 2 2 2" xfId="4252" xr:uid="{F946C72B-195C-420A-9F31-E2E4BD7E4245}"/>
    <cellStyle name="SAPBEXHLevel3X 5 2 2 2 3" xfId="2701" xr:uid="{E71CD6C3-DD24-4AAA-8560-AA09EDA0C6D4}"/>
    <cellStyle name="SAPBEXHLevel3X 5 2 2 3" xfId="3220" xr:uid="{08876255-3170-4E60-A99C-38735DAF3293}"/>
    <cellStyle name="SAPBEXHLevel3X 5 2 2 3 2" xfId="4768" xr:uid="{490AD725-17B9-409B-A947-5561D8C57F49}"/>
    <cellStyle name="SAPBEXHLevel3X 5 2 2 4" xfId="3736" xr:uid="{096B26D5-6642-4CD6-BD9A-272C46DF93CE}"/>
    <cellStyle name="SAPBEXHLevel3X 5 2 2 5" xfId="2185" xr:uid="{89A27C66-BA7E-4DEF-92B0-325F646E7E88}"/>
    <cellStyle name="SAPBEXHLevel3X 5 2 3" xfId="1408" xr:uid="{B0DE1F11-2C9F-42A8-B874-FC9107806BD0}"/>
    <cellStyle name="SAPBEXHLevel3X 5 2 3 2" xfId="3994" xr:uid="{70D6DBDD-78C9-48AC-8926-801D2DF93DF6}"/>
    <cellStyle name="SAPBEXHLevel3X 5 2 3 3" xfId="2443" xr:uid="{D118091D-B1F8-473B-9C0E-84B6F64AEFA1}"/>
    <cellStyle name="SAPBEXHLevel3X 5 2 4" xfId="2962" xr:uid="{CCB7A855-C01D-4A6A-9E9A-B82EEE88784E}"/>
    <cellStyle name="SAPBEXHLevel3X 5 2 4 2" xfId="4510" xr:uid="{1A631CB8-2059-4BD5-9ACD-C1862B278AEE}"/>
    <cellStyle name="SAPBEXHLevel3X 5 2 5" xfId="3478" xr:uid="{717D0B83-76B8-4D2C-8A1E-8702623A14F1}"/>
    <cellStyle name="SAPBEXHLevel3X 5 2 6" xfId="1927" xr:uid="{05A0E96A-B9D6-4A49-B19B-E26F3E6261F6}"/>
    <cellStyle name="SAPBEXHLevel3X 6" xfId="470" xr:uid="{D3EF0904-A5F8-4D7B-8EEF-B675091D9206}"/>
    <cellStyle name="SAPBEXHLevel3X 6 2" xfId="878" xr:uid="{6A9F2F15-D98D-43A3-8BE9-006AFCCD7623}"/>
    <cellStyle name="SAPBEXHLevel3X 6 2 2" xfId="1151" xr:uid="{4DF4A81B-148A-4A79-BF76-AD026CDE09E0}"/>
    <cellStyle name="SAPBEXHLevel3X 6 2 2 2" xfId="1667" xr:uid="{02E30DCC-AC99-4A17-82BC-9470910D4D0D}"/>
    <cellStyle name="SAPBEXHLevel3X 6 2 2 2 2" xfId="4253" xr:uid="{1E6BE29C-76C7-4D23-8370-9DEEF9FA3B15}"/>
    <cellStyle name="SAPBEXHLevel3X 6 2 2 2 3" xfId="2702" xr:uid="{200C4507-6E28-4F23-9437-B1E00E80F320}"/>
    <cellStyle name="SAPBEXHLevel3X 6 2 2 3" xfId="3221" xr:uid="{08327AED-48F8-4D11-9121-2C94310B1EFE}"/>
    <cellStyle name="SAPBEXHLevel3X 6 2 2 3 2" xfId="4769" xr:uid="{9B42CC04-149D-43A9-ADA4-A6205FBCBEEE}"/>
    <cellStyle name="SAPBEXHLevel3X 6 2 2 4" xfId="3737" xr:uid="{32130284-1B2B-4DC1-A45D-CBCEE228AB78}"/>
    <cellStyle name="SAPBEXHLevel3X 6 2 2 5" xfId="2186" xr:uid="{CC15871C-F548-4178-8FCF-D20E30C4A96C}"/>
    <cellStyle name="SAPBEXHLevel3X 6 2 3" xfId="1409" xr:uid="{A49746F9-4A32-46B2-8B9A-5C83AAB01398}"/>
    <cellStyle name="SAPBEXHLevel3X 6 2 3 2" xfId="3995" xr:uid="{FA2D62EE-33C4-47FD-BFF9-E5B296AECDE7}"/>
    <cellStyle name="SAPBEXHLevel3X 6 2 3 3" xfId="2444" xr:uid="{179CB8DD-D5A8-4A6C-9C5F-EFB42FA04F47}"/>
    <cellStyle name="SAPBEXHLevel3X 6 2 4" xfId="2963" xr:uid="{2AA766D3-1447-49A1-BC63-6496A32CB33F}"/>
    <cellStyle name="SAPBEXHLevel3X 6 2 4 2" xfId="4511" xr:uid="{51A2704E-B3E6-4CFB-8562-7D97761246D4}"/>
    <cellStyle name="SAPBEXHLevel3X 6 2 5" xfId="3479" xr:uid="{36F694FC-D74F-4AEB-9C06-5CDF0ABD9248}"/>
    <cellStyle name="SAPBEXHLevel3X 6 2 6" xfId="1928" xr:uid="{5C240B3A-77E0-4DC9-9872-641141F41504}"/>
    <cellStyle name="SAPBEXHLevel3X 7" xfId="471" xr:uid="{D39B898D-6B46-496F-89D7-EDAFEBAAFE6E}"/>
    <cellStyle name="SAPBEXHLevel3X 7 2" xfId="879" xr:uid="{D08B3C70-0F49-424A-993B-C23B0BB4B8B2}"/>
    <cellStyle name="SAPBEXHLevel3X 7 2 2" xfId="1152" xr:uid="{53030D3D-A8D4-43D2-8757-3B54EADB419B}"/>
    <cellStyle name="SAPBEXHLevel3X 7 2 2 2" xfId="1668" xr:uid="{FBE3CD18-487C-4294-9770-77A00DC01C28}"/>
    <cellStyle name="SAPBEXHLevel3X 7 2 2 2 2" xfId="4254" xr:uid="{29B1A8A9-18FA-4E88-89B9-A4BCE1120E85}"/>
    <cellStyle name="SAPBEXHLevel3X 7 2 2 2 3" xfId="2703" xr:uid="{BBBD0BD2-F81B-4E04-B453-0798B2F34015}"/>
    <cellStyle name="SAPBEXHLevel3X 7 2 2 3" xfId="3222" xr:uid="{5E705CC1-B8D3-4B9A-A624-1AFCD1A6F618}"/>
    <cellStyle name="SAPBEXHLevel3X 7 2 2 3 2" xfId="4770" xr:uid="{8A7D51C2-1702-4EB1-824D-3A58C2A1EF62}"/>
    <cellStyle name="SAPBEXHLevel3X 7 2 2 4" xfId="3738" xr:uid="{4A243E56-FA95-45C0-88D1-4B0F97B00C89}"/>
    <cellStyle name="SAPBEXHLevel3X 7 2 2 5" xfId="2187" xr:uid="{0B9EF747-2EFE-4311-969C-B54802DF81AE}"/>
    <cellStyle name="SAPBEXHLevel3X 7 2 3" xfId="1410" xr:uid="{6A03638E-4967-40AD-9127-823D9B18C3B6}"/>
    <cellStyle name="SAPBEXHLevel3X 7 2 3 2" xfId="3996" xr:uid="{9F6D18E7-9C05-44FB-A3AB-754811D629C0}"/>
    <cellStyle name="SAPBEXHLevel3X 7 2 3 3" xfId="2445" xr:uid="{6725029F-4C42-4910-B00C-F4964F114BBC}"/>
    <cellStyle name="SAPBEXHLevel3X 7 2 4" xfId="2964" xr:uid="{49917557-131E-4463-80DA-5139CB7CF5C7}"/>
    <cellStyle name="SAPBEXHLevel3X 7 2 4 2" xfId="4512" xr:uid="{42179187-A8AD-4DA8-B773-DA5DEC8B7E89}"/>
    <cellStyle name="SAPBEXHLevel3X 7 2 5" xfId="3480" xr:uid="{86E3235C-3973-4408-9B0B-F0BE5ACEE6C3}"/>
    <cellStyle name="SAPBEXHLevel3X 7 2 6" xfId="1929" xr:uid="{68CAC4B9-9AB9-470D-AAEA-CB787DA9AA41}"/>
    <cellStyle name="SAPBEXHLevel3X 8" xfId="472" xr:uid="{A3393E81-BABE-47B3-8A87-90D0D102AE53}"/>
    <cellStyle name="SAPBEXHLevel3X 8 2" xfId="880" xr:uid="{91E2B9D5-6CD5-4E72-BAE4-A37422C4D693}"/>
    <cellStyle name="SAPBEXHLevel3X 8 2 2" xfId="1153" xr:uid="{2D882092-A0D9-44FE-9ABE-BE1721C0BF4B}"/>
    <cellStyle name="SAPBEXHLevel3X 8 2 2 2" xfId="1669" xr:uid="{9B5FC5D3-2A6B-48BE-9E66-0DF649471194}"/>
    <cellStyle name="SAPBEXHLevel3X 8 2 2 2 2" xfId="4255" xr:uid="{621E7272-6FE5-44E1-B1BA-08CB4310EBFD}"/>
    <cellStyle name="SAPBEXHLevel3X 8 2 2 2 3" xfId="2704" xr:uid="{AA0C80E5-AEAB-4694-9C6F-41EA6835B7D5}"/>
    <cellStyle name="SAPBEXHLevel3X 8 2 2 3" xfId="3223" xr:uid="{BAB60C73-BDD3-448C-B601-C1D172D058D3}"/>
    <cellStyle name="SAPBEXHLevel3X 8 2 2 3 2" xfId="4771" xr:uid="{5488BDC5-3F5C-4F1B-8F31-0A59550FC57B}"/>
    <cellStyle name="SAPBEXHLevel3X 8 2 2 4" xfId="3739" xr:uid="{03499D54-835F-4BD9-880C-0313E9068440}"/>
    <cellStyle name="SAPBEXHLevel3X 8 2 2 5" xfId="2188" xr:uid="{D3983773-5B38-41DE-B773-34156DA059CA}"/>
    <cellStyle name="SAPBEXHLevel3X 8 2 3" xfId="1411" xr:uid="{A5368ABD-2253-4364-B649-ACE2F3A1A131}"/>
    <cellStyle name="SAPBEXHLevel3X 8 2 3 2" xfId="3997" xr:uid="{8D6126D6-0021-42F8-8C92-1A1C4009373D}"/>
    <cellStyle name="SAPBEXHLevel3X 8 2 3 3" xfId="2446" xr:uid="{DB579E99-59D7-480C-AAD3-52DB12B5BA3C}"/>
    <cellStyle name="SAPBEXHLevel3X 8 2 4" xfId="2965" xr:uid="{02251C50-6F6F-40B4-9083-5250556724FE}"/>
    <cellStyle name="SAPBEXHLevel3X 8 2 4 2" xfId="4513" xr:uid="{6F4B3A90-4A3E-4A93-9FF9-F8315D1F1001}"/>
    <cellStyle name="SAPBEXHLevel3X 8 2 5" xfId="3481" xr:uid="{B62E0441-A13E-43F1-9DD2-C4B21CC59D2A}"/>
    <cellStyle name="SAPBEXHLevel3X 8 2 6" xfId="1930" xr:uid="{0C06A703-38E5-4C5B-81E1-BE058298BABF}"/>
    <cellStyle name="SAPBEXHLevel3X 9" xfId="473" xr:uid="{9B78584A-41EC-45F0-94DE-2D3AD7822969}"/>
    <cellStyle name="SAPBEXHLevel3X 9 2" xfId="881" xr:uid="{04F09DDE-17C2-4BAC-906A-96BC24AE640C}"/>
    <cellStyle name="SAPBEXHLevel3X 9 2 2" xfId="1154" xr:uid="{60E4421D-224A-4758-867E-3002F8DD6134}"/>
    <cellStyle name="SAPBEXHLevel3X 9 2 2 2" xfId="1670" xr:uid="{64235A85-155B-4DBD-B65B-AFE7F8DDAB58}"/>
    <cellStyle name="SAPBEXHLevel3X 9 2 2 2 2" xfId="4256" xr:uid="{EB96D650-8851-4AF0-A7B6-F76684F454D7}"/>
    <cellStyle name="SAPBEXHLevel3X 9 2 2 2 3" xfId="2705" xr:uid="{9447DB85-6399-4817-892E-0C8A8690B641}"/>
    <cellStyle name="SAPBEXHLevel3X 9 2 2 3" xfId="3224" xr:uid="{BC8A4E90-82F1-4A94-A7C0-48AF8D9631BD}"/>
    <cellStyle name="SAPBEXHLevel3X 9 2 2 3 2" xfId="4772" xr:uid="{BDEC8336-D05A-42F7-AC18-480F5D66528D}"/>
    <cellStyle name="SAPBEXHLevel3X 9 2 2 4" xfId="3740" xr:uid="{2AC42DAE-D5D1-462E-A024-486FE8141310}"/>
    <cellStyle name="SAPBEXHLevel3X 9 2 2 5" xfId="2189" xr:uid="{B086F4A1-04C5-4D9E-A341-5674242231D1}"/>
    <cellStyle name="SAPBEXHLevel3X 9 2 3" xfId="1412" xr:uid="{732D3947-71C3-4F61-B2E3-183E6DB01732}"/>
    <cellStyle name="SAPBEXHLevel3X 9 2 3 2" xfId="3998" xr:uid="{30EC925B-53DB-4879-9867-E49C74412A93}"/>
    <cellStyle name="SAPBEXHLevel3X 9 2 3 3" xfId="2447" xr:uid="{38684138-1DD1-46DF-9E26-0103338E1ECB}"/>
    <cellStyle name="SAPBEXHLevel3X 9 2 4" xfId="2966" xr:uid="{805F00F6-674A-4546-863E-E4E8EB793AED}"/>
    <cellStyle name="SAPBEXHLevel3X 9 2 4 2" xfId="4514" xr:uid="{75DA8CDB-B72D-45CC-9DA7-2277B4360373}"/>
    <cellStyle name="SAPBEXHLevel3X 9 2 5" xfId="3482" xr:uid="{2FAC69FB-A881-4FF6-8925-F29ED6DB78FD}"/>
    <cellStyle name="SAPBEXHLevel3X 9 2 6" xfId="1931" xr:uid="{71616FB2-2707-4F1A-8AF1-936671DE9F68}"/>
    <cellStyle name="SAPBEXHLevel3X_7-р_Из_Системы" xfId="474" xr:uid="{0C236016-8F43-45BD-A565-21D14D81EC90}"/>
    <cellStyle name="SAPBEXinputData" xfId="475" xr:uid="{73554ECE-F318-4173-90A5-4EB8EB35975D}"/>
    <cellStyle name="SAPBEXinputData 10" xfId="476" xr:uid="{D0AC45DF-84F7-4811-9CE0-2196F9AA6527}"/>
    <cellStyle name="SAPBEXinputData 2" xfId="477" xr:uid="{E9A634D3-A153-42A2-BB63-55A229207823}"/>
    <cellStyle name="SAPBEXinputData 3" xfId="478" xr:uid="{77FEABD5-48C7-410C-935B-323E85BF41B5}"/>
    <cellStyle name="SAPBEXinputData 4" xfId="479" xr:uid="{1D1B6B83-A2EB-467F-B1E1-5254102310D4}"/>
    <cellStyle name="SAPBEXinputData 5" xfId="480" xr:uid="{6479A4EB-0EF8-46C0-84DC-AE7229464A7F}"/>
    <cellStyle name="SAPBEXinputData 6" xfId="481" xr:uid="{520B02DF-CB49-4A8F-9D58-F88ED656FCA6}"/>
    <cellStyle name="SAPBEXinputData 7" xfId="482" xr:uid="{E04E0F34-41BD-43F5-8E08-9D875E824A58}"/>
    <cellStyle name="SAPBEXinputData 8" xfId="483" xr:uid="{A656E0FA-39B1-4257-AFE5-D88A3E15F917}"/>
    <cellStyle name="SAPBEXinputData 9" xfId="484" xr:uid="{E6EE0FB7-8426-41E4-8F68-11F1A0D88FCC}"/>
    <cellStyle name="SAPBEXinputData_7-р_Из_Системы" xfId="485" xr:uid="{F420DF02-40AF-4F71-9FAD-4300EC093F6A}"/>
    <cellStyle name="SAPBEXItemHeader" xfId="486" xr:uid="{5AF7C43D-1873-4EC7-A061-4E5B0A2EF4AE}"/>
    <cellStyle name="SAPBEXItemHeader 2" xfId="882" xr:uid="{54017C7C-02C4-4674-BF96-54F392F68619}"/>
    <cellStyle name="SAPBEXItemHeader 2 2" xfId="1155" xr:uid="{6F18304C-D358-4173-AA00-30AC782A75A1}"/>
    <cellStyle name="SAPBEXItemHeader 2 2 2" xfId="1671" xr:uid="{B718E260-DF71-4CE2-9D14-255239C73367}"/>
    <cellStyle name="SAPBEXItemHeader 2 2 2 2" xfId="4257" xr:uid="{B093B36C-94F3-459F-949F-465D740AE75D}"/>
    <cellStyle name="SAPBEXItemHeader 2 2 2 3" xfId="2706" xr:uid="{E8ECA6F9-C3AD-41FD-9354-01733CA27B8D}"/>
    <cellStyle name="SAPBEXItemHeader 2 2 3" xfId="3225" xr:uid="{08419CCD-0B57-4370-924D-CA0909A1CC84}"/>
    <cellStyle name="SAPBEXItemHeader 2 2 3 2" xfId="4773" xr:uid="{C66CAF96-80E5-41AB-9CA8-466475365384}"/>
    <cellStyle name="SAPBEXItemHeader 2 2 4" xfId="3741" xr:uid="{B3802D18-8D94-422E-B038-624E7E455FA3}"/>
    <cellStyle name="SAPBEXItemHeader 2 2 5" xfId="2190" xr:uid="{98D34566-2C47-4E4C-8988-9700373D3F8F}"/>
    <cellStyle name="SAPBEXItemHeader 2 3" xfId="1413" xr:uid="{F3AE3287-943C-46EE-9F3E-2425C60ED7C2}"/>
    <cellStyle name="SAPBEXItemHeader 2 3 2" xfId="3999" xr:uid="{6BA13B5E-B2B2-4268-9FED-A33E95809105}"/>
    <cellStyle name="SAPBEXItemHeader 2 3 3" xfId="2448" xr:uid="{98EADD07-8A95-4ACF-B1B1-8E49902A4DA9}"/>
    <cellStyle name="SAPBEXItemHeader 2 4" xfId="2967" xr:uid="{73009CD9-9BF6-4DA2-9247-0A51564D23F9}"/>
    <cellStyle name="SAPBEXItemHeader 2 4 2" xfId="4515" xr:uid="{34A64E2E-DD7A-4A67-9EC3-4047D9209336}"/>
    <cellStyle name="SAPBEXItemHeader 2 5" xfId="3483" xr:uid="{A894DB75-DDE0-452E-B4C5-13137A50DECE}"/>
    <cellStyle name="SAPBEXItemHeader 2 6" xfId="1932" xr:uid="{289ABC58-4AFA-4715-AA3C-1F85005B3D68}"/>
    <cellStyle name="SAPBEXresData" xfId="487" xr:uid="{4E48E33F-1840-4273-B28E-4D2E843E0A4A}"/>
    <cellStyle name="SAPBEXresData 2" xfId="488" xr:uid="{979D73B8-5782-4D1C-A23F-0559E40F6812}"/>
    <cellStyle name="SAPBEXresData 2 2" xfId="884" xr:uid="{0DDCE081-CAF8-4E53-A1E3-6906C13D0739}"/>
    <cellStyle name="SAPBEXresData 2 2 2" xfId="1157" xr:uid="{3A5523A2-D9F4-4D80-A027-20011086C16F}"/>
    <cellStyle name="SAPBEXresData 2 2 2 2" xfId="1673" xr:uid="{971EEA45-7D27-443F-AE8F-101390C23A95}"/>
    <cellStyle name="SAPBEXresData 2 2 2 2 2" xfId="4259" xr:uid="{AF0718A2-7CA7-451F-A93B-67374F515276}"/>
    <cellStyle name="SAPBEXresData 2 2 2 2 3" xfId="2708" xr:uid="{FBFEE82A-F51D-4831-8FC9-F327F94A452B}"/>
    <cellStyle name="SAPBEXresData 2 2 2 3" xfId="3227" xr:uid="{1E91BA80-769F-4FA2-BC6F-C56EE03BC899}"/>
    <cellStyle name="SAPBEXresData 2 2 2 3 2" xfId="4775" xr:uid="{73D69E1E-44EF-4A2D-AE0E-FF433FEA7861}"/>
    <cellStyle name="SAPBEXresData 2 2 2 4" xfId="3743" xr:uid="{AA06E9A7-D710-48EF-9F0C-0B73A4485A29}"/>
    <cellStyle name="SAPBEXresData 2 2 2 5" xfId="2192" xr:uid="{5BB7F3AB-48DF-4088-A621-4EA8F093A498}"/>
    <cellStyle name="SAPBEXresData 2 2 3" xfId="1415" xr:uid="{A0B39469-085D-4D67-AE08-27EB34639B4D}"/>
    <cellStyle name="SAPBEXresData 2 2 3 2" xfId="4001" xr:uid="{34426B94-1EDF-4666-A3F9-192846E95897}"/>
    <cellStyle name="SAPBEXresData 2 2 3 3" xfId="2450" xr:uid="{9670F649-45BC-492F-85AA-CCFE90E92482}"/>
    <cellStyle name="SAPBEXresData 2 2 4" xfId="2969" xr:uid="{7F8162B5-56AF-4BA7-B18F-6FC7182769EC}"/>
    <cellStyle name="SAPBEXresData 2 2 4 2" xfId="4517" xr:uid="{771A9BD1-F5BA-4A85-9696-8723B27E2D9F}"/>
    <cellStyle name="SAPBEXresData 2 2 5" xfId="3485" xr:uid="{B7413835-C7FA-46D6-ABAC-8504BC440C08}"/>
    <cellStyle name="SAPBEXresData 2 2 6" xfId="1934" xr:uid="{6CA339CE-4556-4C85-BB46-01EF88E64161}"/>
    <cellStyle name="SAPBEXresData 3" xfId="489" xr:uid="{DA851ABA-51C3-431F-A327-7DC1DD148373}"/>
    <cellStyle name="SAPBEXresData 3 2" xfId="885" xr:uid="{49ECA255-454E-420E-BEBC-ABEBBBAA0730}"/>
    <cellStyle name="SAPBEXresData 3 2 2" xfId="1158" xr:uid="{E75991D8-E51E-42C4-8C16-C948E61038BB}"/>
    <cellStyle name="SAPBEXresData 3 2 2 2" xfId="1674" xr:uid="{3EB4FB75-5BD8-493B-9992-ECEE3D7965F0}"/>
    <cellStyle name="SAPBEXresData 3 2 2 2 2" xfId="4260" xr:uid="{63D9AFB4-886F-4259-90C4-5311DF415F23}"/>
    <cellStyle name="SAPBEXresData 3 2 2 2 3" xfId="2709" xr:uid="{2ED7AD90-F0EE-4CBA-BFFE-6AC6098075AB}"/>
    <cellStyle name="SAPBEXresData 3 2 2 3" xfId="3228" xr:uid="{B8A5116A-5615-4DA1-BB1C-2B2C9A380D7F}"/>
    <cellStyle name="SAPBEXresData 3 2 2 3 2" xfId="4776" xr:uid="{B6880E43-D791-40E1-8017-3FF587E799FF}"/>
    <cellStyle name="SAPBEXresData 3 2 2 4" xfId="3744" xr:uid="{0AEA6C6A-0FC7-40BF-85E0-A8CE2C97931F}"/>
    <cellStyle name="SAPBEXresData 3 2 2 5" xfId="2193" xr:uid="{113151D8-BCEE-4778-811A-1B3C4132A40A}"/>
    <cellStyle name="SAPBEXresData 3 2 3" xfId="1416" xr:uid="{79A8F1FB-7228-4AEB-8C70-E0ADACE76E04}"/>
    <cellStyle name="SAPBEXresData 3 2 3 2" xfId="4002" xr:uid="{D66DAC91-F284-4EB1-988E-AAD39EFD37A6}"/>
    <cellStyle name="SAPBEXresData 3 2 3 3" xfId="2451" xr:uid="{E0CCD558-05C3-4FD3-9151-54F11A7B6D1D}"/>
    <cellStyle name="SAPBEXresData 3 2 4" xfId="2970" xr:uid="{1951E656-1504-49C2-9AAC-91126EC2D8E8}"/>
    <cellStyle name="SAPBEXresData 3 2 4 2" xfId="4518" xr:uid="{5B0A3D73-FBDD-489F-977D-E3D95D945485}"/>
    <cellStyle name="SAPBEXresData 3 2 5" xfId="3486" xr:uid="{09C24B56-8B07-48B9-A523-E6C148158306}"/>
    <cellStyle name="SAPBEXresData 3 2 6" xfId="1935" xr:uid="{13C89ED8-418D-42F9-81E7-D280D3980583}"/>
    <cellStyle name="SAPBEXresData 4" xfId="490" xr:uid="{D7CFB9EE-3C5B-4F33-87D2-26191E9F6CCC}"/>
    <cellStyle name="SAPBEXresData 4 2" xfId="886" xr:uid="{333C6241-D83C-4DEE-A7AF-E6AE455B244C}"/>
    <cellStyle name="SAPBEXresData 4 2 2" xfId="1159" xr:uid="{F63CD850-8B0C-4778-A75B-A88CAD8A8F34}"/>
    <cellStyle name="SAPBEXresData 4 2 2 2" xfId="1675" xr:uid="{9C22231E-729A-4C2D-B497-18959C29C220}"/>
    <cellStyle name="SAPBEXresData 4 2 2 2 2" xfId="4261" xr:uid="{0505960B-2DA5-463D-A07A-DD44E6672E89}"/>
    <cellStyle name="SAPBEXresData 4 2 2 2 3" xfId="2710" xr:uid="{BC37756B-B4E8-4905-A95A-172A4F338963}"/>
    <cellStyle name="SAPBEXresData 4 2 2 3" xfId="3229" xr:uid="{A0AAAF97-D388-4E72-8F17-B90A41E728E4}"/>
    <cellStyle name="SAPBEXresData 4 2 2 3 2" xfId="4777" xr:uid="{F352A9D0-A7A3-47A9-82BF-C8480608A0E8}"/>
    <cellStyle name="SAPBEXresData 4 2 2 4" xfId="3745" xr:uid="{FA0378B1-7734-468C-BD30-5E63B1903003}"/>
    <cellStyle name="SAPBEXresData 4 2 2 5" xfId="2194" xr:uid="{B1778114-1405-4DC1-B7A7-BC9539BF5BA0}"/>
    <cellStyle name="SAPBEXresData 4 2 3" xfId="1417" xr:uid="{146DA075-F5B3-4E19-AB11-14AF9E46B68A}"/>
    <cellStyle name="SAPBEXresData 4 2 3 2" xfId="4003" xr:uid="{7E38F8BE-5D5B-46E4-928D-76D7E72030CF}"/>
    <cellStyle name="SAPBEXresData 4 2 3 3" xfId="2452" xr:uid="{E75BBDA4-2B07-435A-B6C8-A11822F69E1B}"/>
    <cellStyle name="SAPBEXresData 4 2 4" xfId="2971" xr:uid="{84486482-E435-46C8-B636-04AD292E125A}"/>
    <cellStyle name="SAPBEXresData 4 2 4 2" xfId="4519" xr:uid="{B999B725-5C74-43BB-812A-5F02CB77C6E0}"/>
    <cellStyle name="SAPBEXresData 4 2 5" xfId="3487" xr:uid="{B7C90E9C-A647-4128-8A48-4EFF3B5D5B41}"/>
    <cellStyle name="SAPBEXresData 4 2 6" xfId="1936" xr:uid="{5AE9F4B8-BE72-4B16-9480-3D8F733B2BAD}"/>
    <cellStyle name="SAPBEXresData 5" xfId="491" xr:uid="{A30FB0E3-52E4-468D-B345-67A411D53587}"/>
    <cellStyle name="SAPBEXresData 5 2" xfId="887" xr:uid="{B808615E-FD45-48FE-A590-D6B7C350F4DD}"/>
    <cellStyle name="SAPBEXresData 5 2 2" xfId="1160" xr:uid="{4CDB924B-A24F-4201-99E3-F7AEE177FF44}"/>
    <cellStyle name="SAPBEXresData 5 2 2 2" xfId="1676" xr:uid="{96227A67-6696-41BE-B3F1-2FB4F200EE85}"/>
    <cellStyle name="SAPBEXresData 5 2 2 2 2" xfId="4262" xr:uid="{AB6312DD-FB8C-4638-8842-2B10E1739B2D}"/>
    <cellStyle name="SAPBEXresData 5 2 2 2 3" xfId="2711" xr:uid="{380245C8-1C8F-401B-8986-0AA2B2D769B3}"/>
    <cellStyle name="SAPBEXresData 5 2 2 3" xfId="3230" xr:uid="{7963B28C-DA1F-490D-AEEF-EEAD97AA9A4E}"/>
    <cellStyle name="SAPBEXresData 5 2 2 3 2" xfId="4778" xr:uid="{4B765666-1DDA-442C-A846-9B9BE15ADA6C}"/>
    <cellStyle name="SAPBEXresData 5 2 2 4" xfId="3746" xr:uid="{F31C82EA-4EF7-476D-A0B8-71FCF1550924}"/>
    <cellStyle name="SAPBEXresData 5 2 2 5" xfId="2195" xr:uid="{9424959C-720F-4296-A2C7-F6774A5A9954}"/>
    <cellStyle name="SAPBEXresData 5 2 3" xfId="1418" xr:uid="{4C9070AE-18D3-42B2-B489-F464942945A1}"/>
    <cellStyle name="SAPBEXresData 5 2 3 2" xfId="4004" xr:uid="{80E97FE3-752C-4229-828A-26BCA85A76D6}"/>
    <cellStyle name="SAPBEXresData 5 2 3 3" xfId="2453" xr:uid="{FDECCB10-24F7-4B09-8EA2-AFDD8C2624AF}"/>
    <cellStyle name="SAPBEXresData 5 2 4" xfId="2972" xr:uid="{32DE3EBF-0C01-442D-911F-A75CFA6DEE79}"/>
    <cellStyle name="SAPBEXresData 5 2 4 2" xfId="4520" xr:uid="{B8A9E504-2C48-4475-81D1-C28A9585AC73}"/>
    <cellStyle name="SAPBEXresData 5 2 5" xfId="3488" xr:uid="{181BAC7F-C2AE-4665-8740-191BA4AB1728}"/>
    <cellStyle name="SAPBEXresData 5 2 6" xfId="1937" xr:uid="{5DB72FB3-4B8F-4B67-820E-C0B6BFB622AE}"/>
    <cellStyle name="SAPBEXresData 6" xfId="492" xr:uid="{561A587B-9ADD-4E2F-BCDE-ABDED9C465D7}"/>
    <cellStyle name="SAPBEXresData 6 2" xfId="888" xr:uid="{F94CB9D4-AEDC-4927-89A5-D3C4C38297D1}"/>
    <cellStyle name="SAPBEXresData 6 2 2" xfId="1161" xr:uid="{4FA01E8E-79C3-4332-A1C1-F466F31A3809}"/>
    <cellStyle name="SAPBEXresData 6 2 2 2" xfId="1677" xr:uid="{684C300E-7B05-4FA4-AD1D-27ABB6B33803}"/>
    <cellStyle name="SAPBEXresData 6 2 2 2 2" xfId="4263" xr:uid="{5C0FCE15-A951-4AB5-BEC7-A12270D87D07}"/>
    <cellStyle name="SAPBEXresData 6 2 2 2 3" xfId="2712" xr:uid="{090A46FA-82D3-4B7C-8018-9B9CE4EC9CA7}"/>
    <cellStyle name="SAPBEXresData 6 2 2 3" xfId="3231" xr:uid="{EC729577-1A30-4E01-A797-7BF6D1116017}"/>
    <cellStyle name="SAPBEXresData 6 2 2 3 2" xfId="4779" xr:uid="{59F0D861-9809-48DC-BABF-F940F19AE533}"/>
    <cellStyle name="SAPBEXresData 6 2 2 4" xfId="3747" xr:uid="{C3EE9FFB-B310-42C2-A093-377F61706A33}"/>
    <cellStyle name="SAPBEXresData 6 2 2 5" xfId="2196" xr:uid="{44CAAB44-8395-489A-A9D0-6CE1682A7F29}"/>
    <cellStyle name="SAPBEXresData 6 2 3" xfId="1419" xr:uid="{E04799C0-C735-46A8-89BD-6F4B3AF75D44}"/>
    <cellStyle name="SAPBEXresData 6 2 3 2" xfId="4005" xr:uid="{B5C1B6A0-175E-4B67-83A6-C0AC805D6491}"/>
    <cellStyle name="SAPBEXresData 6 2 3 3" xfId="2454" xr:uid="{ED091189-9438-4EE4-9CD1-C49167FE1876}"/>
    <cellStyle name="SAPBEXresData 6 2 4" xfId="2973" xr:uid="{5C42C87C-DF23-4206-B45D-B19B60752AEA}"/>
    <cellStyle name="SAPBEXresData 6 2 4 2" xfId="4521" xr:uid="{0A59E58F-8728-44CF-8CFF-1D1B1FCD8078}"/>
    <cellStyle name="SAPBEXresData 6 2 5" xfId="3489" xr:uid="{4E2FF994-7C89-4E7E-97FF-A33816465DBC}"/>
    <cellStyle name="SAPBEXresData 6 2 6" xfId="1938" xr:uid="{69CC9229-04CF-4397-BF70-762AC014F26D}"/>
    <cellStyle name="SAPBEXresData 7" xfId="883" xr:uid="{EB20508B-52CF-4FBE-923D-8CBE914C7F44}"/>
    <cellStyle name="SAPBEXresData 7 2" xfId="1156" xr:uid="{0167E678-399D-4C47-BC85-8F7137A8764F}"/>
    <cellStyle name="SAPBEXresData 7 2 2" xfId="1672" xr:uid="{7B0D26E3-3660-4B5C-8084-2D96CA381AEB}"/>
    <cellStyle name="SAPBEXresData 7 2 2 2" xfId="4258" xr:uid="{705CED1C-F14A-460C-873C-680827E48258}"/>
    <cellStyle name="SAPBEXresData 7 2 2 3" xfId="2707" xr:uid="{E8D7DDF5-A62B-434D-82F9-A7E776194558}"/>
    <cellStyle name="SAPBEXresData 7 2 3" xfId="3226" xr:uid="{50309EAA-A6FC-4C5F-B07C-4377A77C2EFF}"/>
    <cellStyle name="SAPBEXresData 7 2 3 2" xfId="4774" xr:uid="{83D09CE5-69CC-48C6-BA55-8755D2B45966}"/>
    <cellStyle name="SAPBEXresData 7 2 4" xfId="3742" xr:uid="{2D63F0EF-50C1-4CEA-98F6-CF5E9967E0FA}"/>
    <cellStyle name="SAPBEXresData 7 2 5" xfId="2191" xr:uid="{5B141D84-5F17-4516-BD97-DBA66381710F}"/>
    <cellStyle name="SAPBEXresData 7 3" xfId="1414" xr:uid="{5B403C5E-C609-4A73-A6B2-572A1CFF563A}"/>
    <cellStyle name="SAPBEXresData 7 3 2" xfId="4000" xr:uid="{A6ED6C75-298F-4B9B-B392-0D6F411524EC}"/>
    <cellStyle name="SAPBEXresData 7 3 3" xfId="2449" xr:uid="{ED6EF3CD-8578-4832-880D-1BA92C58FD38}"/>
    <cellStyle name="SAPBEXresData 7 4" xfId="2968" xr:uid="{EA9C4AAE-74D7-4EF7-B122-E36389D6FFD0}"/>
    <cellStyle name="SAPBEXresData 7 4 2" xfId="4516" xr:uid="{543E74AB-1028-4ADE-BDFB-2ABF8A90A61C}"/>
    <cellStyle name="SAPBEXresData 7 5" xfId="3484" xr:uid="{E0220695-D438-4381-A538-E889D4E0007B}"/>
    <cellStyle name="SAPBEXresData 7 6" xfId="1933" xr:uid="{B9312497-C04C-4A4C-AC6B-3779011DF5DD}"/>
    <cellStyle name="SAPBEXresDataEmph" xfId="493" xr:uid="{679C0452-9855-4E95-9284-55EAA3482991}"/>
    <cellStyle name="SAPBEXresDataEmph 2" xfId="494" xr:uid="{AB1B020E-5DAF-495C-80B1-1AC9141AD712}"/>
    <cellStyle name="SAPBEXresDataEmph 2 2" xfId="495" xr:uid="{E73CF6A3-5CAE-457F-A071-F1D3F0A7C396}"/>
    <cellStyle name="SAPBEXresDataEmph 3" xfId="496" xr:uid="{7F3C72B5-0B46-4FF7-B1D6-6DFEA747E67C}"/>
    <cellStyle name="SAPBEXresDataEmph 3 2" xfId="497" xr:uid="{CF945538-BDEE-44E9-A317-866289A09EBF}"/>
    <cellStyle name="SAPBEXresDataEmph 4" xfId="498" xr:uid="{01C9C68F-4A7B-465C-A4B8-7032AA04B10D}"/>
    <cellStyle name="SAPBEXresDataEmph 4 2" xfId="499" xr:uid="{122F9C29-0E37-4E8D-BA58-89D98D7ABB87}"/>
    <cellStyle name="SAPBEXresDataEmph 5" xfId="500" xr:uid="{43D6A5FD-D59A-4361-A7F1-3161023218D7}"/>
    <cellStyle name="SAPBEXresDataEmph 5 2" xfId="501" xr:uid="{BA0684DD-F4C2-442F-B234-097360782A26}"/>
    <cellStyle name="SAPBEXresDataEmph 6" xfId="502" xr:uid="{FB17B1B7-313E-47E1-83EE-494F58F0E884}"/>
    <cellStyle name="SAPBEXresDataEmph 6 2" xfId="503" xr:uid="{6B98EEB7-C12C-45D3-B14B-A2C2554BA7B5}"/>
    <cellStyle name="SAPBEXresDataEmph 7" xfId="889" xr:uid="{BEC3CB37-1A46-4D85-BF4D-F16E668B2CEA}"/>
    <cellStyle name="SAPBEXresDataEmph 7 2" xfId="1162" xr:uid="{39E75157-B5A0-4C96-A9A4-E1CED170E01F}"/>
    <cellStyle name="SAPBEXresDataEmph 7 2 2" xfId="1678" xr:uid="{8AA40F3B-1F9B-4138-855A-0D9F2AB2E7AF}"/>
    <cellStyle name="SAPBEXresDataEmph 7 2 2 2" xfId="4264" xr:uid="{62D395DE-8FE6-4C7B-AA36-EFAA407D1E60}"/>
    <cellStyle name="SAPBEXresDataEmph 7 2 2 3" xfId="2713" xr:uid="{DD27D9BA-2263-4AD3-8E1C-99FEA2EA4FF3}"/>
    <cellStyle name="SAPBEXresDataEmph 7 2 3" xfId="3232" xr:uid="{9D59D1F3-3D1B-4393-8C6B-07D3DBC909E5}"/>
    <cellStyle name="SAPBEXresDataEmph 7 2 3 2" xfId="4780" xr:uid="{A7264EA6-5BA7-4257-89B4-78691FF3E4AF}"/>
    <cellStyle name="SAPBEXresDataEmph 7 2 4" xfId="3748" xr:uid="{5055724A-1291-49ED-A619-5A4905147BC8}"/>
    <cellStyle name="SAPBEXresDataEmph 7 2 5" xfId="2197" xr:uid="{9A4C1E6A-E7F5-45C6-945C-A6FB011DBE6B}"/>
    <cellStyle name="SAPBEXresDataEmph 7 3" xfId="1420" xr:uid="{1A267A98-5075-4F4E-AC71-A81533353A61}"/>
    <cellStyle name="SAPBEXresDataEmph 7 3 2" xfId="4006" xr:uid="{963A61E8-8B06-4B88-A26C-9F3AE105FB4C}"/>
    <cellStyle name="SAPBEXresDataEmph 7 3 3" xfId="2455" xr:uid="{DD5621A1-0DF7-4A05-9508-81E919DF0BC5}"/>
    <cellStyle name="SAPBEXresDataEmph 7 4" xfId="2974" xr:uid="{AC86FD98-3E25-47B3-8586-9E514A6DB88D}"/>
    <cellStyle name="SAPBEXresDataEmph 7 4 2" xfId="4522" xr:uid="{B11B1044-EA58-4F20-94B9-0983A20FFF7C}"/>
    <cellStyle name="SAPBEXresDataEmph 7 5" xfId="3490" xr:uid="{34F91459-33AC-4FB9-B5C1-31F92D0E4AEB}"/>
    <cellStyle name="SAPBEXresDataEmph 7 6" xfId="1939" xr:uid="{3D608ADA-DD75-4F96-AA37-6A341BDE5951}"/>
    <cellStyle name="SAPBEXresItem" xfId="504" xr:uid="{4CB18568-2EF8-4D74-A070-BDADAA8321A1}"/>
    <cellStyle name="SAPBEXresItem 2" xfId="505" xr:uid="{1D3338A4-26C7-4341-AC61-6DECE01FA974}"/>
    <cellStyle name="SAPBEXresItem 2 2" xfId="891" xr:uid="{2D726546-A7C2-4512-BFB1-E871772E2CD5}"/>
    <cellStyle name="SAPBEXresItem 2 2 2" xfId="1164" xr:uid="{1972355F-6839-46B7-860E-84A71AD203AA}"/>
    <cellStyle name="SAPBEXresItem 2 2 2 2" xfId="1680" xr:uid="{35588C64-A1AD-4F97-9EE3-4EC5A628A9CA}"/>
    <cellStyle name="SAPBEXresItem 2 2 2 2 2" xfId="4266" xr:uid="{12BA4412-0B6E-43D6-A60B-DC4F53B76BD4}"/>
    <cellStyle name="SAPBEXresItem 2 2 2 2 3" xfId="2715" xr:uid="{46B16B3B-C825-4ED7-81F6-78B28D0336E2}"/>
    <cellStyle name="SAPBEXresItem 2 2 2 3" xfId="3234" xr:uid="{13CA5C42-80F9-44BB-AD51-0A295CD72B6E}"/>
    <cellStyle name="SAPBEXresItem 2 2 2 3 2" xfId="4782" xr:uid="{BE5BB0DB-B406-47EC-9A8F-5BCD293E4193}"/>
    <cellStyle name="SAPBEXresItem 2 2 2 4" xfId="3750" xr:uid="{3D801A6E-F171-4F10-96F2-374593289694}"/>
    <cellStyle name="SAPBEXresItem 2 2 2 5" xfId="2199" xr:uid="{733B6A86-9863-4EE2-99D3-1E44E60F6054}"/>
    <cellStyle name="SAPBEXresItem 2 2 3" xfId="1422" xr:uid="{B7A491B3-5C8A-4442-9B52-797F822D330E}"/>
    <cellStyle name="SAPBEXresItem 2 2 3 2" xfId="4008" xr:uid="{1BAF7D97-B468-455A-B68E-76304CF27D17}"/>
    <cellStyle name="SAPBEXresItem 2 2 3 3" xfId="2457" xr:uid="{31B11040-ED76-46EE-91C4-0CFB7AEB9C3F}"/>
    <cellStyle name="SAPBEXresItem 2 2 4" xfId="2976" xr:uid="{C8ECDAC8-4C2E-4B26-A2E5-E8E137B6623E}"/>
    <cellStyle name="SAPBEXresItem 2 2 4 2" xfId="4524" xr:uid="{EE73AE04-0E55-4906-98D7-2878DBF8F79C}"/>
    <cellStyle name="SAPBEXresItem 2 2 5" xfId="3492" xr:uid="{418421DF-88A9-4274-837F-6A2703CB1133}"/>
    <cellStyle name="SAPBEXresItem 2 2 6" xfId="1941" xr:uid="{F9FDD92F-3DC6-4BD9-9FF9-3217E1D664BB}"/>
    <cellStyle name="SAPBEXresItem 3" xfId="506" xr:uid="{F5428E29-A88B-470E-8BD4-9AF085967B6A}"/>
    <cellStyle name="SAPBEXresItem 3 2" xfId="892" xr:uid="{15F8B9B3-2BFE-4325-A10C-FDFF64A7AA15}"/>
    <cellStyle name="SAPBEXresItem 3 2 2" xfId="1165" xr:uid="{C5A9AE86-0E5D-43CA-8B8B-E9E81A5FE557}"/>
    <cellStyle name="SAPBEXresItem 3 2 2 2" xfId="1681" xr:uid="{4C5007A9-1E5A-43AA-A1FD-2729BF7C4119}"/>
    <cellStyle name="SAPBEXresItem 3 2 2 2 2" xfId="4267" xr:uid="{E6E90BA8-3514-43D1-900A-2179E3265EDB}"/>
    <cellStyle name="SAPBEXresItem 3 2 2 2 3" xfId="2716" xr:uid="{8837FCF0-DD9D-4D81-A6D9-47330FB73224}"/>
    <cellStyle name="SAPBEXresItem 3 2 2 3" xfId="3235" xr:uid="{24ADCC2E-71E8-4B5A-A0C3-2E0BCCA91070}"/>
    <cellStyle name="SAPBEXresItem 3 2 2 3 2" xfId="4783" xr:uid="{7FFF88BE-D8DB-4683-9F19-C228B4E4616F}"/>
    <cellStyle name="SAPBEXresItem 3 2 2 4" xfId="3751" xr:uid="{65C2B5FF-6859-4BC8-B996-8196D2DB3C8B}"/>
    <cellStyle name="SAPBEXresItem 3 2 2 5" xfId="2200" xr:uid="{34F1881F-EA9C-492A-8A55-8A30D657B855}"/>
    <cellStyle name="SAPBEXresItem 3 2 3" xfId="1423" xr:uid="{F3070B34-0573-41BC-A844-4A5532B5D63F}"/>
    <cellStyle name="SAPBEXresItem 3 2 3 2" xfId="4009" xr:uid="{7FC61AF1-D4B0-462C-90E3-A57AECF25597}"/>
    <cellStyle name="SAPBEXresItem 3 2 3 3" xfId="2458" xr:uid="{DB48FAE5-183D-45FE-B1B0-9607CDAE4CCE}"/>
    <cellStyle name="SAPBEXresItem 3 2 4" xfId="2977" xr:uid="{D78FEBD1-F3BA-42B0-B767-1C7804794AF4}"/>
    <cellStyle name="SAPBEXresItem 3 2 4 2" xfId="4525" xr:uid="{F77D8D64-304A-4142-9E80-2B25B08942AE}"/>
    <cellStyle name="SAPBEXresItem 3 2 5" xfId="3493" xr:uid="{82637621-43C4-4959-A60B-D406F10D5BC9}"/>
    <cellStyle name="SAPBEXresItem 3 2 6" xfId="1942" xr:uid="{1B241389-0876-4C9D-BEE0-B4712B43CCC5}"/>
    <cellStyle name="SAPBEXresItem 4" xfId="507" xr:uid="{B93D28E7-D528-4618-9EDD-6C8216ACF560}"/>
    <cellStyle name="SAPBEXresItem 4 2" xfId="893" xr:uid="{A8F3758A-C935-495A-B668-4E65FED3ED10}"/>
    <cellStyle name="SAPBEXresItem 4 2 2" xfId="1166" xr:uid="{28D8B9BE-6330-497B-BACD-84251F4343C6}"/>
    <cellStyle name="SAPBEXresItem 4 2 2 2" xfId="1682" xr:uid="{F8B2477B-C2FD-4F3D-B372-0F37E069063C}"/>
    <cellStyle name="SAPBEXresItem 4 2 2 2 2" xfId="4268" xr:uid="{12EB0C01-37A3-47EB-9F4C-7FBD067DF35F}"/>
    <cellStyle name="SAPBEXresItem 4 2 2 2 3" xfId="2717" xr:uid="{A5262BD4-1DAD-4273-B0ED-7F6F729B8D71}"/>
    <cellStyle name="SAPBEXresItem 4 2 2 3" xfId="3236" xr:uid="{B46BD6B0-846F-4C6D-8EFE-7FE7892A35C1}"/>
    <cellStyle name="SAPBEXresItem 4 2 2 3 2" xfId="4784" xr:uid="{159DB861-0A86-4234-B41D-543C49CFD06D}"/>
    <cellStyle name="SAPBEXresItem 4 2 2 4" xfId="3752" xr:uid="{0BB6D024-B717-4835-9A31-BADB838597DE}"/>
    <cellStyle name="SAPBEXresItem 4 2 2 5" xfId="2201" xr:uid="{23527029-2092-4A74-954B-D0876B74AFA4}"/>
    <cellStyle name="SAPBEXresItem 4 2 3" xfId="1424" xr:uid="{7898CCBF-66CE-40C5-8934-00D1A2B14611}"/>
    <cellStyle name="SAPBEXresItem 4 2 3 2" xfId="4010" xr:uid="{80ECA346-2943-4CC6-8564-B9709698FB38}"/>
    <cellStyle name="SAPBEXresItem 4 2 3 3" xfId="2459" xr:uid="{C34234C8-8B96-483F-9DD5-0C6835D8DCD0}"/>
    <cellStyle name="SAPBEXresItem 4 2 4" xfId="2978" xr:uid="{9EE1EEBD-F6D4-44B3-9268-6A68D97C5CCF}"/>
    <cellStyle name="SAPBEXresItem 4 2 4 2" xfId="4526" xr:uid="{BF634040-7F2D-4456-AC57-8CBFCA62F1D1}"/>
    <cellStyle name="SAPBEXresItem 4 2 5" xfId="3494" xr:uid="{2DFCCDA5-0E7A-438C-AECD-EAF90AB25015}"/>
    <cellStyle name="SAPBEXresItem 4 2 6" xfId="1943" xr:uid="{42172E0D-5733-4AB4-821C-8F1120DFC116}"/>
    <cellStyle name="SAPBEXresItem 5" xfId="508" xr:uid="{22252952-CA8F-4735-80A2-067ADF45419A}"/>
    <cellStyle name="SAPBEXresItem 5 2" xfId="894" xr:uid="{A1337137-1C06-4714-B8D2-D50C871AE617}"/>
    <cellStyle name="SAPBEXresItem 5 2 2" xfId="1167" xr:uid="{3F9334AF-3A98-441D-BE79-4BD7AC6DF6D4}"/>
    <cellStyle name="SAPBEXresItem 5 2 2 2" xfId="1683" xr:uid="{9C2774EE-B5C7-461E-BA46-0D73C463DFA4}"/>
    <cellStyle name="SAPBEXresItem 5 2 2 2 2" xfId="4269" xr:uid="{7F713CD5-CEA2-43D3-990D-E37A60A9A819}"/>
    <cellStyle name="SAPBEXresItem 5 2 2 2 3" xfId="2718" xr:uid="{D0D5DB4A-0D09-4134-A04A-33DEAE3EB371}"/>
    <cellStyle name="SAPBEXresItem 5 2 2 3" xfId="3237" xr:uid="{E225EB88-E63D-40CA-B1F8-0A4C9259CB2D}"/>
    <cellStyle name="SAPBEXresItem 5 2 2 3 2" xfId="4785" xr:uid="{44F1ECBC-8E4B-4BE1-837B-76513245B1F6}"/>
    <cellStyle name="SAPBEXresItem 5 2 2 4" xfId="3753" xr:uid="{8AC3D330-7032-49D8-8DDA-06B76459BCF1}"/>
    <cellStyle name="SAPBEXresItem 5 2 2 5" xfId="2202" xr:uid="{B2D014BF-356B-452D-8A84-E927194ABD08}"/>
    <cellStyle name="SAPBEXresItem 5 2 3" xfId="1425" xr:uid="{4DD00EC2-3477-4FCB-BBDA-043FEC8D97C8}"/>
    <cellStyle name="SAPBEXresItem 5 2 3 2" xfId="4011" xr:uid="{51C15B6E-0637-4903-9693-FC6359AFA695}"/>
    <cellStyle name="SAPBEXresItem 5 2 3 3" xfId="2460" xr:uid="{89166AC7-D0AE-4CDA-B06D-61A044CA349C}"/>
    <cellStyle name="SAPBEXresItem 5 2 4" xfId="2979" xr:uid="{42AF5A76-0E7B-4107-A55F-57FE5785DC5D}"/>
    <cellStyle name="SAPBEXresItem 5 2 4 2" xfId="4527" xr:uid="{64B6E3CE-3850-4E7B-81E8-E846FEF48303}"/>
    <cellStyle name="SAPBEXresItem 5 2 5" xfId="3495" xr:uid="{62536605-0C30-453D-94B6-1790ECB311DB}"/>
    <cellStyle name="SAPBEXresItem 5 2 6" xfId="1944" xr:uid="{84F86E64-8440-413A-864F-85AD826255F2}"/>
    <cellStyle name="SAPBEXresItem 6" xfId="509" xr:uid="{329CE428-9CF0-497F-B052-08B425BB12CD}"/>
    <cellStyle name="SAPBEXresItem 6 2" xfId="895" xr:uid="{129D81B3-303B-4F35-8829-740F1D3D0F91}"/>
    <cellStyle name="SAPBEXresItem 6 2 2" xfId="1168" xr:uid="{B3C87FD9-F8F5-4303-BA60-D2718FC1318D}"/>
    <cellStyle name="SAPBEXresItem 6 2 2 2" xfId="1684" xr:uid="{C67B8723-9E70-4C30-A53C-560324A6C02F}"/>
    <cellStyle name="SAPBEXresItem 6 2 2 2 2" xfId="4270" xr:uid="{419A9B34-1108-4E8A-8887-604FA6071997}"/>
    <cellStyle name="SAPBEXresItem 6 2 2 2 3" xfId="2719" xr:uid="{127DB9F6-4B2D-4A47-B368-F9478328405F}"/>
    <cellStyle name="SAPBEXresItem 6 2 2 3" xfId="3238" xr:uid="{0ED3712F-E220-4A0A-9DE5-43B8954F8636}"/>
    <cellStyle name="SAPBEXresItem 6 2 2 3 2" xfId="4786" xr:uid="{3E643C87-4D91-4BDC-A131-297837FE6005}"/>
    <cellStyle name="SAPBEXresItem 6 2 2 4" xfId="3754" xr:uid="{C497F491-BCA1-4267-938B-5F35FCF4ED4C}"/>
    <cellStyle name="SAPBEXresItem 6 2 2 5" xfId="2203" xr:uid="{77940EB4-E7B4-4032-9B05-D4B7E08A639B}"/>
    <cellStyle name="SAPBEXresItem 6 2 3" xfId="1426" xr:uid="{F89F5384-AA62-4EF0-8041-D1D7DF9CECE4}"/>
    <cellStyle name="SAPBEXresItem 6 2 3 2" xfId="4012" xr:uid="{E0ACFDCE-F40F-4807-99E9-1850555689BA}"/>
    <cellStyle name="SAPBEXresItem 6 2 3 3" xfId="2461" xr:uid="{B5C3724F-A0D4-4C09-9FAC-E19D91334F84}"/>
    <cellStyle name="SAPBEXresItem 6 2 4" xfId="2980" xr:uid="{11EE5B9B-9CB1-4472-B40F-1DF37380DE66}"/>
    <cellStyle name="SAPBEXresItem 6 2 4 2" xfId="4528" xr:uid="{C56A49DF-90AB-42CF-95B9-C59AC39B90BA}"/>
    <cellStyle name="SAPBEXresItem 6 2 5" xfId="3496" xr:uid="{38F442A7-E0DF-4A31-B89B-496B8EAE1E61}"/>
    <cellStyle name="SAPBEXresItem 6 2 6" xfId="1945" xr:uid="{7FCECC30-D0BB-4D13-BCC7-E0F55CB051F1}"/>
    <cellStyle name="SAPBEXresItem 7" xfId="890" xr:uid="{5895A177-D18C-4547-BAAA-F9C6EA41F862}"/>
    <cellStyle name="SAPBEXresItem 7 2" xfId="1163" xr:uid="{666F1C6A-70B2-437A-A530-3548C0993251}"/>
    <cellStyle name="SAPBEXresItem 7 2 2" xfId="1679" xr:uid="{1B9E65C4-F325-45A5-A700-2A5DC1CA4F7D}"/>
    <cellStyle name="SAPBEXresItem 7 2 2 2" xfId="4265" xr:uid="{9918C7A5-7DBA-4758-9932-624E1630B1BB}"/>
    <cellStyle name="SAPBEXresItem 7 2 2 3" xfId="2714" xr:uid="{8F81CE51-804C-4995-9711-3584B2E69744}"/>
    <cellStyle name="SAPBEXresItem 7 2 3" xfId="3233" xr:uid="{622BB03D-7510-4F75-9CAA-F44AB2A4D295}"/>
    <cellStyle name="SAPBEXresItem 7 2 3 2" xfId="4781" xr:uid="{C27D0B8C-D928-4F69-A451-F70E3F5FCCC5}"/>
    <cellStyle name="SAPBEXresItem 7 2 4" xfId="3749" xr:uid="{ABBD1535-94D6-445F-A713-435A592E2C64}"/>
    <cellStyle name="SAPBEXresItem 7 2 5" xfId="2198" xr:uid="{12231644-72BE-44F9-A1EF-FF2E5AF44730}"/>
    <cellStyle name="SAPBEXresItem 7 3" xfId="1421" xr:uid="{7DE9C3D4-4084-4F0B-811A-866240453CF6}"/>
    <cellStyle name="SAPBEXresItem 7 3 2" xfId="4007" xr:uid="{7F3F6223-3F69-455B-8B42-297540CAEC89}"/>
    <cellStyle name="SAPBEXresItem 7 3 3" xfId="2456" xr:uid="{A6168EFF-CF98-4436-AB71-38ABD0AF4517}"/>
    <cellStyle name="SAPBEXresItem 7 4" xfId="2975" xr:uid="{7A5C5807-59A3-4C7D-A813-707F7DC3A423}"/>
    <cellStyle name="SAPBEXresItem 7 4 2" xfId="4523" xr:uid="{CDB4E7A8-DCEE-40C3-AA00-31AD64A4ADF4}"/>
    <cellStyle name="SAPBEXresItem 7 5" xfId="3491" xr:uid="{3C363009-8AC7-4547-A8D2-8B4B9417F09A}"/>
    <cellStyle name="SAPBEXresItem 7 6" xfId="1940" xr:uid="{FCAE1D85-1DA8-40CC-A64E-780CA8F2E8F4}"/>
    <cellStyle name="SAPBEXresItemX" xfId="510" xr:uid="{F06B7D4C-8DD2-4B58-BFCF-6DB264D55789}"/>
    <cellStyle name="SAPBEXresItemX 2" xfId="511" xr:uid="{1B0BAE07-C162-4122-A2A1-FCF5DD176D7E}"/>
    <cellStyle name="SAPBEXresItemX 2 2" xfId="897" xr:uid="{F63DFBEE-A512-4C3C-A6FB-E374BDDFB8C3}"/>
    <cellStyle name="SAPBEXresItemX 2 2 2" xfId="1170" xr:uid="{242F75E1-3B3C-46AC-BE48-BD0A6FA2C3FA}"/>
    <cellStyle name="SAPBEXresItemX 2 2 2 2" xfId="1686" xr:uid="{A634A62E-E5CB-4EEB-853B-4D65738C2170}"/>
    <cellStyle name="SAPBEXresItemX 2 2 2 2 2" xfId="4272" xr:uid="{CCC59186-509B-47F2-86FF-419C972E75F6}"/>
    <cellStyle name="SAPBEXresItemX 2 2 2 2 3" xfId="2721" xr:uid="{1FDBC57E-4B51-49A1-9056-1FB0E829CAC8}"/>
    <cellStyle name="SAPBEXresItemX 2 2 2 3" xfId="3240" xr:uid="{63F6D840-2C9C-4023-8928-53A7EF7B5E11}"/>
    <cellStyle name="SAPBEXresItemX 2 2 2 3 2" xfId="4788" xr:uid="{1E1C9A22-18A6-4AAC-9595-4C9F6A4AA28F}"/>
    <cellStyle name="SAPBEXresItemX 2 2 2 4" xfId="3756" xr:uid="{4EF22526-6E8F-47D2-9F47-28D38ACFCEC6}"/>
    <cellStyle name="SAPBEXresItemX 2 2 2 5" xfId="2205" xr:uid="{C7385B9B-335A-4B4B-802B-4061F9C27AC0}"/>
    <cellStyle name="SAPBEXresItemX 2 2 3" xfId="1428" xr:uid="{35E4F3A2-20D8-4B31-A133-75E7B9CBF2F3}"/>
    <cellStyle name="SAPBEXresItemX 2 2 3 2" xfId="4014" xr:uid="{878B1586-0236-495A-BBBD-5842C8A25CF3}"/>
    <cellStyle name="SAPBEXresItemX 2 2 3 3" xfId="2463" xr:uid="{7E133E94-3BD1-4362-92E5-FF63D9DCE728}"/>
    <cellStyle name="SAPBEXresItemX 2 2 4" xfId="2982" xr:uid="{7C599BD0-D027-46B2-9DEA-98CEEFF2099D}"/>
    <cellStyle name="SAPBEXresItemX 2 2 4 2" xfId="4530" xr:uid="{8649CE0D-9FB5-4932-9110-4C0C07C7C03D}"/>
    <cellStyle name="SAPBEXresItemX 2 2 5" xfId="3498" xr:uid="{6466233E-3204-4773-8468-F10C26DFAFB1}"/>
    <cellStyle name="SAPBEXresItemX 2 2 6" xfId="1947" xr:uid="{DB33E3B6-5B5B-4F47-B07A-5FFDDA42116E}"/>
    <cellStyle name="SAPBEXresItemX 3" xfId="512" xr:uid="{5F6C2328-09AB-40C8-AD57-A2167C86E750}"/>
    <cellStyle name="SAPBEXresItemX 3 2" xfId="898" xr:uid="{235EA2CC-DE08-4EA9-9767-6F614D16C0F9}"/>
    <cellStyle name="SAPBEXresItemX 3 2 2" xfId="1171" xr:uid="{AED998DE-D12F-4610-A635-3A580A11AE3E}"/>
    <cellStyle name="SAPBEXresItemX 3 2 2 2" xfId="1687" xr:uid="{3E124C3B-F19F-4FF3-A623-30BF27BDC4B3}"/>
    <cellStyle name="SAPBEXresItemX 3 2 2 2 2" xfId="4273" xr:uid="{D092020F-CB97-42B8-BB9D-95E21BB5AAE3}"/>
    <cellStyle name="SAPBEXresItemX 3 2 2 2 3" xfId="2722" xr:uid="{49BB1B20-9AA1-450B-9339-E8BC4A3254E7}"/>
    <cellStyle name="SAPBEXresItemX 3 2 2 3" xfId="3241" xr:uid="{1AF7FE90-CFEB-4987-BA88-5579DE54F960}"/>
    <cellStyle name="SAPBEXresItemX 3 2 2 3 2" xfId="4789" xr:uid="{07574757-4791-463B-A7BF-89F61B5A8309}"/>
    <cellStyle name="SAPBEXresItemX 3 2 2 4" xfId="3757" xr:uid="{6B029C6D-6F63-4C31-A073-39145917E1E5}"/>
    <cellStyle name="SAPBEXresItemX 3 2 2 5" xfId="2206" xr:uid="{8263B9EB-C443-416C-9DFB-93CC91355CA0}"/>
    <cellStyle name="SAPBEXresItemX 3 2 3" xfId="1429" xr:uid="{2E14A318-4394-42C0-90C5-D2757FD0259D}"/>
    <cellStyle name="SAPBEXresItemX 3 2 3 2" xfId="4015" xr:uid="{8DC78CB2-4F70-4265-81A0-92F2A3109A6F}"/>
    <cellStyle name="SAPBEXresItemX 3 2 3 3" xfId="2464" xr:uid="{896FC882-B48C-4B8B-92EE-4B755E20151B}"/>
    <cellStyle name="SAPBEXresItemX 3 2 4" xfId="2983" xr:uid="{95B20819-1BC7-44EF-AD92-EC1584EE67BC}"/>
    <cellStyle name="SAPBEXresItemX 3 2 4 2" xfId="4531" xr:uid="{D9C7DE7B-ECBE-4F83-9432-B60EB6FEB517}"/>
    <cellStyle name="SAPBEXresItemX 3 2 5" xfId="3499" xr:uid="{1A709ED9-B93E-4039-B32A-05AE253FB1FB}"/>
    <cellStyle name="SAPBEXresItemX 3 2 6" xfId="1948" xr:uid="{0B59A0DF-27D7-481F-998F-187697D3CF19}"/>
    <cellStyle name="SAPBEXresItemX 4" xfId="513" xr:uid="{077DCB2E-4991-41A0-8BA9-08D99814494A}"/>
    <cellStyle name="SAPBEXresItemX 4 2" xfId="899" xr:uid="{F04936A7-3C2D-49B8-A1DB-1347C8C765EC}"/>
    <cellStyle name="SAPBEXresItemX 4 2 2" xfId="1172" xr:uid="{50401A19-B521-4F53-A4FB-170422FABDB8}"/>
    <cellStyle name="SAPBEXresItemX 4 2 2 2" xfId="1688" xr:uid="{8BB719D6-9FBD-4C7B-934F-BAD5D4376826}"/>
    <cellStyle name="SAPBEXresItemX 4 2 2 2 2" xfId="4274" xr:uid="{DEC1519E-CB74-4290-9B4D-2A39DEDCAB19}"/>
    <cellStyle name="SAPBEXresItemX 4 2 2 2 3" xfId="2723" xr:uid="{3726C581-2E55-400F-9EE8-85B6D5899231}"/>
    <cellStyle name="SAPBEXresItemX 4 2 2 3" xfId="3242" xr:uid="{0101F75D-8E40-4800-8AB6-9ECE6F1D39F3}"/>
    <cellStyle name="SAPBEXresItemX 4 2 2 3 2" xfId="4790" xr:uid="{FD6713A1-9724-4D37-88DC-054E6A9978AA}"/>
    <cellStyle name="SAPBEXresItemX 4 2 2 4" xfId="3758" xr:uid="{142D7DB2-9887-4125-9AD7-1DDBA318E778}"/>
    <cellStyle name="SAPBEXresItemX 4 2 2 5" xfId="2207" xr:uid="{9DD5D5E5-134D-4BAF-B595-E2F0780D9464}"/>
    <cellStyle name="SAPBEXresItemX 4 2 3" xfId="1430" xr:uid="{159825FC-6541-4624-9683-EA988CBD318B}"/>
    <cellStyle name="SAPBEXresItemX 4 2 3 2" xfId="4016" xr:uid="{DE8DA545-EF74-4E76-BA39-40E6E113E77E}"/>
    <cellStyle name="SAPBEXresItemX 4 2 3 3" xfId="2465" xr:uid="{11FAF80B-61CF-4EC9-A890-7A0A682ABD7B}"/>
    <cellStyle name="SAPBEXresItemX 4 2 4" xfId="2984" xr:uid="{E9968011-F4C3-4CA5-A62D-EF345A950F30}"/>
    <cellStyle name="SAPBEXresItemX 4 2 4 2" xfId="4532" xr:uid="{5DECACF9-F567-4DAA-8D92-455925E48036}"/>
    <cellStyle name="SAPBEXresItemX 4 2 5" xfId="3500" xr:uid="{48C67228-7D6F-4572-90C4-E8149208F811}"/>
    <cellStyle name="SAPBEXresItemX 4 2 6" xfId="1949" xr:uid="{4C5F45BD-8221-43B0-A0DA-150B0B4E9A6D}"/>
    <cellStyle name="SAPBEXresItemX 5" xfId="514" xr:uid="{AEE6702A-746A-449B-9A1F-B4A5D63AFFA5}"/>
    <cellStyle name="SAPBEXresItemX 5 2" xfId="900" xr:uid="{C59D1D30-49A7-4DDD-A41C-28E5992D4671}"/>
    <cellStyle name="SAPBEXresItemX 5 2 2" xfId="1173" xr:uid="{4581C55A-CA8A-4195-94FD-8EF600EFA53B}"/>
    <cellStyle name="SAPBEXresItemX 5 2 2 2" xfId="1689" xr:uid="{AAC94D1D-DA52-4872-98D8-6D97946FF1AE}"/>
    <cellStyle name="SAPBEXresItemX 5 2 2 2 2" xfId="4275" xr:uid="{1B8A06D2-D48B-4911-96BC-CFCC900C56D0}"/>
    <cellStyle name="SAPBEXresItemX 5 2 2 2 3" xfId="2724" xr:uid="{BCB65226-C703-4C1E-8632-E0CFC9C1EEE1}"/>
    <cellStyle name="SAPBEXresItemX 5 2 2 3" xfId="3243" xr:uid="{D2F127D4-C87B-4EBE-B46E-B2E30DAE7A3F}"/>
    <cellStyle name="SAPBEXresItemX 5 2 2 3 2" xfId="4791" xr:uid="{BC18AC23-7E86-4C47-B740-12BB4F2EB36E}"/>
    <cellStyle name="SAPBEXresItemX 5 2 2 4" xfId="3759" xr:uid="{059DE998-C24C-4613-9CDB-5830C023DFF2}"/>
    <cellStyle name="SAPBEXresItemX 5 2 2 5" xfId="2208" xr:uid="{7961AB93-5C0A-4673-8DED-D9B56605E696}"/>
    <cellStyle name="SAPBEXresItemX 5 2 3" xfId="1431" xr:uid="{05CE8C49-0E90-4CE6-BF35-88CB5D49DAE7}"/>
    <cellStyle name="SAPBEXresItemX 5 2 3 2" xfId="4017" xr:uid="{2B670245-880F-4E9E-BACA-56B3C5BCEAF0}"/>
    <cellStyle name="SAPBEXresItemX 5 2 3 3" xfId="2466" xr:uid="{F1693A02-F03A-4FC5-B337-BD94ACE2FE96}"/>
    <cellStyle name="SAPBEXresItemX 5 2 4" xfId="2985" xr:uid="{DEFEB581-21C4-442A-9F11-01092D218ECB}"/>
    <cellStyle name="SAPBEXresItemX 5 2 4 2" xfId="4533" xr:uid="{3E93A5C5-C038-4E83-9567-8F856D90A6FF}"/>
    <cellStyle name="SAPBEXresItemX 5 2 5" xfId="3501" xr:uid="{AB1D5C15-FFD0-46C6-B70F-91B028CB5903}"/>
    <cellStyle name="SAPBEXresItemX 5 2 6" xfId="1950" xr:uid="{878B5AB2-512B-49A1-8A31-CD71E2A0018F}"/>
    <cellStyle name="SAPBEXresItemX 6" xfId="515" xr:uid="{99205148-8365-43AD-B13C-C821A94D23DC}"/>
    <cellStyle name="SAPBEXresItemX 6 2" xfId="901" xr:uid="{36643AC4-FF5E-4765-9268-87FBE5A8DD2E}"/>
    <cellStyle name="SAPBEXresItemX 6 2 2" xfId="1174" xr:uid="{640F099B-4E00-46FA-9E0C-0A8429E55778}"/>
    <cellStyle name="SAPBEXresItemX 6 2 2 2" xfId="1690" xr:uid="{3BDC189F-A30A-4AEF-BAAC-233336C86802}"/>
    <cellStyle name="SAPBEXresItemX 6 2 2 2 2" xfId="4276" xr:uid="{A2EF190A-CCBD-4C96-BDAE-D5709B4AF982}"/>
    <cellStyle name="SAPBEXresItemX 6 2 2 2 3" xfId="2725" xr:uid="{55F72DEC-4069-4055-99EE-831A3DED5468}"/>
    <cellStyle name="SAPBEXresItemX 6 2 2 3" xfId="3244" xr:uid="{EA2CA1F9-6FBE-480C-BB5E-4D605CDEA30C}"/>
    <cellStyle name="SAPBEXresItemX 6 2 2 3 2" xfId="4792" xr:uid="{D8DCC643-1960-4AB9-8C70-2B310A1D10A8}"/>
    <cellStyle name="SAPBEXresItemX 6 2 2 4" xfId="3760" xr:uid="{40B25AA1-B0AA-418D-A3D4-EAF832C53D75}"/>
    <cellStyle name="SAPBEXresItemX 6 2 2 5" xfId="2209" xr:uid="{DE1CFE49-4581-45EE-B0FD-EC55810407F4}"/>
    <cellStyle name="SAPBEXresItemX 6 2 3" xfId="1432" xr:uid="{A078C403-8E91-4DBD-AF09-CA03F71FE74B}"/>
    <cellStyle name="SAPBEXresItemX 6 2 3 2" xfId="4018" xr:uid="{4FA1F8ED-92BB-4B11-8A81-7A2BCB3E3265}"/>
    <cellStyle name="SAPBEXresItemX 6 2 3 3" xfId="2467" xr:uid="{543944FF-4659-4D33-A139-AF2FFC33C8B9}"/>
    <cellStyle name="SAPBEXresItemX 6 2 4" xfId="2986" xr:uid="{FDE8B4C2-579F-4B6F-AEC4-9906D005F720}"/>
    <cellStyle name="SAPBEXresItemX 6 2 4 2" xfId="4534" xr:uid="{0673E331-2C03-49AA-9FA1-C8EDCCACDC8C}"/>
    <cellStyle name="SAPBEXresItemX 6 2 5" xfId="3502" xr:uid="{08CC4AD9-043A-429D-A6BF-0B19E55AB9BD}"/>
    <cellStyle name="SAPBEXresItemX 6 2 6" xfId="1951" xr:uid="{F12593C8-6E17-40E8-B540-C487FDF6BAC0}"/>
    <cellStyle name="SAPBEXresItemX 7" xfId="896" xr:uid="{DF5D3370-528E-45E9-8ECC-0FEAB687DCEC}"/>
    <cellStyle name="SAPBEXresItemX 7 2" xfId="1169" xr:uid="{3E331260-CFC7-4CFA-9469-6A866928035B}"/>
    <cellStyle name="SAPBEXresItemX 7 2 2" xfId="1685" xr:uid="{3DA0A6D9-AD3A-4371-8361-E5FCB422CC54}"/>
    <cellStyle name="SAPBEXresItemX 7 2 2 2" xfId="4271" xr:uid="{C1078F23-3E24-4A8C-A08A-53A6B08A3178}"/>
    <cellStyle name="SAPBEXresItemX 7 2 2 3" xfId="2720" xr:uid="{2DBC1DAA-A5AA-400C-92C0-C34E9D33D1DD}"/>
    <cellStyle name="SAPBEXresItemX 7 2 3" xfId="3239" xr:uid="{3B3A4DCC-36FD-412F-8032-0F58FD545221}"/>
    <cellStyle name="SAPBEXresItemX 7 2 3 2" xfId="4787" xr:uid="{BD3474D5-BB7E-44E5-9A88-7647969B76B1}"/>
    <cellStyle name="SAPBEXresItemX 7 2 4" xfId="3755" xr:uid="{9ECC8202-CAB7-4E39-8E10-9A6561B76E82}"/>
    <cellStyle name="SAPBEXresItemX 7 2 5" xfId="2204" xr:uid="{31E9CCEB-5C24-490A-9D94-5F0B555125A6}"/>
    <cellStyle name="SAPBEXresItemX 7 3" xfId="1427" xr:uid="{7957DEE7-2CB6-41BF-AE79-7690C038923A}"/>
    <cellStyle name="SAPBEXresItemX 7 3 2" xfId="4013" xr:uid="{45E93D78-5101-4C88-A315-BD8DD37A4621}"/>
    <cellStyle name="SAPBEXresItemX 7 3 3" xfId="2462" xr:uid="{DEBADDA6-162D-4086-AB30-8460D31392AF}"/>
    <cellStyle name="SAPBEXresItemX 7 4" xfId="2981" xr:uid="{D39B504C-C329-4DC0-B253-607BABEDA729}"/>
    <cellStyle name="SAPBEXresItemX 7 4 2" xfId="4529" xr:uid="{59747879-8370-4825-B8F7-02204B811079}"/>
    <cellStyle name="SAPBEXresItemX 7 5" xfId="3497" xr:uid="{0A62C208-107A-4B7C-A9B7-D467F3CD5407}"/>
    <cellStyle name="SAPBEXresItemX 7 6" xfId="1946" xr:uid="{67B0AC15-CD61-498A-A5FA-2C726D10F6AD}"/>
    <cellStyle name="SAPBEXstdData" xfId="516" xr:uid="{A4DDFB10-0086-498C-A5CA-BB1E3288FF5B}"/>
    <cellStyle name="SAPBEXstdData 2" xfId="517" xr:uid="{006DCD44-6DF2-4A9C-8D4E-BE9601B1C1EB}"/>
    <cellStyle name="SAPBEXstdData 2 2" xfId="903" xr:uid="{F9274747-3E71-42C1-92E8-8C53732DAEF4}"/>
    <cellStyle name="SAPBEXstdData 2 2 2" xfId="1176" xr:uid="{52597E23-1202-4733-AB95-6EF07F6AC412}"/>
    <cellStyle name="SAPBEXstdData 2 2 2 2" xfId="1692" xr:uid="{A211B6B8-9FDD-4B91-8AF7-E2A016D7F98F}"/>
    <cellStyle name="SAPBEXstdData 2 2 2 2 2" xfId="4278" xr:uid="{737B1AC1-88D2-4272-B6BD-4569A4E48549}"/>
    <cellStyle name="SAPBEXstdData 2 2 2 2 3" xfId="2727" xr:uid="{F8688AB1-3161-46F8-A7FD-D53D9A7D0FF9}"/>
    <cellStyle name="SAPBEXstdData 2 2 2 3" xfId="3246" xr:uid="{0BC680C3-1495-449A-BDE1-FA1E94928A93}"/>
    <cellStyle name="SAPBEXstdData 2 2 2 3 2" xfId="4794" xr:uid="{AE9802B2-6C6C-4F99-8AB9-4B1B9F523562}"/>
    <cellStyle name="SAPBEXstdData 2 2 2 4" xfId="3762" xr:uid="{DA0F3ED7-AE09-4CC7-83F4-02319DA7A548}"/>
    <cellStyle name="SAPBEXstdData 2 2 2 5" xfId="2211" xr:uid="{D1264C38-CCAA-4998-B432-899559F1F2B4}"/>
    <cellStyle name="SAPBEXstdData 2 2 3" xfId="1434" xr:uid="{DBAC3124-4D86-4A20-9D0C-DF5D401A509A}"/>
    <cellStyle name="SAPBEXstdData 2 2 3 2" xfId="4020" xr:uid="{13D4FC0A-7064-4DCC-97EE-A30B999A4360}"/>
    <cellStyle name="SAPBEXstdData 2 2 3 3" xfId="2469" xr:uid="{81E9500F-BD41-438F-AA86-7ECB7CA9C424}"/>
    <cellStyle name="SAPBEXstdData 2 2 4" xfId="2988" xr:uid="{1A9BD110-8069-4D6C-BA32-AF462A0ACF43}"/>
    <cellStyle name="SAPBEXstdData 2 2 4 2" xfId="4536" xr:uid="{22752125-0116-457E-B17B-024D5C03EB9F}"/>
    <cellStyle name="SAPBEXstdData 2 2 5" xfId="3504" xr:uid="{9B116933-7FE7-4FFE-8330-BACFE674A28B}"/>
    <cellStyle name="SAPBEXstdData 2 2 6" xfId="1953" xr:uid="{AABE8A70-1403-4474-82D9-87381F17A30A}"/>
    <cellStyle name="SAPBEXstdData 3" xfId="518" xr:uid="{4D5EEB82-C169-43AF-AD1A-07ADE92A85F9}"/>
    <cellStyle name="SAPBEXstdData 3 2" xfId="904" xr:uid="{3FF93751-8335-480E-B6F0-255BF2A73A65}"/>
    <cellStyle name="SAPBEXstdData 3 2 2" xfId="1177" xr:uid="{D4323DED-7C89-4B5D-94C3-F6652A35EC9B}"/>
    <cellStyle name="SAPBEXstdData 3 2 2 2" xfId="1693" xr:uid="{9D54906C-F82A-4839-B933-EDB60D78E7EF}"/>
    <cellStyle name="SAPBEXstdData 3 2 2 2 2" xfId="4279" xr:uid="{50745FDD-8541-4116-9E8E-61ECA42F5327}"/>
    <cellStyle name="SAPBEXstdData 3 2 2 2 3" xfId="2728" xr:uid="{3E19A9BD-C989-4F34-AD85-B9C5AF8F0068}"/>
    <cellStyle name="SAPBEXstdData 3 2 2 3" xfId="3247" xr:uid="{11B728F9-C237-4F96-BAF7-FEA4DF5C59A6}"/>
    <cellStyle name="SAPBEXstdData 3 2 2 3 2" xfId="4795" xr:uid="{130DE734-C0EE-4B2B-BB0B-2DBF9FC36E4F}"/>
    <cellStyle name="SAPBEXstdData 3 2 2 4" xfId="3763" xr:uid="{F0A3DCB9-1F31-496E-9CD7-EE4DAEB327A6}"/>
    <cellStyle name="SAPBEXstdData 3 2 2 5" xfId="2212" xr:uid="{21A600B1-7669-4D48-ABD7-E275D8E87D26}"/>
    <cellStyle name="SAPBEXstdData 3 2 3" xfId="1435" xr:uid="{2A7B2DB9-F0F4-44C0-85DC-0793FE0759F1}"/>
    <cellStyle name="SAPBEXstdData 3 2 3 2" xfId="4021" xr:uid="{315B12DE-258A-470D-B2A7-076B7193DE2A}"/>
    <cellStyle name="SAPBEXstdData 3 2 3 3" xfId="2470" xr:uid="{435FA8CF-4E52-4004-AF24-48114E26C715}"/>
    <cellStyle name="SAPBEXstdData 3 2 4" xfId="2989" xr:uid="{7D724F8C-B4F5-4F68-B5E6-EF70BE03B7AB}"/>
    <cellStyle name="SAPBEXstdData 3 2 4 2" xfId="4537" xr:uid="{8863D063-1202-48F3-9A4D-D51284ABAD5A}"/>
    <cellStyle name="SAPBEXstdData 3 2 5" xfId="3505" xr:uid="{487AEAED-4961-40EA-BD48-AB9084B1B4E1}"/>
    <cellStyle name="SAPBEXstdData 3 2 6" xfId="1954" xr:uid="{5B9D8951-BD65-41D7-8096-842883C7A5DE}"/>
    <cellStyle name="SAPBEXstdData 4" xfId="519" xr:uid="{E7191A8A-28CC-457D-9BB1-D4C2BDC1FB5E}"/>
    <cellStyle name="SAPBEXstdData 4 2" xfId="905" xr:uid="{3FFEB469-6D3B-41C8-B1E0-E4FD842837F2}"/>
    <cellStyle name="SAPBEXstdData 4 2 2" xfId="1178" xr:uid="{C01588F0-D270-4473-BBDF-B6B7BBFCAD65}"/>
    <cellStyle name="SAPBEXstdData 4 2 2 2" xfId="1694" xr:uid="{CE621828-1A22-4E29-95C4-25C92D2A8C5D}"/>
    <cellStyle name="SAPBEXstdData 4 2 2 2 2" xfId="4280" xr:uid="{3FF7AEB7-3B56-4BA2-8BF8-3F463A36F725}"/>
    <cellStyle name="SAPBEXstdData 4 2 2 2 3" xfId="2729" xr:uid="{A77CFA0D-4832-43FC-A04A-37BDD688CDD3}"/>
    <cellStyle name="SAPBEXstdData 4 2 2 3" xfId="3248" xr:uid="{76FECCCA-256E-461B-AB59-01D461AE45D5}"/>
    <cellStyle name="SAPBEXstdData 4 2 2 3 2" xfId="4796" xr:uid="{36851A04-695A-4474-8887-28BB7F32FBFA}"/>
    <cellStyle name="SAPBEXstdData 4 2 2 4" xfId="3764" xr:uid="{128CFB39-4302-4650-A392-96CC73C490DF}"/>
    <cellStyle name="SAPBEXstdData 4 2 2 5" xfId="2213" xr:uid="{9693CD74-3AAE-4BFD-900B-9941020186AB}"/>
    <cellStyle name="SAPBEXstdData 4 2 3" xfId="1436" xr:uid="{8B3321D7-3B81-4407-BA5A-FE39428D2CED}"/>
    <cellStyle name="SAPBEXstdData 4 2 3 2" xfId="4022" xr:uid="{E7995C71-00C4-4C3A-AE5A-65317BFBB5B6}"/>
    <cellStyle name="SAPBEXstdData 4 2 3 3" xfId="2471" xr:uid="{A8D982CD-45E0-47EE-8C57-F71D4EB0A0C8}"/>
    <cellStyle name="SAPBEXstdData 4 2 4" xfId="2990" xr:uid="{1A892684-63EF-4407-8115-D7309886E430}"/>
    <cellStyle name="SAPBEXstdData 4 2 4 2" xfId="4538" xr:uid="{7A2F7512-12CD-410D-866C-FA875B3DF750}"/>
    <cellStyle name="SAPBEXstdData 4 2 5" xfId="3506" xr:uid="{2330B38B-D774-44C3-9A3B-8AA649F25140}"/>
    <cellStyle name="SAPBEXstdData 4 2 6" xfId="1955" xr:uid="{E76B847C-7640-47EA-AF9A-5A64F85556F2}"/>
    <cellStyle name="SAPBEXstdData 5" xfId="520" xr:uid="{7929F95A-37A7-43FE-B7A7-6DB4B5D5992F}"/>
    <cellStyle name="SAPBEXstdData 5 2" xfId="906" xr:uid="{E640D76D-5C36-4495-82E5-F6B5BDEA24C0}"/>
    <cellStyle name="SAPBEXstdData 5 2 2" xfId="1179" xr:uid="{E769C1DD-ADD9-430E-B657-C12B2561C8C8}"/>
    <cellStyle name="SAPBEXstdData 5 2 2 2" xfId="1695" xr:uid="{E5426E4E-67A8-4887-971F-9EDAB6E1DDF6}"/>
    <cellStyle name="SAPBEXstdData 5 2 2 2 2" xfId="4281" xr:uid="{66659E74-1887-4D02-8582-580C821946C5}"/>
    <cellStyle name="SAPBEXstdData 5 2 2 2 3" xfId="2730" xr:uid="{E9F62C4C-8356-4479-AA69-B1FAC9555FF9}"/>
    <cellStyle name="SAPBEXstdData 5 2 2 3" xfId="3249" xr:uid="{303A4C4D-4A1E-4F59-8E40-BE230A10AA55}"/>
    <cellStyle name="SAPBEXstdData 5 2 2 3 2" xfId="4797" xr:uid="{3F2237A5-CBFB-472A-AED6-AD8F67D075A8}"/>
    <cellStyle name="SAPBEXstdData 5 2 2 4" xfId="3765" xr:uid="{2511141E-E10B-4261-85B1-5CAE376FAB52}"/>
    <cellStyle name="SAPBEXstdData 5 2 2 5" xfId="2214" xr:uid="{97C0E2D7-96BD-4A44-8690-D6CAE06811B3}"/>
    <cellStyle name="SAPBEXstdData 5 2 3" xfId="1437" xr:uid="{806895CF-ACAA-4C01-86F6-D392D33E5340}"/>
    <cellStyle name="SAPBEXstdData 5 2 3 2" xfId="4023" xr:uid="{BCBA2CB4-05C6-41E5-B79E-8245EC8C3563}"/>
    <cellStyle name="SAPBEXstdData 5 2 3 3" xfId="2472" xr:uid="{97C310B3-6B88-4DE2-98F0-A9110AD7061A}"/>
    <cellStyle name="SAPBEXstdData 5 2 4" xfId="2991" xr:uid="{1939A555-EF53-40E1-8A8B-9ADFCB4FE53E}"/>
    <cellStyle name="SAPBEXstdData 5 2 4 2" xfId="4539" xr:uid="{8F23C27C-3435-4D8D-9789-91F2FFD80A2E}"/>
    <cellStyle name="SAPBEXstdData 5 2 5" xfId="3507" xr:uid="{A3ED30E0-66AC-4921-B918-2BFC2627F9B1}"/>
    <cellStyle name="SAPBEXstdData 5 2 6" xfId="1956" xr:uid="{B8AA59A9-9588-4804-BFFF-EE75A1D2DB3C}"/>
    <cellStyle name="SAPBEXstdData 6" xfId="521" xr:uid="{2D3B63CC-AFD4-4C05-BDD8-178D46B42E8C}"/>
    <cellStyle name="SAPBEXstdData 6 2" xfId="907" xr:uid="{D0F3AD55-3532-437C-8D1F-0B65C9087FF8}"/>
    <cellStyle name="SAPBEXstdData 6 2 2" xfId="1180" xr:uid="{CE3A9D8F-7D5D-42BD-BE12-4420C7857748}"/>
    <cellStyle name="SAPBEXstdData 6 2 2 2" xfId="1696" xr:uid="{9B7DAE5E-C220-4504-8AFE-7C887592615D}"/>
    <cellStyle name="SAPBEXstdData 6 2 2 2 2" xfId="4282" xr:uid="{9282826A-4D6C-430F-8DAE-81C710DCAFFD}"/>
    <cellStyle name="SAPBEXstdData 6 2 2 2 3" xfId="2731" xr:uid="{57E4A330-ECCB-420B-A2B4-612334D6BFB1}"/>
    <cellStyle name="SAPBEXstdData 6 2 2 3" xfId="3250" xr:uid="{D896F00D-C07E-4B19-8686-FB62C98A361E}"/>
    <cellStyle name="SAPBEXstdData 6 2 2 3 2" xfId="4798" xr:uid="{6F49C027-1ABB-43AA-BBAC-049D70DE2923}"/>
    <cellStyle name="SAPBEXstdData 6 2 2 4" xfId="3766" xr:uid="{964E9DCC-403C-4561-B28A-EBCC05F26485}"/>
    <cellStyle name="SAPBEXstdData 6 2 2 5" xfId="2215" xr:uid="{84C8920E-E85B-4DCB-911F-6274398937D5}"/>
    <cellStyle name="SAPBEXstdData 6 2 3" xfId="1438" xr:uid="{BF70ED96-E26F-452E-B175-11B27B93D03C}"/>
    <cellStyle name="SAPBEXstdData 6 2 3 2" xfId="4024" xr:uid="{0094C6F2-3203-40C8-A890-177AC31E0CCD}"/>
    <cellStyle name="SAPBEXstdData 6 2 3 3" xfId="2473" xr:uid="{82A3FA40-E4CF-4EF7-AA4B-B98EE4863230}"/>
    <cellStyle name="SAPBEXstdData 6 2 4" xfId="2992" xr:uid="{28E816CB-0D80-4AEF-9336-07395E73EF0E}"/>
    <cellStyle name="SAPBEXstdData 6 2 4 2" xfId="4540" xr:uid="{CDAFC510-1AA5-4153-9772-EF6813F79EB4}"/>
    <cellStyle name="SAPBEXstdData 6 2 5" xfId="3508" xr:uid="{013A9368-5DF4-4939-940B-10D4C67F836F}"/>
    <cellStyle name="SAPBEXstdData 6 2 6" xfId="1957" xr:uid="{8F89323E-DA7E-493A-A17D-A96BC85447C6}"/>
    <cellStyle name="SAPBEXstdData 7" xfId="902" xr:uid="{E2055838-698D-4769-8212-6EA5F799DF9C}"/>
    <cellStyle name="SAPBEXstdData 7 2" xfId="1175" xr:uid="{3CA974C9-194F-4D0D-9898-2FFFA8C03BB3}"/>
    <cellStyle name="SAPBEXstdData 7 2 2" xfId="1691" xr:uid="{A66048C5-D3FA-441E-AB75-F4CA1EDC1A44}"/>
    <cellStyle name="SAPBEXstdData 7 2 2 2" xfId="4277" xr:uid="{E5C66988-34D3-4F29-ADED-1D87C42C5367}"/>
    <cellStyle name="SAPBEXstdData 7 2 2 3" xfId="2726" xr:uid="{2CFAA3D3-AD08-4402-9398-196E85E690A7}"/>
    <cellStyle name="SAPBEXstdData 7 2 3" xfId="3245" xr:uid="{18C689CA-B582-4D10-8E59-21CC145BED66}"/>
    <cellStyle name="SAPBEXstdData 7 2 3 2" xfId="4793" xr:uid="{CD21248B-2C13-42D1-85CE-CCAB616E2136}"/>
    <cellStyle name="SAPBEXstdData 7 2 4" xfId="3761" xr:uid="{584FCD28-CF9D-4928-A0BF-BAEB82C0CACB}"/>
    <cellStyle name="SAPBEXstdData 7 2 5" xfId="2210" xr:uid="{5DE8EE1C-2711-495B-8149-D201CAA08F0E}"/>
    <cellStyle name="SAPBEXstdData 7 3" xfId="1433" xr:uid="{81ED5229-3EF9-42EC-95CD-0272F909DFB2}"/>
    <cellStyle name="SAPBEXstdData 7 3 2" xfId="4019" xr:uid="{2951E699-5303-4B1A-A430-29CF1DFFFA55}"/>
    <cellStyle name="SAPBEXstdData 7 3 3" xfId="2468" xr:uid="{F0D0E921-24BA-4A81-8289-F9B7908047A7}"/>
    <cellStyle name="SAPBEXstdData 7 4" xfId="2987" xr:uid="{217CFDFD-B2F9-4D05-AC94-1DC40809E84B}"/>
    <cellStyle name="SAPBEXstdData 7 4 2" xfId="4535" xr:uid="{8E3C16B6-A4D1-45DC-8C67-32F0543AD148}"/>
    <cellStyle name="SAPBEXstdData 7 5" xfId="3503" xr:uid="{67001AAE-4E45-4F78-85D2-C5564FCD51F1}"/>
    <cellStyle name="SAPBEXstdData 7 6" xfId="1952" xr:uid="{DE9CAC28-CB46-4495-AC1A-1078A26B437B}"/>
    <cellStyle name="SAPBEXstdData_Приложение_1_к_7-у-о_2009_Кв_1_ФСТ" xfId="522" xr:uid="{6620A8CF-BC13-4E56-8745-802D80C990DA}"/>
    <cellStyle name="SAPBEXstdDataEmph" xfId="523" xr:uid="{55B4871B-FB2A-47BA-B42B-3C7B3A394D8A}"/>
    <cellStyle name="SAPBEXstdDataEmph 2" xfId="524" xr:uid="{84294DB4-7589-437A-AF7F-AC14947B8249}"/>
    <cellStyle name="SAPBEXstdDataEmph 2 2" xfId="909" xr:uid="{7F8EDFC8-C2CF-4C6C-A098-742F0AFAECD0}"/>
    <cellStyle name="SAPBEXstdDataEmph 2 2 2" xfId="1182" xr:uid="{D1B65A08-AEE6-4EE8-A425-F08566C17474}"/>
    <cellStyle name="SAPBEXstdDataEmph 2 2 2 2" xfId="1698" xr:uid="{C0D53A9A-F4B4-487C-AADB-720AFAECAF1D}"/>
    <cellStyle name="SAPBEXstdDataEmph 2 2 2 2 2" xfId="4284" xr:uid="{62398C5E-BE5F-44AD-A73B-F20C215E492B}"/>
    <cellStyle name="SAPBEXstdDataEmph 2 2 2 2 3" xfId="2733" xr:uid="{492EE3D2-D56F-4DDF-8AFA-079A5FA4614C}"/>
    <cellStyle name="SAPBEXstdDataEmph 2 2 2 3" xfId="3252" xr:uid="{4FCEFBD7-977A-4F15-A4EA-BC6A8F6318E4}"/>
    <cellStyle name="SAPBEXstdDataEmph 2 2 2 3 2" xfId="4800" xr:uid="{2B050F01-0C54-43A0-A8E0-F77EA9C05BBB}"/>
    <cellStyle name="SAPBEXstdDataEmph 2 2 2 4" xfId="3768" xr:uid="{FAD63025-0CD0-4F21-AFDD-61D6B8AC5AE8}"/>
    <cellStyle name="SAPBEXstdDataEmph 2 2 2 5" xfId="2217" xr:uid="{53A2C492-CA86-460C-BEE3-0AF02B64DBDA}"/>
    <cellStyle name="SAPBEXstdDataEmph 2 2 3" xfId="1440" xr:uid="{8CB619F9-2B24-45C9-9BA3-DD740DB51371}"/>
    <cellStyle name="SAPBEXstdDataEmph 2 2 3 2" xfId="4026" xr:uid="{56903457-9E89-4D79-9841-D2FC48210915}"/>
    <cellStyle name="SAPBEXstdDataEmph 2 2 3 3" xfId="2475" xr:uid="{FEC375FE-E6F6-4E0F-9C7D-18BCB67219BA}"/>
    <cellStyle name="SAPBEXstdDataEmph 2 2 4" xfId="2994" xr:uid="{3AAB6931-4647-442D-A85B-F3D3B3BFABA6}"/>
    <cellStyle name="SAPBEXstdDataEmph 2 2 4 2" xfId="4542" xr:uid="{AC62A093-02B6-4599-BE94-7CE4A106020D}"/>
    <cellStyle name="SAPBEXstdDataEmph 2 2 5" xfId="3510" xr:uid="{3E36EA9B-EB39-4B7F-B185-7296E58975A3}"/>
    <cellStyle name="SAPBEXstdDataEmph 2 2 6" xfId="1959" xr:uid="{3C2A4386-C974-4613-ADC8-550D1C5FB768}"/>
    <cellStyle name="SAPBEXstdDataEmph 3" xfId="525" xr:uid="{B6F18AC3-1646-4E40-83E4-1094F1B5906B}"/>
    <cellStyle name="SAPBEXstdDataEmph 3 2" xfId="910" xr:uid="{81D9CA48-2F54-475B-A612-63A843954CD6}"/>
    <cellStyle name="SAPBEXstdDataEmph 3 2 2" xfId="1183" xr:uid="{94C1735D-3C4F-4EB9-BF61-22101A73B56C}"/>
    <cellStyle name="SAPBEXstdDataEmph 3 2 2 2" xfId="1699" xr:uid="{E5575BD8-605D-4EF1-8A0A-8FADA84725B9}"/>
    <cellStyle name="SAPBEXstdDataEmph 3 2 2 2 2" xfId="4285" xr:uid="{9FBE8B7D-CE57-46EA-930A-1F657FC9F4D7}"/>
    <cellStyle name="SAPBEXstdDataEmph 3 2 2 2 3" xfId="2734" xr:uid="{694456EB-AC50-4DDC-819A-58EFD12021A9}"/>
    <cellStyle name="SAPBEXstdDataEmph 3 2 2 3" xfId="3253" xr:uid="{D0EEEF13-019F-4F14-B866-A186EDA7CB7B}"/>
    <cellStyle name="SAPBEXstdDataEmph 3 2 2 3 2" xfId="4801" xr:uid="{2EF060D3-37A9-42A1-A3F2-7485EF4046EE}"/>
    <cellStyle name="SAPBEXstdDataEmph 3 2 2 4" xfId="3769" xr:uid="{0AD766AC-F6AA-4F16-ADEA-EEB904CC6516}"/>
    <cellStyle name="SAPBEXstdDataEmph 3 2 2 5" xfId="2218" xr:uid="{10141016-9E63-49CC-9A7E-8952AD33D107}"/>
    <cellStyle name="SAPBEXstdDataEmph 3 2 3" xfId="1441" xr:uid="{9A664C82-F6B7-4ABA-A2E3-D4E328F7FC30}"/>
    <cellStyle name="SAPBEXstdDataEmph 3 2 3 2" xfId="4027" xr:uid="{6E471787-7C0F-417A-BB81-937FE80B971E}"/>
    <cellStyle name="SAPBEXstdDataEmph 3 2 3 3" xfId="2476" xr:uid="{785AD040-4E40-433E-995C-CDDA048FA6E6}"/>
    <cellStyle name="SAPBEXstdDataEmph 3 2 4" xfId="2995" xr:uid="{F3E59F23-7FEA-42ED-84B5-A3D2C1A13694}"/>
    <cellStyle name="SAPBEXstdDataEmph 3 2 4 2" xfId="4543" xr:uid="{1719831D-C996-4E38-987E-C48C3D5202BA}"/>
    <cellStyle name="SAPBEXstdDataEmph 3 2 5" xfId="3511" xr:uid="{3676B9B9-C52B-4E67-A9FF-DC4515D6ED21}"/>
    <cellStyle name="SAPBEXstdDataEmph 3 2 6" xfId="1960" xr:uid="{C1D6F1A8-749E-4625-ACC3-E573C0AA9980}"/>
    <cellStyle name="SAPBEXstdDataEmph 4" xfId="526" xr:uid="{3FFECD83-F971-4371-BA5C-2BA8E97A8023}"/>
    <cellStyle name="SAPBEXstdDataEmph 4 2" xfId="911" xr:uid="{EB2C8B34-53D8-416F-B43E-47C7D59FB88B}"/>
    <cellStyle name="SAPBEXstdDataEmph 4 2 2" xfId="1184" xr:uid="{DE8A5E46-BD40-410F-82E4-4D707CB815D3}"/>
    <cellStyle name="SAPBEXstdDataEmph 4 2 2 2" xfId="1700" xr:uid="{10F930F6-D2BE-4D93-BD22-F7BBC6F82F8F}"/>
    <cellStyle name="SAPBEXstdDataEmph 4 2 2 2 2" xfId="4286" xr:uid="{B1F45D84-1FC8-452A-87D1-352FA56D7B35}"/>
    <cellStyle name="SAPBEXstdDataEmph 4 2 2 2 3" xfId="2735" xr:uid="{346C2A21-7F1B-4447-B71B-F8FECF2C93F1}"/>
    <cellStyle name="SAPBEXstdDataEmph 4 2 2 3" xfId="3254" xr:uid="{372ED3C2-EE16-4783-B6F2-DBA350AE51DE}"/>
    <cellStyle name="SAPBEXstdDataEmph 4 2 2 3 2" xfId="4802" xr:uid="{FA28237A-42E1-436B-823E-413D2F01DE0E}"/>
    <cellStyle name="SAPBEXstdDataEmph 4 2 2 4" xfId="3770" xr:uid="{7CFA4C44-CE0C-41D7-A879-08338EAC7010}"/>
    <cellStyle name="SAPBEXstdDataEmph 4 2 2 5" xfId="2219" xr:uid="{20FA6265-61B3-4DBD-8563-ECE0933B06F5}"/>
    <cellStyle name="SAPBEXstdDataEmph 4 2 3" xfId="1442" xr:uid="{7A5834CF-D2A4-49A7-9B1C-B54EF12DBDF6}"/>
    <cellStyle name="SAPBEXstdDataEmph 4 2 3 2" xfId="4028" xr:uid="{24CF3249-9A79-4023-A80D-0B0514819475}"/>
    <cellStyle name="SAPBEXstdDataEmph 4 2 3 3" xfId="2477" xr:uid="{89B8A822-14B9-4EF3-ABB6-F56226A49D7D}"/>
    <cellStyle name="SAPBEXstdDataEmph 4 2 4" xfId="2996" xr:uid="{CCA0D708-C57D-409B-BD30-11443787E2CA}"/>
    <cellStyle name="SAPBEXstdDataEmph 4 2 4 2" xfId="4544" xr:uid="{E0B0A6BF-151C-4F11-99FC-0B4475358897}"/>
    <cellStyle name="SAPBEXstdDataEmph 4 2 5" xfId="3512" xr:uid="{5B592989-1A0C-42B1-8454-75F1891DB45F}"/>
    <cellStyle name="SAPBEXstdDataEmph 4 2 6" xfId="1961" xr:uid="{8BCFD7B1-7B51-48A6-8331-D593519024C1}"/>
    <cellStyle name="SAPBEXstdDataEmph 5" xfId="527" xr:uid="{F4951CBF-76E2-4BD9-A16C-80938BF95C2A}"/>
    <cellStyle name="SAPBEXstdDataEmph 5 2" xfId="912" xr:uid="{2BF1BD11-A564-41E9-8C5C-93932BDECE48}"/>
    <cellStyle name="SAPBEXstdDataEmph 5 2 2" xfId="1185" xr:uid="{722B7B2B-5238-422A-A692-667A9CB43039}"/>
    <cellStyle name="SAPBEXstdDataEmph 5 2 2 2" xfId="1701" xr:uid="{1998ABF1-009A-4349-BD68-89663205B346}"/>
    <cellStyle name="SAPBEXstdDataEmph 5 2 2 2 2" xfId="4287" xr:uid="{3D6A220F-67C6-4B61-BD6C-B050707E8BF0}"/>
    <cellStyle name="SAPBEXstdDataEmph 5 2 2 2 3" xfId="2736" xr:uid="{4105FAB2-3CE4-4482-BA34-0A31A0E5D0DA}"/>
    <cellStyle name="SAPBEXstdDataEmph 5 2 2 3" xfId="3255" xr:uid="{FDBA7CA8-000D-4FEE-983C-A5C833EAB7BD}"/>
    <cellStyle name="SAPBEXstdDataEmph 5 2 2 3 2" xfId="4803" xr:uid="{9C68B795-AF3D-4932-8D46-2A2D78DBC427}"/>
    <cellStyle name="SAPBEXstdDataEmph 5 2 2 4" xfId="3771" xr:uid="{E8B0A543-7552-47C7-AEAE-C0C772D6253B}"/>
    <cellStyle name="SAPBEXstdDataEmph 5 2 2 5" xfId="2220" xr:uid="{1222AE76-55BC-49CD-96EA-8FBCB58CB41A}"/>
    <cellStyle name="SAPBEXstdDataEmph 5 2 3" xfId="1443" xr:uid="{9775E8EF-BE1C-4957-AD68-EE929179B204}"/>
    <cellStyle name="SAPBEXstdDataEmph 5 2 3 2" xfId="4029" xr:uid="{0D65ACFF-AAA9-43C3-BE54-A0EEA2669368}"/>
    <cellStyle name="SAPBEXstdDataEmph 5 2 3 3" xfId="2478" xr:uid="{67593771-72E9-4510-94BB-64026BCC38A1}"/>
    <cellStyle name="SAPBEXstdDataEmph 5 2 4" xfId="2997" xr:uid="{0B7E6369-26E0-4194-A66C-01705B18063E}"/>
    <cellStyle name="SAPBEXstdDataEmph 5 2 4 2" xfId="4545" xr:uid="{4E1CE81C-3854-46F2-A3BC-C2305F4A9954}"/>
    <cellStyle name="SAPBEXstdDataEmph 5 2 5" xfId="3513" xr:uid="{943E1666-C76D-4A1F-8BE6-68DF8AC27046}"/>
    <cellStyle name="SAPBEXstdDataEmph 5 2 6" xfId="1962" xr:uid="{76C003F6-ED06-4A0B-BCDA-17C5ABAB52F8}"/>
    <cellStyle name="SAPBEXstdDataEmph 6" xfId="528" xr:uid="{4B5AF254-0E39-4174-8317-09115E316299}"/>
    <cellStyle name="SAPBEXstdDataEmph 6 2" xfId="913" xr:uid="{C22AE2CD-DE54-460D-8CB2-1EDE517C3B1C}"/>
    <cellStyle name="SAPBEXstdDataEmph 6 2 2" xfId="1186" xr:uid="{F41ADA7E-DFBF-43ED-9FA6-9A7957A9BA60}"/>
    <cellStyle name="SAPBEXstdDataEmph 6 2 2 2" xfId="1702" xr:uid="{80D81593-19F3-4853-9AC9-062B353F25DF}"/>
    <cellStyle name="SAPBEXstdDataEmph 6 2 2 2 2" xfId="4288" xr:uid="{A564DABC-3865-4301-AA76-85501CCB8552}"/>
    <cellStyle name="SAPBEXstdDataEmph 6 2 2 2 3" xfId="2737" xr:uid="{E33A0A67-786F-4599-93EB-EBB9BA662999}"/>
    <cellStyle name="SAPBEXstdDataEmph 6 2 2 3" xfId="3256" xr:uid="{58BCDBFA-F5CF-4688-880A-F626094DB66E}"/>
    <cellStyle name="SAPBEXstdDataEmph 6 2 2 3 2" xfId="4804" xr:uid="{8CF81223-85AC-4884-A639-0189D1E7A77A}"/>
    <cellStyle name="SAPBEXstdDataEmph 6 2 2 4" xfId="3772" xr:uid="{7A10F8E3-110D-4BDB-B2D2-64BF2A46549C}"/>
    <cellStyle name="SAPBEXstdDataEmph 6 2 2 5" xfId="2221" xr:uid="{9C7D59C6-5D9E-477F-BACD-A40CCFDC25A8}"/>
    <cellStyle name="SAPBEXstdDataEmph 6 2 3" xfId="1444" xr:uid="{C2AD2DEF-E8A0-4D4B-B1AD-8C0DEB0D69F1}"/>
    <cellStyle name="SAPBEXstdDataEmph 6 2 3 2" xfId="4030" xr:uid="{7370D1CD-D0EC-4604-B8CD-38EAF7666862}"/>
    <cellStyle name="SAPBEXstdDataEmph 6 2 3 3" xfId="2479" xr:uid="{F9F712DD-6D62-459B-955C-D420CFF208E8}"/>
    <cellStyle name="SAPBEXstdDataEmph 6 2 4" xfId="2998" xr:uid="{B6792F44-46D1-43B1-BC12-BA8EAAB890A1}"/>
    <cellStyle name="SAPBEXstdDataEmph 6 2 4 2" xfId="4546" xr:uid="{386B1EF8-E202-4015-BEFA-8D1F10CCDF34}"/>
    <cellStyle name="SAPBEXstdDataEmph 6 2 5" xfId="3514" xr:uid="{02D0DC97-8CC4-4083-9419-8A1558C189D4}"/>
    <cellStyle name="SAPBEXstdDataEmph 6 2 6" xfId="1963" xr:uid="{74B7E822-EF23-42E8-9B4E-3EFC1BEC601B}"/>
    <cellStyle name="SAPBEXstdDataEmph 7" xfId="908" xr:uid="{C9541EE7-C549-4E0C-9215-81CAAFEC8E83}"/>
    <cellStyle name="SAPBEXstdDataEmph 7 2" xfId="1181" xr:uid="{45EE46F8-6EE4-4852-AD85-D02BEE6F8ADB}"/>
    <cellStyle name="SAPBEXstdDataEmph 7 2 2" xfId="1697" xr:uid="{026FD5AC-E5C7-4292-85C5-CA96A5D61B2F}"/>
    <cellStyle name="SAPBEXstdDataEmph 7 2 2 2" xfId="4283" xr:uid="{5606C537-A70F-4641-BC4F-A689772EB1C9}"/>
    <cellStyle name="SAPBEXstdDataEmph 7 2 2 3" xfId="2732" xr:uid="{545D85C3-ED64-44EE-9221-37F89F08C76C}"/>
    <cellStyle name="SAPBEXstdDataEmph 7 2 3" xfId="3251" xr:uid="{5F9CCA54-3AAE-4CBC-AC0C-46FE5435F0BD}"/>
    <cellStyle name="SAPBEXstdDataEmph 7 2 3 2" xfId="4799" xr:uid="{81171073-FEBB-4C91-8E24-C3A453C106FE}"/>
    <cellStyle name="SAPBEXstdDataEmph 7 2 4" xfId="3767" xr:uid="{CE09B994-2C41-4D1D-9CB5-69D2F53E1E92}"/>
    <cellStyle name="SAPBEXstdDataEmph 7 2 5" xfId="2216" xr:uid="{A68B1978-B23E-488B-AB75-76AAF23319DB}"/>
    <cellStyle name="SAPBEXstdDataEmph 7 3" xfId="1439" xr:uid="{3EE6FD5A-B7E6-40A7-8945-432394F8EEEF}"/>
    <cellStyle name="SAPBEXstdDataEmph 7 3 2" xfId="4025" xr:uid="{EB296E5F-6300-455E-886F-20150A25BD30}"/>
    <cellStyle name="SAPBEXstdDataEmph 7 3 3" xfId="2474" xr:uid="{228D86B8-6FF6-4662-8698-FB34E9309B0A}"/>
    <cellStyle name="SAPBEXstdDataEmph 7 4" xfId="2993" xr:uid="{911F1D5A-6943-4740-8792-FBA02F53F935}"/>
    <cellStyle name="SAPBEXstdDataEmph 7 4 2" xfId="4541" xr:uid="{218402FA-676A-48E6-8D4C-3DFF09ADB67A}"/>
    <cellStyle name="SAPBEXstdDataEmph 7 5" xfId="3509" xr:uid="{E3B2D554-E802-4209-9B48-AB8982AFA2DA}"/>
    <cellStyle name="SAPBEXstdDataEmph 7 6" xfId="1958" xr:uid="{485B24FF-E23A-4D68-B433-EA74EC8A2508}"/>
    <cellStyle name="SAPBEXstdItem" xfId="529" xr:uid="{2BAF8E86-1955-4AE7-90BF-4C8496FC7BEB}"/>
    <cellStyle name="SAPBEXstdItem 2" xfId="530" xr:uid="{973D8E93-9670-470B-AD9F-A89DF83A13F8}"/>
    <cellStyle name="SAPBEXstdItem 2 2" xfId="914" xr:uid="{22FF5142-F791-4B29-A973-4BECE181032E}"/>
    <cellStyle name="SAPBEXstdItem 2 2 2" xfId="1187" xr:uid="{CE5CF318-8AF3-42F6-8605-C0F3041924D2}"/>
    <cellStyle name="SAPBEXstdItem 2 2 2 2" xfId="1703" xr:uid="{A7893587-4389-48C3-B439-A2F019B16D53}"/>
    <cellStyle name="SAPBEXstdItem 2 2 2 2 2" xfId="4289" xr:uid="{6F7DC989-3346-4E5E-89AA-3CF97A566330}"/>
    <cellStyle name="SAPBEXstdItem 2 2 2 2 3" xfId="2738" xr:uid="{373F796F-F252-46AE-B52F-9FD1750A1F51}"/>
    <cellStyle name="SAPBEXstdItem 2 2 2 3" xfId="3257" xr:uid="{91E99334-8156-4AE9-A378-0E1446B831CD}"/>
    <cellStyle name="SAPBEXstdItem 2 2 2 3 2" xfId="4805" xr:uid="{E30B7E7B-37E3-4B79-A7F5-DC2030EE64CA}"/>
    <cellStyle name="SAPBEXstdItem 2 2 2 4" xfId="3773" xr:uid="{F70FC0A5-2E35-435A-AABA-AEDBAE652F12}"/>
    <cellStyle name="SAPBEXstdItem 2 2 2 5" xfId="2222" xr:uid="{34E09650-F27D-4067-9503-0951949B8E0D}"/>
    <cellStyle name="SAPBEXstdItem 2 2 3" xfId="1445" xr:uid="{C91B429C-509F-4E41-B76A-F303CB26E2B1}"/>
    <cellStyle name="SAPBEXstdItem 2 2 3 2" xfId="4031" xr:uid="{B356299C-7B2E-4F84-A29B-BD94EC06B48D}"/>
    <cellStyle name="SAPBEXstdItem 2 2 3 3" xfId="2480" xr:uid="{20AC9F7B-CF96-4973-B69E-39F4506E51D7}"/>
    <cellStyle name="SAPBEXstdItem 2 2 4" xfId="2999" xr:uid="{8DB599F3-714E-447E-A108-98456A56A53B}"/>
    <cellStyle name="SAPBEXstdItem 2 2 4 2" xfId="4547" xr:uid="{FD79E047-8E6E-4DB4-8F8A-536D9D8A0AF4}"/>
    <cellStyle name="SAPBEXstdItem 2 2 5" xfId="3515" xr:uid="{CE3D02B6-1C56-491E-A62C-40121E0BDC85}"/>
    <cellStyle name="SAPBEXstdItem 2 2 6" xfId="1964" xr:uid="{49E2AE34-D7C2-48C8-B6E5-4848785EEEB7}"/>
    <cellStyle name="SAPBEXstdItem 3" xfId="531" xr:uid="{60CC2D0E-551D-4B05-A6B0-EB4CECA2ED04}"/>
    <cellStyle name="SAPBEXstdItem 3 2" xfId="915" xr:uid="{10F8883D-1A15-4266-B75D-71D9508CF5F6}"/>
    <cellStyle name="SAPBEXstdItem 3 2 2" xfId="1188" xr:uid="{BE184C99-BEEF-406F-8973-7D7145674157}"/>
    <cellStyle name="SAPBEXstdItem 3 2 2 2" xfId="1704" xr:uid="{85EF5EAD-0B0D-4E35-A9EF-7375B2693121}"/>
    <cellStyle name="SAPBEXstdItem 3 2 2 2 2" xfId="4290" xr:uid="{5025CED7-B95B-479E-8E75-5049DE964888}"/>
    <cellStyle name="SAPBEXstdItem 3 2 2 2 3" xfId="2739" xr:uid="{36551CA9-739B-4A74-A563-C94B8782CDE7}"/>
    <cellStyle name="SAPBEXstdItem 3 2 2 3" xfId="3258" xr:uid="{D9BBAF27-A706-43BE-9DCF-A984674F8217}"/>
    <cellStyle name="SAPBEXstdItem 3 2 2 3 2" xfId="4806" xr:uid="{7E65D445-7E60-46C2-8DA1-BDB73A47393D}"/>
    <cellStyle name="SAPBEXstdItem 3 2 2 4" xfId="3774" xr:uid="{6BAC31DD-FA02-439B-9624-3308ACB823C5}"/>
    <cellStyle name="SAPBEXstdItem 3 2 2 5" xfId="2223" xr:uid="{D9F1AEC0-2335-4835-8CED-6BCE5A86D32D}"/>
    <cellStyle name="SAPBEXstdItem 3 2 3" xfId="1446" xr:uid="{4016DC41-E9EC-4320-A961-F2BE37873D4E}"/>
    <cellStyle name="SAPBEXstdItem 3 2 3 2" xfId="4032" xr:uid="{E30D1213-7550-462C-8D7D-70F32D308385}"/>
    <cellStyle name="SAPBEXstdItem 3 2 3 3" xfId="2481" xr:uid="{F3CB77B1-8273-44A9-B935-5FCC961818D6}"/>
    <cellStyle name="SAPBEXstdItem 3 2 4" xfId="3000" xr:uid="{A24906E1-AD5F-40F2-86CB-F35B52BE08D5}"/>
    <cellStyle name="SAPBEXstdItem 3 2 4 2" xfId="4548" xr:uid="{52823F19-B3F4-40E3-9ED5-5C4BB923D987}"/>
    <cellStyle name="SAPBEXstdItem 3 2 5" xfId="3516" xr:uid="{5A49B784-0702-4D10-93EB-F5947BC00F77}"/>
    <cellStyle name="SAPBEXstdItem 3 2 6" xfId="1965" xr:uid="{B633E1E7-B4BD-4F19-B5E5-6A896F1FA454}"/>
    <cellStyle name="SAPBEXstdItem 4" xfId="532" xr:uid="{48A7F4AF-6A6E-493B-8A03-4D1529A8FC10}"/>
    <cellStyle name="SAPBEXstdItem 4 2" xfId="916" xr:uid="{568A9115-C4E9-4E21-BA7B-1ED80BA09267}"/>
    <cellStyle name="SAPBEXstdItem 4 2 2" xfId="1189" xr:uid="{74C00F5F-9597-43F3-BB6C-AB6E388C210D}"/>
    <cellStyle name="SAPBEXstdItem 4 2 2 2" xfId="1705" xr:uid="{88C5E45C-7FF9-4ED9-89B0-A580529DB8B3}"/>
    <cellStyle name="SAPBEXstdItem 4 2 2 2 2" xfId="4291" xr:uid="{0B248582-306A-49DA-889D-18BE1696AFBA}"/>
    <cellStyle name="SAPBEXstdItem 4 2 2 2 3" xfId="2740" xr:uid="{734DD355-4EB9-432C-BE08-42BF65F9F478}"/>
    <cellStyle name="SAPBEXstdItem 4 2 2 3" xfId="3259" xr:uid="{C4E733B6-F83D-4C72-B480-41B7E8CC45DC}"/>
    <cellStyle name="SAPBEXstdItem 4 2 2 3 2" xfId="4807" xr:uid="{C2EE3FE8-6463-43F3-929A-894596D9479A}"/>
    <cellStyle name="SAPBEXstdItem 4 2 2 4" xfId="3775" xr:uid="{11D64C64-8C93-4A82-BCC2-00ADC78ACC36}"/>
    <cellStyle name="SAPBEXstdItem 4 2 2 5" xfId="2224" xr:uid="{7040961A-694F-413B-B500-97001E9D240B}"/>
    <cellStyle name="SAPBEXstdItem 4 2 3" xfId="1447" xr:uid="{BA1D38D4-A9D9-4010-8E46-14C73E75BD23}"/>
    <cellStyle name="SAPBEXstdItem 4 2 3 2" xfId="4033" xr:uid="{B3BDCC09-3EC5-4000-A941-6398EC1F6D98}"/>
    <cellStyle name="SAPBEXstdItem 4 2 3 3" xfId="2482" xr:uid="{1F53CD05-371C-481B-B367-CC9C4BE40CA7}"/>
    <cellStyle name="SAPBEXstdItem 4 2 4" xfId="3001" xr:uid="{06F60C8B-71C9-44B2-8B8C-2C4B3FAB785F}"/>
    <cellStyle name="SAPBEXstdItem 4 2 4 2" xfId="4549" xr:uid="{A9748532-5383-45EB-BD53-1D67073A8D23}"/>
    <cellStyle name="SAPBEXstdItem 4 2 5" xfId="3517" xr:uid="{3C2BCBB2-114C-4337-9568-0CD1079CDCC5}"/>
    <cellStyle name="SAPBEXstdItem 4 2 6" xfId="1966" xr:uid="{E834BF5C-7B74-40C4-9A86-038E907FE91B}"/>
    <cellStyle name="SAPBEXstdItem 5" xfId="533" xr:uid="{375CB0EF-DB47-4842-B10D-3CD7E1DB1E9C}"/>
    <cellStyle name="SAPBEXstdItem 5 2" xfId="917" xr:uid="{2D724B25-7372-4195-917B-F37809DA84E6}"/>
    <cellStyle name="SAPBEXstdItem 5 2 2" xfId="1190" xr:uid="{74642702-CAE4-461F-93C7-B3EC4A7365E6}"/>
    <cellStyle name="SAPBEXstdItem 5 2 2 2" xfId="1706" xr:uid="{21CB5BBA-43F0-403C-9161-0BA730AE89D0}"/>
    <cellStyle name="SAPBEXstdItem 5 2 2 2 2" xfId="4292" xr:uid="{F9C048E7-2181-425E-B028-A49A85281A53}"/>
    <cellStyle name="SAPBEXstdItem 5 2 2 2 3" xfId="2741" xr:uid="{DAC3C850-6C30-4E41-A506-A24E3B2FABA6}"/>
    <cellStyle name="SAPBEXstdItem 5 2 2 3" xfId="3260" xr:uid="{48FBFF81-6C57-4AEE-BE49-56C1DC2BB35B}"/>
    <cellStyle name="SAPBEXstdItem 5 2 2 3 2" xfId="4808" xr:uid="{421A06B6-7D64-4D12-ABE8-51330E8B4802}"/>
    <cellStyle name="SAPBEXstdItem 5 2 2 4" xfId="3776" xr:uid="{B725E470-9A9B-47A0-A810-C00624267895}"/>
    <cellStyle name="SAPBEXstdItem 5 2 2 5" xfId="2225" xr:uid="{D675D69D-29FA-4E9B-9A8F-5DFFCE093255}"/>
    <cellStyle name="SAPBEXstdItem 5 2 3" xfId="1448" xr:uid="{2FD58A77-D4C1-4CB3-8CBC-D8B83B500183}"/>
    <cellStyle name="SAPBEXstdItem 5 2 3 2" xfId="4034" xr:uid="{7F03B188-7BC3-435E-BD20-0A5CA1B3A795}"/>
    <cellStyle name="SAPBEXstdItem 5 2 3 3" xfId="2483" xr:uid="{0118D6A2-B008-4CAA-BE92-3A9E6548A65D}"/>
    <cellStyle name="SAPBEXstdItem 5 2 4" xfId="3002" xr:uid="{3DDF5C63-1739-45F2-9035-7E5EFBACC49C}"/>
    <cellStyle name="SAPBEXstdItem 5 2 4 2" xfId="4550" xr:uid="{C0271174-D649-40CE-BA07-7BC5315A091C}"/>
    <cellStyle name="SAPBEXstdItem 5 2 5" xfId="3518" xr:uid="{4B9A1179-F9A4-45C1-8453-127A2256B830}"/>
    <cellStyle name="SAPBEXstdItem 5 2 6" xfId="1967" xr:uid="{DE3504C1-6D69-4D46-B924-0CEC67460D84}"/>
    <cellStyle name="SAPBEXstdItem 6" xfId="534" xr:uid="{268AAAC2-5C8B-4BCA-BB86-976F33BC2152}"/>
    <cellStyle name="SAPBEXstdItem 6 2" xfId="918" xr:uid="{232012DD-D8A6-42A7-AAE9-60CE78B5E981}"/>
    <cellStyle name="SAPBEXstdItem 6 2 2" xfId="1191" xr:uid="{D23D483D-6DEC-4459-91E3-3C3DC2962AF5}"/>
    <cellStyle name="SAPBEXstdItem 6 2 2 2" xfId="1707" xr:uid="{3FEFC895-1FFF-4597-B48B-8C31596A6086}"/>
    <cellStyle name="SAPBEXstdItem 6 2 2 2 2" xfId="4293" xr:uid="{2ABA48E5-FC2B-47D8-AFEA-B65BEBCFDFAD}"/>
    <cellStyle name="SAPBEXstdItem 6 2 2 2 3" xfId="2742" xr:uid="{751D9F20-6CE7-430B-BEF0-E49E836FC6A2}"/>
    <cellStyle name="SAPBEXstdItem 6 2 2 3" xfId="3261" xr:uid="{5800BD4F-F11C-4301-9886-4658C5BABEAB}"/>
    <cellStyle name="SAPBEXstdItem 6 2 2 3 2" xfId="4809" xr:uid="{3AD57AF6-5041-48F7-9873-4188AFEECAE4}"/>
    <cellStyle name="SAPBEXstdItem 6 2 2 4" xfId="3777" xr:uid="{21CE8397-D622-4F53-BA30-3B1C19585733}"/>
    <cellStyle name="SAPBEXstdItem 6 2 2 5" xfId="2226" xr:uid="{E3E365A1-3FDE-451F-8956-27B23E9D192B}"/>
    <cellStyle name="SAPBEXstdItem 6 2 3" xfId="1449" xr:uid="{56DA1A44-2D14-472B-B6B0-C5F68A36E5A0}"/>
    <cellStyle name="SAPBEXstdItem 6 2 3 2" xfId="4035" xr:uid="{C5A19C72-A07D-4337-9924-111494B05F9F}"/>
    <cellStyle name="SAPBEXstdItem 6 2 3 3" xfId="2484" xr:uid="{D305EF9D-2A36-40F4-A6C7-269E0EECCB39}"/>
    <cellStyle name="SAPBEXstdItem 6 2 4" xfId="3003" xr:uid="{1F3FB161-CB18-43B0-B56A-3212D887F36D}"/>
    <cellStyle name="SAPBEXstdItem 6 2 4 2" xfId="4551" xr:uid="{73B0CEF3-7E7E-4406-BBF0-DAD040D30F5E}"/>
    <cellStyle name="SAPBEXstdItem 6 2 5" xfId="3519" xr:uid="{B410B433-27C2-4F20-9139-70591B278F21}"/>
    <cellStyle name="SAPBEXstdItem 6 2 6" xfId="1968" xr:uid="{41B815FA-1140-4221-8F25-FCCD7239A3ED}"/>
    <cellStyle name="SAPBEXstdItem 7" xfId="535" xr:uid="{54CD3485-8F40-4444-A251-C95C8FF7F516}"/>
    <cellStyle name="SAPBEXstdItem 7 2" xfId="919" xr:uid="{05B6FD7A-9FB0-4C5B-954D-DC7F18DFDF75}"/>
    <cellStyle name="SAPBEXstdItem 7 2 2" xfId="1192" xr:uid="{B8C6DD7D-2C2A-4281-A1EB-995DB4FC2F90}"/>
    <cellStyle name="SAPBEXstdItem 7 2 2 2" xfId="1708" xr:uid="{E1DB1DF2-FCDF-426D-A361-1510B328F96D}"/>
    <cellStyle name="SAPBEXstdItem 7 2 2 2 2" xfId="4294" xr:uid="{FC5AEB55-D249-486A-9DFF-B20C2058DDBD}"/>
    <cellStyle name="SAPBEXstdItem 7 2 2 2 3" xfId="2743" xr:uid="{3540C6E3-C050-4ED9-BCB1-E6EF958ED624}"/>
    <cellStyle name="SAPBEXstdItem 7 2 2 3" xfId="3262" xr:uid="{24BEFE60-7ABD-40F3-862E-6B06D271A8D3}"/>
    <cellStyle name="SAPBEXstdItem 7 2 2 3 2" xfId="4810" xr:uid="{8AECFC3E-1617-4B52-B72C-6241EA8E7D5E}"/>
    <cellStyle name="SAPBEXstdItem 7 2 2 4" xfId="3778" xr:uid="{F93E149A-1C3C-4F3A-9CFE-2230D6675CEE}"/>
    <cellStyle name="SAPBEXstdItem 7 2 2 5" xfId="2227" xr:uid="{B8BBA8D0-B72C-4E67-81B4-2A131592A4B5}"/>
    <cellStyle name="SAPBEXstdItem 7 2 3" xfId="1450" xr:uid="{FC0EC558-FD67-4E24-BE8A-116338F85876}"/>
    <cellStyle name="SAPBEXstdItem 7 2 3 2" xfId="4036" xr:uid="{D7AA4BA5-EF2B-4C46-903D-157BA7D4A17F}"/>
    <cellStyle name="SAPBEXstdItem 7 2 3 3" xfId="2485" xr:uid="{0FC9FBE2-790D-450E-8D27-B3F7EC206A8F}"/>
    <cellStyle name="SAPBEXstdItem 7 2 4" xfId="3004" xr:uid="{A99D5920-ECD5-4723-9DE8-06B3E8BC7298}"/>
    <cellStyle name="SAPBEXstdItem 7 2 4 2" xfId="4552" xr:uid="{326CBDA7-D491-4AF1-BFBD-CD6A314A7539}"/>
    <cellStyle name="SAPBEXstdItem 7 2 5" xfId="3520" xr:uid="{13BFBDBF-30D7-48B5-8B1F-DCD55FB4EBBA}"/>
    <cellStyle name="SAPBEXstdItem 7 2 6" xfId="1969" xr:uid="{493BF76F-8397-40C1-ADFF-81100B463518}"/>
    <cellStyle name="SAPBEXstdItem_7-р" xfId="536" xr:uid="{0F5A8176-A743-450D-A239-C5FE4D035882}"/>
    <cellStyle name="SAPBEXstdItemX" xfId="537" xr:uid="{5E4DD019-1432-4DA6-A74E-4349EBEA488E}"/>
    <cellStyle name="SAPBEXstdItemX 2" xfId="538" xr:uid="{8DEB6712-BFE9-43E7-8D4D-BF36C00D5DC0}"/>
    <cellStyle name="SAPBEXstdItemX 2 2" xfId="920" xr:uid="{EBDE8771-7F3B-4BA6-8544-AF718F5D95B9}"/>
    <cellStyle name="SAPBEXstdItemX 2 2 2" xfId="1193" xr:uid="{7043FEC0-157F-4A7F-8D58-16AF768E5068}"/>
    <cellStyle name="SAPBEXstdItemX 2 2 2 2" xfId="1709" xr:uid="{26B9474A-8FE2-4ED3-B332-29019030D2F0}"/>
    <cellStyle name="SAPBEXstdItemX 2 2 2 2 2" xfId="4295" xr:uid="{C01F218C-1595-4F62-9E0C-D71C3D9C10EA}"/>
    <cellStyle name="SAPBEXstdItemX 2 2 2 2 3" xfId="2744" xr:uid="{295B88B8-DFC5-4B69-B819-AFB450E7133A}"/>
    <cellStyle name="SAPBEXstdItemX 2 2 2 3" xfId="3263" xr:uid="{A305A2AE-BF85-4989-84BA-2867BE864EB4}"/>
    <cellStyle name="SAPBEXstdItemX 2 2 2 3 2" xfId="4811" xr:uid="{0BB7A139-405A-4CCC-8E39-97A0A1A46217}"/>
    <cellStyle name="SAPBEXstdItemX 2 2 2 4" xfId="3779" xr:uid="{AF05C698-9D20-4F6F-9CE1-1A3E4A1AB09E}"/>
    <cellStyle name="SAPBEXstdItemX 2 2 2 5" xfId="2228" xr:uid="{D15257A7-4A21-4E2D-ABC3-0774F5C26E23}"/>
    <cellStyle name="SAPBEXstdItemX 2 2 3" xfId="1451" xr:uid="{FCB11CA4-4534-420A-8581-0D97A58EE39E}"/>
    <cellStyle name="SAPBEXstdItemX 2 2 3 2" xfId="4037" xr:uid="{07A56999-9AB7-47C2-A8BA-835A0CCC7C18}"/>
    <cellStyle name="SAPBEXstdItemX 2 2 3 3" xfId="2486" xr:uid="{6C42E007-1A8A-4800-B506-B041491A4FE4}"/>
    <cellStyle name="SAPBEXstdItemX 2 2 4" xfId="3005" xr:uid="{22CBD467-A44C-47F9-B6BF-E76A3FE11103}"/>
    <cellStyle name="SAPBEXstdItemX 2 2 4 2" xfId="4553" xr:uid="{FDF0307E-023C-4FD7-B0A9-674CCA39CD5B}"/>
    <cellStyle name="SAPBEXstdItemX 2 2 5" xfId="3521" xr:uid="{2AEE2401-EFBB-4AF0-893C-CEDF9122F8A0}"/>
    <cellStyle name="SAPBEXstdItemX 2 2 6" xfId="1970" xr:uid="{3CCDF9FB-A27A-445B-8C30-CBFF04518295}"/>
    <cellStyle name="SAPBEXstdItemX 3" xfId="539" xr:uid="{756124E3-1FF7-4986-9B3A-316E66F93956}"/>
    <cellStyle name="SAPBEXstdItemX 3 2" xfId="921" xr:uid="{FA53D24C-BE15-4DFF-8497-136047D508DF}"/>
    <cellStyle name="SAPBEXstdItemX 3 2 2" xfId="1194" xr:uid="{05AC2A53-766D-4FB8-91A1-ED87E97A9D1E}"/>
    <cellStyle name="SAPBEXstdItemX 3 2 2 2" xfId="1710" xr:uid="{40966190-1FF3-4451-A39A-E6EEB1E46B1F}"/>
    <cellStyle name="SAPBEXstdItemX 3 2 2 2 2" xfId="4296" xr:uid="{33F93BEB-98B3-464C-9569-42BCC4C9346C}"/>
    <cellStyle name="SAPBEXstdItemX 3 2 2 2 3" xfId="2745" xr:uid="{B97A325D-672B-4DC1-8F7A-59F9F6C8A463}"/>
    <cellStyle name="SAPBEXstdItemX 3 2 2 3" xfId="3264" xr:uid="{B6572192-AF9B-45DD-A47E-2E2A5CA3961F}"/>
    <cellStyle name="SAPBEXstdItemX 3 2 2 3 2" xfId="4812" xr:uid="{EBFBA1F0-5AE3-4F39-B643-C3A2325C1EEA}"/>
    <cellStyle name="SAPBEXstdItemX 3 2 2 4" xfId="3780" xr:uid="{109E0407-D8BB-4349-96A6-96A8F98ACAE8}"/>
    <cellStyle name="SAPBEXstdItemX 3 2 2 5" xfId="2229" xr:uid="{0B3D53C0-D049-49EB-8385-0E9B0E7830F0}"/>
    <cellStyle name="SAPBEXstdItemX 3 2 3" xfId="1452" xr:uid="{4F6638C0-729D-46EB-9FAB-E74662C24132}"/>
    <cellStyle name="SAPBEXstdItemX 3 2 3 2" xfId="4038" xr:uid="{4DBFCF7E-6130-4750-918F-21858823C722}"/>
    <cellStyle name="SAPBEXstdItemX 3 2 3 3" xfId="2487" xr:uid="{320351D0-2C64-46A6-8D4B-7FF457F6B71F}"/>
    <cellStyle name="SAPBEXstdItemX 3 2 4" xfId="3006" xr:uid="{633E14A3-BD9B-4584-8BE1-32F6CAD98287}"/>
    <cellStyle name="SAPBEXstdItemX 3 2 4 2" xfId="4554" xr:uid="{3D8F8D46-52CB-41FE-BAE8-71D780CF0719}"/>
    <cellStyle name="SAPBEXstdItemX 3 2 5" xfId="3522" xr:uid="{08AC7B26-2F91-40FD-A834-229DEE00200B}"/>
    <cellStyle name="SAPBEXstdItemX 3 2 6" xfId="1971" xr:uid="{84188A34-A6A9-402F-BBD2-6CBF9260592A}"/>
    <cellStyle name="SAPBEXstdItemX 4" xfId="540" xr:uid="{32BE91EE-5C0B-4069-86DE-AF6FEEE334A8}"/>
    <cellStyle name="SAPBEXstdItemX 4 2" xfId="922" xr:uid="{C6413DC6-E97A-48B7-A626-B85776AB8F28}"/>
    <cellStyle name="SAPBEXstdItemX 4 2 2" xfId="1195" xr:uid="{4AD63352-BEDD-477C-A725-FA73EB7C4878}"/>
    <cellStyle name="SAPBEXstdItemX 4 2 2 2" xfId="1711" xr:uid="{DDF8BEA1-4E37-4C6A-B78B-E8F2F40D6C77}"/>
    <cellStyle name="SAPBEXstdItemX 4 2 2 2 2" xfId="4297" xr:uid="{397D0742-363A-4289-B98E-AF251804E7F8}"/>
    <cellStyle name="SAPBEXstdItemX 4 2 2 2 3" xfId="2746" xr:uid="{E49C30EC-DC5F-48AC-A681-2C87A5B67048}"/>
    <cellStyle name="SAPBEXstdItemX 4 2 2 3" xfId="3265" xr:uid="{6175D054-021F-42A4-A428-298A480B3B20}"/>
    <cellStyle name="SAPBEXstdItemX 4 2 2 3 2" xfId="4813" xr:uid="{A4ECE919-D799-44DB-B9EA-BC67F530138B}"/>
    <cellStyle name="SAPBEXstdItemX 4 2 2 4" xfId="3781" xr:uid="{C2F02541-A03B-4D06-8616-ACAFE888141C}"/>
    <cellStyle name="SAPBEXstdItemX 4 2 2 5" xfId="2230" xr:uid="{30125135-4CF1-4D94-AF83-0E2010B441F2}"/>
    <cellStyle name="SAPBEXstdItemX 4 2 3" xfId="1453" xr:uid="{CB6F7CFE-5242-44EA-9880-FDAC21D039FC}"/>
    <cellStyle name="SAPBEXstdItemX 4 2 3 2" xfId="4039" xr:uid="{0A691CF9-CCDF-422E-B627-00A5A39D3F65}"/>
    <cellStyle name="SAPBEXstdItemX 4 2 3 3" xfId="2488" xr:uid="{67049110-7D60-4CF9-823A-E45517C8D7AC}"/>
    <cellStyle name="SAPBEXstdItemX 4 2 4" xfId="3007" xr:uid="{3BDC35FA-4FB0-4B14-99CA-D202FA65DD1F}"/>
    <cellStyle name="SAPBEXstdItemX 4 2 4 2" xfId="4555" xr:uid="{C66D3369-203E-48AC-A797-AD8697F80D63}"/>
    <cellStyle name="SAPBEXstdItemX 4 2 5" xfId="3523" xr:uid="{5ECC9373-DC5D-4123-8EF2-311665FB052C}"/>
    <cellStyle name="SAPBEXstdItemX 4 2 6" xfId="1972" xr:uid="{461FC2F2-5935-4AFB-A23B-7C00A8195BEE}"/>
    <cellStyle name="SAPBEXstdItemX 5" xfId="541" xr:uid="{4859E16A-6DE1-451F-83FE-63D1B3F335E7}"/>
    <cellStyle name="SAPBEXstdItemX 5 2" xfId="923" xr:uid="{F854ACD1-E4F4-4D0A-933C-DDAC66EB0C56}"/>
    <cellStyle name="SAPBEXstdItemX 5 2 2" xfId="1196" xr:uid="{48F5C025-6683-4382-8B2E-6E4DA185C71B}"/>
    <cellStyle name="SAPBEXstdItemX 5 2 2 2" xfId="1712" xr:uid="{56BE8CA6-C146-46B0-B305-F792C5CA29FC}"/>
    <cellStyle name="SAPBEXstdItemX 5 2 2 2 2" xfId="4298" xr:uid="{5B9FACE1-B5DF-4938-8F8C-4C9368D166FE}"/>
    <cellStyle name="SAPBEXstdItemX 5 2 2 2 3" xfId="2747" xr:uid="{0EF0DBAF-2727-4F25-AE5B-380EF06E1D0B}"/>
    <cellStyle name="SAPBEXstdItemX 5 2 2 3" xfId="3266" xr:uid="{95DB91E1-AB2D-4CB8-B937-4142481216D3}"/>
    <cellStyle name="SAPBEXstdItemX 5 2 2 3 2" xfId="4814" xr:uid="{E5D3286F-00B0-4F64-B50D-A08DEE56571F}"/>
    <cellStyle name="SAPBEXstdItemX 5 2 2 4" xfId="3782" xr:uid="{E4C6F753-FE8B-440B-B561-C040F801C5D0}"/>
    <cellStyle name="SAPBEXstdItemX 5 2 2 5" xfId="2231" xr:uid="{FECDD5A0-CAEE-4E3E-9DEF-B8082F2DAD27}"/>
    <cellStyle name="SAPBEXstdItemX 5 2 3" xfId="1454" xr:uid="{33AFE6F8-419C-446A-9C86-E6D002254A6C}"/>
    <cellStyle name="SAPBEXstdItemX 5 2 3 2" xfId="4040" xr:uid="{656EF608-CBD2-4A65-BA26-94AA89E319A0}"/>
    <cellStyle name="SAPBEXstdItemX 5 2 3 3" xfId="2489" xr:uid="{BF7BA071-BA51-469C-A736-85E0C0CD8E7E}"/>
    <cellStyle name="SAPBEXstdItemX 5 2 4" xfId="3008" xr:uid="{4768E98D-74A5-407E-8C06-DC2622F7106F}"/>
    <cellStyle name="SAPBEXstdItemX 5 2 4 2" xfId="4556" xr:uid="{B2ED9C9E-C392-4AE0-8A70-3C226E90F9E9}"/>
    <cellStyle name="SAPBEXstdItemX 5 2 5" xfId="3524" xr:uid="{FD8DDC98-A11A-43AB-9C45-B81ACD35C6B3}"/>
    <cellStyle name="SAPBEXstdItemX 5 2 6" xfId="1973" xr:uid="{EACAC1E3-D265-4040-A364-0E4F4CDD119A}"/>
    <cellStyle name="SAPBEXstdItemX 6" xfId="542" xr:uid="{8721CCD6-FC89-4459-BAEC-F3A26FA78477}"/>
    <cellStyle name="SAPBEXstdItemX 6 2" xfId="924" xr:uid="{BC69D4BC-327B-4EF0-A4FA-71BCD9708FCE}"/>
    <cellStyle name="SAPBEXstdItemX 6 2 2" xfId="1197" xr:uid="{FFAB6950-452D-472D-8173-00C90D0EF823}"/>
    <cellStyle name="SAPBEXstdItemX 6 2 2 2" xfId="1713" xr:uid="{CB325549-A13B-4858-B428-C60D74ECA3DB}"/>
    <cellStyle name="SAPBEXstdItemX 6 2 2 2 2" xfId="4299" xr:uid="{5800EC2F-F953-4F15-BFBD-C52DDAA2DB64}"/>
    <cellStyle name="SAPBEXstdItemX 6 2 2 2 3" xfId="2748" xr:uid="{ED76E5BB-162E-4927-A500-564C6300D824}"/>
    <cellStyle name="SAPBEXstdItemX 6 2 2 3" xfId="3267" xr:uid="{26D2C64E-04EF-44ED-94CC-54666F155A5D}"/>
    <cellStyle name="SAPBEXstdItemX 6 2 2 3 2" xfId="4815" xr:uid="{12F21761-FF1A-41BC-964D-E08C25635132}"/>
    <cellStyle name="SAPBEXstdItemX 6 2 2 4" xfId="3783" xr:uid="{C6182D57-CDC6-4967-942A-17FF42086C3E}"/>
    <cellStyle name="SAPBEXstdItemX 6 2 2 5" xfId="2232" xr:uid="{41A9068F-D4B3-4798-917F-9ECFDCA22694}"/>
    <cellStyle name="SAPBEXstdItemX 6 2 3" xfId="1455" xr:uid="{12F765EC-463A-47C8-A495-5B5B61F07055}"/>
    <cellStyle name="SAPBEXstdItemX 6 2 3 2" xfId="4041" xr:uid="{3CF3B5F5-FC35-4551-98CE-FC842BECB636}"/>
    <cellStyle name="SAPBEXstdItemX 6 2 3 3" xfId="2490" xr:uid="{C519259C-8E4C-4C90-BDF6-A9EB820CAB36}"/>
    <cellStyle name="SAPBEXstdItemX 6 2 4" xfId="3009" xr:uid="{4826F26D-E417-4EEF-A71A-29EAED973C0F}"/>
    <cellStyle name="SAPBEXstdItemX 6 2 4 2" xfId="4557" xr:uid="{FE6AA095-4F22-4025-AC5D-9A675AB93155}"/>
    <cellStyle name="SAPBEXstdItemX 6 2 5" xfId="3525" xr:uid="{1ADC04BF-182F-4F11-B741-01EB40A80074}"/>
    <cellStyle name="SAPBEXstdItemX 6 2 6" xfId="1974" xr:uid="{42FD4CF3-81D5-43C2-A36C-99C1079EB57D}"/>
    <cellStyle name="SAPBEXtitle" xfId="543" xr:uid="{C757E5DC-3BF1-4C97-A911-97632844A42F}"/>
    <cellStyle name="SAPBEXtitle 2" xfId="544" xr:uid="{599B8C3D-7F1C-419C-A387-FAEA9A0B5DD0}"/>
    <cellStyle name="SAPBEXtitle 2 2" xfId="925" xr:uid="{6CB7C990-B86C-4932-B31F-3EB34CB33225}"/>
    <cellStyle name="SAPBEXtitle 2 2 2" xfId="1198" xr:uid="{1976D235-E93C-482C-B86E-A9E05B6D8B66}"/>
    <cellStyle name="SAPBEXtitle 2 2 2 2" xfId="1714" xr:uid="{FEDAA2DD-4C97-4332-B94F-872C7093359C}"/>
    <cellStyle name="SAPBEXtitle 2 2 2 2 2" xfId="4300" xr:uid="{38177125-D5CD-4FDE-83BA-715A70107DD1}"/>
    <cellStyle name="SAPBEXtitle 2 2 2 2 3" xfId="2749" xr:uid="{9C1ED47B-2A07-40ED-9610-103E9A873F82}"/>
    <cellStyle name="SAPBEXtitle 2 2 2 3" xfId="3268" xr:uid="{63B1851D-D24C-4CF1-985F-217E42D06361}"/>
    <cellStyle name="SAPBEXtitle 2 2 2 3 2" xfId="4816" xr:uid="{1B4C2ABF-7980-47A7-AA8A-B94B20AD7D01}"/>
    <cellStyle name="SAPBEXtitle 2 2 2 4" xfId="3784" xr:uid="{BE98FFD6-F6AD-4EE9-A367-C6EDAB006416}"/>
    <cellStyle name="SAPBEXtitle 2 2 2 5" xfId="2233" xr:uid="{C9736BDF-7810-4D17-B6BC-3B62AA08039F}"/>
    <cellStyle name="SAPBEXtitle 2 2 3" xfId="1456" xr:uid="{D4DA04B9-8D4F-446F-933E-44F02FFA83C8}"/>
    <cellStyle name="SAPBEXtitle 2 2 3 2" xfId="4042" xr:uid="{03B59CBE-9448-45B0-AFB5-9B3A11864258}"/>
    <cellStyle name="SAPBEXtitle 2 2 3 3" xfId="2491" xr:uid="{29DD5211-2A7E-4FB1-B799-9FE7EB99F219}"/>
    <cellStyle name="SAPBEXtitle 2 2 4" xfId="3010" xr:uid="{051703DF-9C1F-4263-9DEA-47350DBDDD54}"/>
    <cellStyle name="SAPBEXtitle 2 2 4 2" xfId="4558" xr:uid="{61AFEFD0-A6DB-40D1-8C20-9E7631E50159}"/>
    <cellStyle name="SAPBEXtitle 2 2 5" xfId="3526" xr:uid="{43439550-3789-4407-B001-E5FFE712D625}"/>
    <cellStyle name="SAPBEXtitle 2 2 6" xfId="1975" xr:uid="{84EEC959-1A78-441E-9804-83BE404F9AC9}"/>
    <cellStyle name="SAPBEXtitle 3" xfId="545" xr:uid="{6CDB92AD-27A7-4478-A31F-CBAB67E7E220}"/>
    <cellStyle name="SAPBEXtitle 3 2" xfId="926" xr:uid="{466592CE-F8BC-401A-861F-C98B9088B2D0}"/>
    <cellStyle name="SAPBEXtitle 3 2 2" xfId="1199" xr:uid="{7FF90D8C-4F6B-41B4-97ED-207234D2F86B}"/>
    <cellStyle name="SAPBEXtitle 3 2 2 2" xfId="1715" xr:uid="{6D071387-0BFD-4753-B889-CBC9CF532EAD}"/>
    <cellStyle name="SAPBEXtitle 3 2 2 2 2" xfId="4301" xr:uid="{AF459D22-532B-417F-AA5A-16C47B930DCD}"/>
    <cellStyle name="SAPBEXtitle 3 2 2 2 3" xfId="2750" xr:uid="{A5410E08-2B7B-4F5F-BA21-AF0E67AC1F6F}"/>
    <cellStyle name="SAPBEXtitle 3 2 2 3" xfId="3269" xr:uid="{5D690FE7-D452-4AB0-BAD0-FC1947CF93E5}"/>
    <cellStyle name="SAPBEXtitle 3 2 2 3 2" xfId="4817" xr:uid="{C1000341-F7F1-4865-9D66-DDA84D0CD960}"/>
    <cellStyle name="SAPBEXtitle 3 2 2 4" xfId="3785" xr:uid="{68611F67-4817-423A-B4C6-B96F1B63BAE3}"/>
    <cellStyle name="SAPBEXtitle 3 2 2 5" xfId="2234" xr:uid="{18CD52B0-2DF6-4104-AEA5-4ABBF96B512F}"/>
    <cellStyle name="SAPBEXtitle 3 2 3" xfId="1457" xr:uid="{609D9345-E673-45DC-BCB6-E9A88F3D93DE}"/>
    <cellStyle name="SAPBEXtitle 3 2 3 2" xfId="4043" xr:uid="{D01829CC-5E4B-4C2B-8F34-AD541157B1A7}"/>
    <cellStyle name="SAPBEXtitle 3 2 3 3" xfId="2492" xr:uid="{4EEEB632-93C1-4869-88AA-BC4867BF5F08}"/>
    <cellStyle name="SAPBEXtitle 3 2 4" xfId="3011" xr:uid="{4F52DB92-77AE-442E-A0EA-5F54BAEEAD18}"/>
    <cellStyle name="SAPBEXtitle 3 2 4 2" xfId="4559" xr:uid="{E55867C2-FFE3-4622-AC13-33E85EAA7160}"/>
    <cellStyle name="SAPBEXtitle 3 2 5" xfId="3527" xr:uid="{3B888915-3E7E-42B8-963C-CD31506AB45D}"/>
    <cellStyle name="SAPBEXtitle 3 2 6" xfId="1976" xr:uid="{3D20DADE-A429-4F1F-9733-B639BBC5D028}"/>
    <cellStyle name="SAPBEXtitle 4" xfId="546" xr:uid="{4B2E72FC-D0AD-4F24-B1E0-AE95DE2E87BA}"/>
    <cellStyle name="SAPBEXtitle 4 2" xfId="927" xr:uid="{42A43290-D760-4919-82BB-94099BBB32AA}"/>
    <cellStyle name="SAPBEXtitle 4 2 2" xfId="1200" xr:uid="{B94F8BEA-C676-450E-9B3C-A16B7DEBE1FF}"/>
    <cellStyle name="SAPBEXtitle 4 2 2 2" xfId="1716" xr:uid="{205A4D24-AEEE-4C5C-BB9A-FC5ED86D12E3}"/>
    <cellStyle name="SAPBEXtitle 4 2 2 2 2" xfId="4302" xr:uid="{826DE557-7464-4F69-8D4F-2474A07FE71D}"/>
    <cellStyle name="SAPBEXtitle 4 2 2 2 3" xfId="2751" xr:uid="{10D3DF8C-9369-4B5D-89CC-F6D573826D0B}"/>
    <cellStyle name="SAPBEXtitle 4 2 2 3" xfId="3270" xr:uid="{1377CB4A-7A8E-4FD3-86A0-91A37E06998D}"/>
    <cellStyle name="SAPBEXtitle 4 2 2 3 2" xfId="4818" xr:uid="{7BD64850-9D9B-459E-9707-A70482721AC5}"/>
    <cellStyle name="SAPBEXtitle 4 2 2 4" xfId="3786" xr:uid="{8B770CF8-6443-469A-B258-DB4433696B37}"/>
    <cellStyle name="SAPBEXtitle 4 2 2 5" xfId="2235" xr:uid="{F1443EA1-0478-467D-9000-686B9026BF0E}"/>
    <cellStyle name="SAPBEXtitle 4 2 3" xfId="1458" xr:uid="{C830841D-3083-4A89-9F1C-04E54B998118}"/>
    <cellStyle name="SAPBEXtitle 4 2 3 2" xfId="4044" xr:uid="{247CE011-4560-4723-A495-8E6D5DD4B841}"/>
    <cellStyle name="SAPBEXtitle 4 2 3 3" xfId="2493" xr:uid="{72928832-7DE5-4F8E-B524-C4539ABE27A7}"/>
    <cellStyle name="SAPBEXtitle 4 2 4" xfId="3012" xr:uid="{5A1A2C6C-C8F7-4330-ADB3-D2D51AEE6612}"/>
    <cellStyle name="SAPBEXtitle 4 2 4 2" xfId="4560" xr:uid="{571ABD9B-4367-4B6D-BC94-805AA23AC396}"/>
    <cellStyle name="SAPBEXtitle 4 2 5" xfId="3528" xr:uid="{84364F9B-CFAC-46CA-BFBF-AEBC3FFCAA10}"/>
    <cellStyle name="SAPBEXtitle 4 2 6" xfId="1977" xr:uid="{3340A82A-62F0-45BE-9E9A-F71B711190D1}"/>
    <cellStyle name="SAPBEXtitle 5" xfId="547" xr:uid="{67C3F2C3-8840-4AC1-A728-7B3E6DC737A7}"/>
    <cellStyle name="SAPBEXtitle 5 2" xfId="928" xr:uid="{3629FCC5-C3C6-4580-84E8-9AB5AAF90448}"/>
    <cellStyle name="SAPBEXtitle 5 2 2" xfId="1201" xr:uid="{E8BA256A-8663-4279-97E8-8F01E1573B42}"/>
    <cellStyle name="SAPBEXtitle 5 2 2 2" xfId="1717" xr:uid="{BDA4516E-A0D6-42A2-9CB4-533CC5F672CF}"/>
    <cellStyle name="SAPBEXtitle 5 2 2 2 2" xfId="4303" xr:uid="{16F100C5-9CC2-46E7-BA30-7518E4CC666F}"/>
    <cellStyle name="SAPBEXtitle 5 2 2 2 3" xfId="2752" xr:uid="{C5D31FA4-4613-4A00-AAF4-27C2332BD74B}"/>
    <cellStyle name="SAPBEXtitle 5 2 2 3" xfId="3271" xr:uid="{F1D03AEB-A6E5-4751-A2C8-FD12A427C83E}"/>
    <cellStyle name="SAPBEXtitle 5 2 2 3 2" xfId="4819" xr:uid="{72BE95FC-3FE1-461F-8E02-A397F9ED60DF}"/>
    <cellStyle name="SAPBEXtitle 5 2 2 4" xfId="3787" xr:uid="{7D4549A6-8761-4EC5-96AF-79BE818FA31F}"/>
    <cellStyle name="SAPBEXtitle 5 2 2 5" xfId="2236" xr:uid="{8C70BACD-2F65-4ADB-971E-BE6684361C57}"/>
    <cellStyle name="SAPBEXtitle 5 2 3" xfId="1459" xr:uid="{54539E3A-5C51-4A26-B331-89E57D95B73D}"/>
    <cellStyle name="SAPBEXtitle 5 2 3 2" xfId="4045" xr:uid="{019582A4-DB8A-4A35-A922-FBAC325529E4}"/>
    <cellStyle name="SAPBEXtitle 5 2 3 3" xfId="2494" xr:uid="{1BB75C44-F6C7-49EC-A981-6EB8227107CE}"/>
    <cellStyle name="SAPBEXtitle 5 2 4" xfId="3013" xr:uid="{9A96635F-04F2-47FF-80C6-9F738966C64F}"/>
    <cellStyle name="SAPBEXtitle 5 2 4 2" xfId="4561" xr:uid="{E09A9614-6551-4F38-B44E-3DB10F3B4619}"/>
    <cellStyle name="SAPBEXtitle 5 2 5" xfId="3529" xr:uid="{19FC9E7F-E6BE-469E-A93A-E5FDDB653602}"/>
    <cellStyle name="SAPBEXtitle 5 2 6" xfId="1978" xr:uid="{8520E680-DEC9-4622-A003-2299511BBACF}"/>
    <cellStyle name="SAPBEXtitle 6" xfId="548" xr:uid="{285F1991-BE76-447C-A9DF-8ECD050B9EE9}"/>
    <cellStyle name="SAPBEXtitle 6 2" xfId="929" xr:uid="{9869EE65-64FA-4816-BA56-439C51C42803}"/>
    <cellStyle name="SAPBEXtitle 6 2 2" xfId="1202" xr:uid="{4BA7A743-C9FC-4723-9FE0-826BBF48610D}"/>
    <cellStyle name="SAPBEXtitle 6 2 2 2" xfId="1718" xr:uid="{52A01292-AC59-4CF6-B51A-3D614ABCE11A}"/>
    <cellStyle name="SAPBEXtitle 6 2 2 2 2" xfId="4304" xr:uid="{BE4FCDE1-D4E5-4F06-9A59-842EFC26AD77}"/>
    <cellStyle name="SAPBEXtitle 6 2 2 2 3" xfId="2753" xr:uid="{0B041E0C-5257-49C4-9859-A0B73EC01424}"/>
    <cellStyle name="SAPBEXtitle 6 2 2 3" xfId="3272" xr:uid="{116D57A7-B9D4-44BB-BC31-C0BEED663B22}"/>
    <cellStyle name="SAPBEXtitle 6 2 2 3 2" xfId="4820" xr:uid="{411543C5-0EFD-4ADF-A1E9-9FB66FD6399C}"/>
    <cellStyle name="SAPBEXtitle 6 2 2 4" xfId="3788" xr:uid="{56B2A427-53B8-450E-A20F-CB58B6F95900}"/>
    <cellStyle name="SAPBEXtitle 6 2 2 5" xfId="2237" xr:uid="{37DD1669-2E0C-4A03-A64D-8B557DCA48A2}"/>
    <cellStyle name="SAPBEXtitle 6 2 3" xfId="1460" xr:uid="{C2137A98-8DF3-4D4A-AE0C-CA9CCA858E4D}"/>
    <cellStyle name="SAPBEXtitle 6 2 3 2" xfId="4046" xr:uid="{804E0861-0455-427E-9ED8-8C110DB0A185}"/>
    <cellStyle name="SAPBEXtitle 6 2 3 3" xfId="2495" xr:uid="{7AC58171-CF14-4A11-B774-2C85F877D889}"/>
    <cellStyle name="SAPBEXtitle 6 2 4" xfId="3014" xr:uid="{76693310-D0C9-4BAB-B577-C1984E3E962A}"/>
    <cellStyle name="SAPBEXtitle 6 2 4 2" xfId="4562" xr:uid="{29419A65-71A7-410D-A59F-A07ACA69221A}"/>
    <cellStyle name="SAPBEXtitle 6 2 5" xfId="3530" xr:uid="{1782E0F2-56DF-429B-8584-4CF82378BE45}"/>
    <cellStyle name="SAPBEXtitle 6 2 6" xfId="1979" xr:uid="{39D89759-BF77-4091-822D-A87B5D698F94}"/>
    <cellStyle name="SAPBEXunassignedItem" xfId="549" xr:uid="{4521CAD5-EC16-4DE2-925D-EAFE03AA8088}"/>
    <cellStyle name="SAPBEXunassignedItem 2" xfId="550" xr:uid="{E0B69C09-DD35-477E-AAC8-D21E451BF37E}"/>
    <cellStyle name="SAPBEXundefined" xfId="551" xr:uid="{54A46D96-9CDA-4DBC-B88F-0E242BB873C3}"/>
    <cellStyle name="SAPBEXundefined 2" xfId="552" xr:uid="{CF5D50FE-0DFD-4A76-9345-9DA59BD58B51}"/>
    <cellStyle name="SAPBEXundefined 2 2" xfId="931" xr:uid="{9D9DEE78-AF69-4DA0-81C3-422074ABD587}"/>
    <cellStyle name="SAPBEXundefined 2 2 2" xfId="1204" xr:uid="{81506BD2-27CC-4D7C-9D25-0E2633656570}"/>
    <cellStyle name="SAPBEXundefined 2 2 2 2" xfId="1720" xr:uid="{81096581-056C-4A99-B04F-53D5C6B37534}"/>
    <cellStyle name="SAPBEXundefined 2 2 2 2 2" xfId="4306" xr:uid="{63E67B41-A2B7-483A-B8F2-5AFA382DF872}"/>
    <cellStyle name="SAPBEXundefined 2 2 2 2 3" xfId="2755" xr:uid="{B80B64B0-E612-4CFC-8F28-C76DF14FB719}"/>
    <cellStyle name="SAPBEXundefined 2 2 2 3" xfId="3274" xr:uid="{5FE60486-66EC-4598-90A4-1C4835F4B4D0}"/>
    <cellStyle name="SAPBEXundefined 2 2 2 3 2" xfId="4822" xr:uid="{DB55DE4B-763B-4C49-B955-67419BCF6FC9}"/>
    <cellStyle name="SAPBEXundefined 2 2 2 4" xfId="3790" xr:uid="{711926BC-37BA-4E8E-9F66-630475FF92C9}"/>
    <cellStyle name="SAPBEXundefined 2 2 2 5" xfId="2239" xr:uid="{782C7AC8-29BB-4B00-8D08-8F5A96ABEE4C}"/>
    <cellStyle name="SAPBEXundefined 2 2 3" xfId="1462" xr:uid="{B1798520-45D6-451E-B887-CC766ECA85AD}"/>
    <cellStyle name="SAPBEXundefined 2 2 3 2" xfId="4048" xr:uid="{C3029E97-F579-442C-873F-60899A4199F1}"/>
    <cellStyle name="SAPBEXundefined 2 2 3 3" xfId="2497" xr:uid="{48B3A477-F5FF-49D9-B8A3-77600987B48B}"/>
    <cellStyle name="SAPBEXundefined 2 2 4" xfId="3016" xr:uid="{E4929215-2A68-4351-B9C3-BA6B6AB5BB66}"/>
    <cellStyle name="SAPBEXundefined 2 2 4 2" xfId="4564" xr:uid="{3066B980-AF18-417E-A402-B83656AF5EFD}"/>
    <cellStyle name="SAPBEXundefined 2 2 5" xfId="3532" xr:uid="{98DB0122-59BB-4843-A7D1-9919FC1F0B3A}"/>
    <cellStyle name="SAPBEXundefined 2 2 6" xfId="1981" xr:uid="{C0E9FBBD-CC42-478B-AEE8-82F01CB36A08}"/>
    <cellStyle name="SAPBEXundefined 3" xfId="553" xr:uid="{EAF8D6F2-B0A0-444F-A382-9B693138A5BD}"/>
    <cellStyle name="SAPBEXundefined 3 2" xfId="932" xr:uid="{ED8212AF-4F57-421E-ADE6-93CA606A47B5}"/>
    <cellStyle name="SAPBEXundefined 3 2 2" xfId="1205" xr:uid="{6B0597E6-A070-4DB2-9348-C5CD4E6EF0A7}"/>
    <cellStyle name="SAPBEXundefined 3 2 2 2" xfId="1721" xr:uid="{4A73484A-8CDD-4D91-B2F0-5C7F47E47E27}"/>
    <cellStyle name="SAPBEXundefined 3 2 2 2 2" xfId="4307" xr:uid="{FB7318DA-A67E-4197-926A-7CBF716BF853}"/>
    <cellStyle name="SAPBEXundefined 3 2 2 2 3" xfId="2756" xr:uid="{6A3687D1-710B-49F9-BB92-48CE30538362}"/>
    <cellStyle name="SAPBEXundefined 3 2 2 3" xfId="3275" xr:uid="{082E312B-1A20-47BE-8B77-ADD32F13B5EB}"/>
    <cellStyle name="SAPBEXundefined 3 2 2 3 2" xfId="4823" xr:uid="{1D38F636-F27C-4AEA-B266-CAF68AD985A5}"/>
    <cellStyle name="SAPBEXundefined 3 2 2 4" xfId="3791" xr:uid="{BE0BD5C4-AEB4-47B6-AD01-EB18ABCB7FAA}"/>
    <cellStyle name="SAPBEXundefined 3 2 2 5" xfId="2240" xr:uid="{B8433893-E3F0-4D5F-BB3C-D24F35655FBD}"/>
    <cellStyle name="SAPBEXundefined 3 2 3" xfId="1463" xr:uid="{B4308825-CD8B-400E-A45A-0B1A8BA1E234}"/>
    <cellStyle name="SAPBEXundefined 3 2 3 2" xfId="4049" xr:uid="{C215DBE3-FB46-471A-9347-BF6BD51D2D70}"/>
    <cellStyle name="SAPBEXundefined 3 2 3 3" xfId="2498" xr:uid="{987C2A84-BDAD-4787-9FEE-7F178BCC05A4}"/>
    <cellStyle name="SAPBEXundefined 3 2 4" xfId="3017" xr:uid="{83C53123-8B0F-49F9-974F-562A0BABE9DC}"/>
    <cellStyle name="SAPBEXundefined 3 2 4 2" xfId="4565" xr:uid="{EC64F7A3-F515-475B-82AA-615EAE3B10BF}"/>
    <cellStyle name="SAPBEXundefined 3 2 5" xfId="3533" xr:uid="{C51A1981-123B-406F-A7D1-3B41F36588CA}"/>
    <cellStyle name="SAPBEXundefined 3 2 6" xfId="1982" xr:uid="{3121B23D-A88C-4530-9906-1B5F980210A5}"/>
    <cellStyle name="SAPBEXundefined 4" xfId="554" xr:uid="{6AB12315-9CBE-4C05-B24E-C8181528247E}"/>
    <cellStyle name="SAPBEXundefined 4 2" xfId="933" xr:uid="{AC201C73-5C8C-4D0C-9C8C-101C012EB2C1}"/>
    <cellStyle name="SAPBEXundefined 4 2 2" xfId="1206" xr:uid="{5F13CACF-10D3-46CC-B947-748EF4DE1E6E}"/>
    <cellStyle name="SAPBEXundefined 4 2 2 2" xfId="1722" xr:uid="{DF015EED-3CAC-440F-8FB8-8F1122683F21}"/>
    <cellStyle name="SAPBEXundefined 4 2 2 2 2" xfId="4308" xr:uid="{FCA9EF25-0413-49BB-86F4-67882627CABA}"/>
    <cellStyle name="SAPBEXundefined 4 2 2 2 3" xfId="2757" xr:uid="{6C784B5D-E784-4E8F-84C0-4F88CC93E948}"/>
    <cellStyle name="SAPBEXundefined 4 2 2 3" xfId="3276" xr:uid="{5BCCE617-61A2-4108-A17C-7EFF05ED37E6}"/>
    <cellStyle name="SAPBEXundefined 4 2 2 3 2" xfId="4824" xr:uid="{0E078F40-6347-4F25-8BB1-6CF8D0A60AA2}"/>
    <cellStyle name="SAPBEXundefined 4 2 2 4" xfId="3792" xr:uid="{7E6B48A1-86C2-46E9-B4F9-68ED2BFEB784}"/>
    <cellStyle name="SAPBEXundefined 4 2 2 5" xfId="2241" xr:uid="{EDC298F0-3FC4-435E-A743-748895314D55}"/>
    <cellStyle name="SAPBEXundefined 4 2 3" xfId="1464" xr:uid="{A8C96549-9EC3-4E17-92FC-A6EA785D967B}"/>
    <cellStyle name="SAPBEXundefined 4 2 3 2" xfId="4050" xr:uid="{9BC8B7C7-5BE7-48FD-894C-295E231224A7}"/>
    <cellStyle name="SAPBEXundefined 4 2 3 3" xfId="2499" xr:uid="{8AF2C365-E4BC-458D-A432-3F5A2EDD21CA}"/>
    <cellStyle name="SAPBEXundefined 4 2 4" xfId="3018" xr:uid="{DBD25457-7F20-4077-896B-2B2D40DCFFFC}"/>
    <cellStyle name="SAPBEXundefined 4 2 4 2" xfId="4566" xr:uid="{862C2249-A9E2-4A47-8EBB-8FE31D171239}"/>
    <cellStyle name="SAPBEXundefined 4 2 5" xfId="3534" xr:uid="{E9412A73-1A4E-492C-9C0A-73CF06A69821}"/>
    <cellStyle name="SAPBEXundefined 4 2 6" xfId="1983" xr:uid="{C2ACA48C-36F3-4EF0-9DD9-DB7C90D34E6C}"/>
    <cellStyle name="SAPBEXundefined 5" xfId="555" xr:uid="{75801FC1-CD79-4666-87F4-14844CDFD61A}"/>
    <cellStyle name="SAPBEXundefined 5 2" xfId="934" xr:uid="{E12E0D81-F1FC-4F08-A5C5-83C77B75FE5C}"/>
    <cellStyle name="SAPBEXundefined 5 2 2" xfId="1207" xr:uid="{6E290B0F-E7AE-4DF4-86F8-5EEDD3F2688A}"/>
    <cellStyle name="SAPBEXundefined 5 2 2 2" xfId="1723" xr:uid="{D79D2ED3-DD5F-4168-BD47-AC104F84E5B2}"/>
    <cellStyle name="SAPBEXundefined 5 2 2 2 2" xfId="4309" xr:uid="{A1BDA13D-BDCC-4F44-9F82-2094BC82B1D2}"/>
    <cellStyle name="SAPBEXundefined 5 2 2 2 3" xfId="2758" xr:uid="{5E96DB95-5CC8-4781-87BC-AC8EF505DECC}"/>
    <cellStyle name="SAPBEXundefined 5 2 2 3" xfId="3277" xr:uid="{2F16CF9C-F140-41DE-BA90-0370735BF367}"/>
    <cellStyle name="SAPBEXundefined 5 2 2 3 2" xfId="4825" xr:uid="{EE975103-EB5A-4B1D-9F46-9E5436AB296D}"/>
    <cellStyle name="SAPBEXundefined 5 2 2 4" xfId="3793" xr:uid="{E1C1B502-9B09-4D75-BB0F-7C3F447340D4}"/>
    <cellStyle name="SAPBEXundefined 5 2 2 5" xfId="2242" xr:uid="{2B81B98D-F267-40E3-B556-F38ACD70A611}"/>
    <cellStyle name="SAPBEXundefined 5 2 3" xfId="1465" xr:uid="{EF3DA35B-3602-4E8A-84EE-B5C82BD47775}"/>
    <cellStyle name="SAPBEXundefined 5 2 3 2" xfId="4051" xr:uid="{BA953859-A3AB-4003-8612-86FE41016379}"/>
    <cellStyle name="SAPBEXundefined 5 2 3 3" xfId="2500" xr:uid="{25CE7AC5-E2BA-4A22-A85D-E5279353370C}"/>
    <cellStyle name="SAPBEXundefined 5 2 4" xfId="3019" xr:uid="{E64A484F-A0C9-4A05-A164-F08D71D0DE4F}"/>
    <cellStyle name="SAPBEXundefined 5 2 4 2" xfId="4567" xr:uid="{5741A13C-972A-470D-AFA3-F00D74DCF4B3}"/>
    <cellStyle name="SAPBEXundefined 5 2 5" xfId="3535" xr:uid="{F8C38DEC-BFFF-4C51-99A1-85F8897FFC6D}"/>
    <cellStyle name="SAPBEXundefined 5 2 6" xfId="1984" xr:uid="{69D49D4A-C3FF-46F3-9497-9F82577D2DB5}"/>
    <cellStyle name="SAPBEXundefined 6" xfId="556" xr:uid="{2C4877CF-8CC5-419E-93F7-61D439307770}"/>
    <cellStyle name="SAPBEXundefined 6 2" xfId="935" xr:uid="{2591DE90-D634-4DE4-A9A4-BDC1C28380D1}"/>
    <cellStyle name="SAPBEXundefined 6 2 2" xfId="1208" xr:uid="{93EE3821-E9B1-475F-9B63-8B4A90ADFC58}"/>
    <cellStyle name="SAPBEXundefined 6 2 2 2" xfId="1724" xr:uid="{A3B8DAD0-E342-456B-8E85-97068601031B}"/>
    <cellStyle name="SAPBEXundefined 6 2 2 2 2" xfId="4310" xr:uid="{72B549C0-FF68-4F59-AC51-28FBE2DDAE91}"/>
    <cellStyle name="SAPBEXundefined 6 2 2 2 3" xfId="2759" xr:uid="{4F7F34B8-17A0-4759-977D-84EF5BAB7C46}"/>
    <cellStyle name="SAPBEXundefined 6 2 2 3" xfId="3278" xr:uid="{EAFEC94F-036E-4386-B828-CCE0058B7A29}"/>
    <cellStyle name="SAPBEXundefined 6 2 2 3 2" xfId="4826" xr:uid="{8694B3AE-C065-4FBF-89B7-BF1BCDC42E4F}"/>
    <cellStyle name="SAPBEXundefined 6 2 2 4" xfId="3794" xr:uid="{B4C2D8F4-2125-4D8E-8C7A-D9B8BBFEA4EF}"/>
    <cellStyle name="SAPBEXundefined 6 2 2 5" xfId="2243" xr:uid="{556FD1AE-5E5A-4811-99B8-A673B87FD675}"/>
    <cellStyle name="SAPBEXundefined 6 2 3" xfId="1466" xr:uid="{67DAB8DE-41D6-4676-9001-61D570490DB9}"/>
    <cellStyle name="SAPBEXundefined 6 2 3 2" xfId="4052" xr:uid="{EF64133B-DE64-4D21-ACA3-565F146319F9}"/>
    <cellStyle name="SAPBEXundefined 6 2 3 3" xfId="2501" xr:uid="{F6E9CAC6-0854-4029-AEE5-90AB4BB168B2}"/>
    <cellStyle name="SAPBEXundefined 6 2 4" xfId="3020" xr:uid="{7805C6F8-4589-43F4-8995-D95FF6F0A635}"/>
    <cellStyle name="SAPBEXundefined 6 2 4 2" xfId="4568" xr:uid="{BF2D7221-3E6D-4C4A-A627-F5F6F143881E}"/>
    <cellStyle name="SAPBEXundefined 6 2 5" xfId="3536" xr:uid="{4B439BBA-106D-4573-8766-6281C122B004}"/>
    <cellStyle name="SAPBEXundefined 6 2 6" xfId="1985" xr:uid="{6AA10AC2-DEFE-4D6D-A9E5-A8832B5A3D72}"/>
    <cellStyle name="SAPBEXundefined 7" xfId="930" xr:uid="{7E12EFD2-16A1-485B-81FC-8075676F27F8}"/>
    <cellStyle name="SAPBEXundefined 7 2" xfId="1203" xr:uid="{9B308E50-4E7A-4ADE-8DEC-536C2087C2BF}"/>
    <cellStyle name="SAPBEXundefined 7 2 2" xfId="1719" xr:uid="{2993006D-EC56-40CF-87C4-A10F7E06780E}"/>
    <cellStyle name="SAPBEXundefined 7 2 2 2" xfId="4305" xr:uid="{6E9A7C71-C2FB-45A0-9365-10A92FA2C9B9}"/>
    <cellStyle name="SAPBEXundefined 7 2 2 3" xfId="2754" xr:uid="{922436D5-E030-486D-AABD-C94DC3FBBA47}"/>
    <cellStyle name="SAPBEXundefined 7 2 3" xfId="3273" xr:uid="{CADAEB69-FCAF-4551-BD8D-07462DD2AED8}"/>
    <cellStyle name="SAPBEXundefined 7 2 3 2" xfId="4821" xr:uid="{A7184B6F-203B-4573-8C89-AD88F8CCC8D7}"/>
    <cellStyle name="SAPBEXundefined 7 2 4" xfId="3789" xr:uid="{32FB3759-E80B-4242-A785-F03144EE6016}"/>
    <cellStyle name="SAPBEXundefined 7 2 5" xfId="2238" xr:uid="{ADE71D29-BC86-4352-99BD-C2846CB86CCC}"/>
    <cellStyle name="SAPBEXundefined 7 3" xfId="1461" xr:uid="{09BFB605-F0F2-4097-8BF2-896B3A3A6A50}"/>
    <cellStyle name="SAPBEXundefined 7 3 2" xfId="4047" xr:uid="{C457DEB2-631C-407A-AE18-3C5F0493BB5A}"/>
    <cellStyle name="SAPBEXundefined 7 3 3" xfId="2496" xr:uid="{6799B1D0-EDCF-4961-A2E3-FC831089B324}"/>
    <cellStyle name="SAPBEXundefined 7 4" xfId="3015" xr:uid="{D10B355B-6D96-4B0F-A699-535B9A452F80}"/>
    <cellStyle name="SAPBEXundefined 7 4 2" xfId="4563" xr:uid="{B19042EE-C811-4B5A-9190-557E48117404}"/>
    <cellStyle name="SAPBEXundefined 7 5" xfId="3531" xr:uid="{715ED0A8-E568-40A7-B3CD-6C965B5389DC}"/>
    <cellStyle name="SAPBEXundefined 7 6" xfId="1980" xr:uid="{63393FF5-0E35-41C1-A5F1-3644C8CE2198}"/>
    <cellStyle name="Sheet Title" xfId="557" xr:uid="{2B493328-617C-4C88-B3E7-0B021D807787}"/>
    <cellStyle name="styleColumnTitles" xfId="558" xr:uid="{93438569-3356-4B43-BBBF-882D2035EBCC}"/>
    <cellStyle name="styleColumnTitles 2" xfId="936" xr:uid="{C77C5C79-817E-43F4-81FA-EFD95CA5C565}"/>
    <cellStyle name="styleColumnTitles 2 2" xfId="1209" xr:uid="{7435A322-B402-4F70-BEA4-706D016EB102}"/>
    <cellStyle name="styleColumnTitles 2 2 2" xfId="1725" xr:uid="{09F04B7C-849E-4B67-A615-B8FA491E4394}"/>
    <cellStyle name="styleColumnTitles 2 2 2 2" xfId="4311" xr:uid="{052EB58A-4378-44D1-B8A6-0D5B0594FA32}"/>
    <cellStyle name="styleColumnTitles 2 2 2 3" xfId="2760" xr:uid="{9F911FF4-C747-494E-958B-C4DBC5190D9B}"/>
    <cellStyle name="styleColumnTitles 2 2 3" xfId="3279" xr:uid="{937AAD53-F3C9-4299-B86B-F78EFA6A719C}"/>
    <cellStyle name="styleColumnTitles 2 2 3 2" xfId="4827" xr:uid="{052284C8-2713-41E2-AC3E-541AA0D963C0}"/>
    <cellStyle name="styleColumnTitles 2 2 4" xfId="3795" xr:uid="{9871A679-E069-4CCF-879A-97A23048C971}"/>
    <cellStyle name="styleColumnTitles 2 2 5" xfId="2244" xr:uid="{7DFDA745-7457-4392-BDB2-ACB64C134183}"/>
    <cellStyle name="styleColumnTitles 2 3" xfId="1467" xr:uid="{7E81BB28-5D5B-4DA0-847B-B4ECA0A0D16B}"/>
    <cellStyle name="styleColumnTitles 2 3 2" xfId="4053" xr:uid="{B41C13E2-018E-4011-ADFB-6966AEFCD5B1}"/>
    <cellStyle name="styleColumnTitles 2 3 3" xfId="2502" xr:uid="{E00984DC-6E3D-4712-B31C-377E4978A913}"/>
    <cellStyle name="styleColumnTitles 2 4" xfId="3021" xr:uid="{5EED7F7F-027F-4698-BD9B-2D8BA8C598F7}"/>
    <cellStyle name="styleColumnTitles 2 4 2" xfId="4569" xr:uid="{0B4E0062-105C-4F0E-985F-2C0988389E05}"/>
    <cellStyle name="styleColumnTitles 2 5" xfId="3537" xr:uid="{6558644F-71C3-4152-A5A1-0A9288DC6136}"/>
    <cellStyle name="styleColumnTitles 2 6" xfId="1986" xr:uid="{3C070452-5A0F-447F-8F58-BEC39DAAD793}"/>
    <cellStyle name="styleDateRange" xfId="559" xr:uid="{B3ACD5C8-3162-47A2-9EDD-251B41A2908F}"/>
    <cellStyle name="styleDateRange 2" xfId="937" xr:uid="{D1C94840-2078-40D4-8191-D816102BAFB2}"/>
    <cellStyle name="styleDateRange 2 2" xfId="1210" xr:uid="{E082F973-4889-48D0-BDDD-1C3E87FEF7B4}"/>
    <cellStyle name="styleDateRange 2 2 2" xfId="1726" xr:uid="{C2538296-D9CE-4B56-952D-7548FFE8F7B3}"/>
    <cellStyle name="styleDateRange 2 2 2 2" xfId="4312" xr:uid="{C7B8A452-469B-43BF-BBE1-B1780A3297A1}"/>
    <cellStyle name="styleDateRange 2 2 2 3" xfId="2761" xr:uid="{ECADAB1D-2D52-473E-9624-134EF0CC0070}"/>
    <cellStyle name="styleDateRange 2 2 3" xfId="3280" xr:uid="{25939E7C-4796-44BF-B70B-37629E4527E0}"/>
    <cellStyle name="styleDateRange 2 2 3 2" xfId="4828" xr:uid="{C597F6B5-A8DE-4593-8621-4E7543883832}"/>
    <cellStyle name="styleDateRange 2 2 4" xfId="3796" xr:uid="{4F407735-E219-4BEF-9B53-7E598C8027C2}"/>
    <cellStyle name="styleDateRange 2 2 5" xfId="2245" xr:uid="{350D3BA4-B814-4A4B-B9ED-5B06E932825E}"/>
    <cellStyle name="styleDateRange 2 3" xfId="1468" xr:uid="{D2BDA73C-7E93-42C9-A0CD-570D952B1B4E}"/>
    <cellStyle name="styleDateRange 2 3 2" xfId="4054" xr:uid="{1E44DBA5-0345-41DE-8EC9-BF1BBA1FE134}"/>
    <cellStyle name="styleDateRange 2 3 3" xfId="2503" xr:uid="{D1DCCE19-B5A2-4066-A0BB-C7DAF41CF230}"/>
    <cellStyle name="styleDateRange 2 4" xfId="3022" xr:uid="{160504C2-AEEC-45DF-B4F3-46918BBBCD72}"/>
    <cellStyle name="styleDateRange 2 4 2" xfId="4570" xr:uid="{89C5DE12-ED1F-47A5-A844-02D28C5EA989}"/>
    <cellStyle name="styleDateRange 2 5" xfId="3538" xr:uid="{E9A7A556-E742-4AF4-8873-795CFA862292}"/>
    <cellStyle name="styleDateRange 2 6" xfId="1987" xr:uid="{B6D60A13-1C46-4E46-9571-6EB7A84EBFCC}"/>
    <cellStyle name="styleHidden" xfId="560" xr:uid="{47E7FCAC-3B96-41EB-830B-84EF354D2802}"/>
    <cellStyle name="styleNormal" xfId="561" xr:uid="{C930FC3F-59DD-4AD9-99BF-A2104788AFE7}"/>
    <cellStyle name="styleSeriesAttributes" xfId="562" xr:uid="{4F58D651-635D-4F8E-B28F-675DA5756B46}"/>
    <cellStyle name="styleSeriesAttributes 2" xfId="938" xr:uid="{46739FE9-C80A-4591-BDCE-F83E365766CF}"/>
    <cellStyle name="styleSeriesAttributes 2 2" xfId="1211" xr:uid="{F2CD30F3-F018-4E0B-985F-A20CCD9D8943}"/>
    <cellStyle name="styleSeriesAttributes 2 2 2" xfId="1727" xr:uid="{380D3DF8-F539-49C1-8417-20BE15CBD26A}"/>
    <cellStyle name="styleSeriesAttributes 2 2 2 2" xfId="4313" xr:uid="{31C808A9-C2CE-4540-9CF9-87C9758B4E9E}"/>
    <cellStyle name="styleSeriesAttributes 2 2 2 3" xfId="2762" xr:uid="{C95BCD32-4D49-41D1-BC96-AA439E7CA0C6}"/>
    <cellStyle name="styleSeriesAttributes 2 2 3" xfId="3281" xr:uid="{F131F265-0365-4AC9-ADCB-BACBC48B442C}"/>
    <cellStyle name="styleSeriesAttributes 2 2 3 2" xfId="4829" xr:uid="{B4453424-B3F8-483D-81F2-FB49B35A8D96}"/>
    <cellStyle name="styleSeriesAttributes 2 2 4" xfId="3797" xr:uid="{4A0335DA-1632-4E39-9323-8FC8C0CDB914}"/>
    <cellStyle name="styleSeriesAttributes 2 2 5" xfId="2246" xr:uid="{F06375AE-77DA-4F7C-89BA-2558C4552745}"/>
    <cellStyle name="styleSeriesAttributes 2 3" xfId="1469" xr:uid="{91697E79-9975-44DE-97EE-C9D93D293CE7}"/>
    <cellStyle name="styleSeriesAttributes 2 3 2" xfId="4055" xr:uid="{E196F8C4-A71F-4127-9E7B-A17271F5311A}"/>
    <cellStyle name="styleSeriesAttributes 2 3 3" xfId="2504" xr:uid="{33EAB3F8-6BFC-436C-92F7-6376B8D93D62}"/>
    <cellStyle name="styleSeriesAttributes 2 4" xfId="3023" xr:uid="{02978145-F819-4421-BD8D-02280E6FD687}"/>
    <cellStyle name="styleSeriesAttributes 2 4 2" xfId="4571" xr:uid="{9012F41B-A0CE-45D0-A6D0-77BE09527DA1}"/>
    <cellStyle name="styleSeriesAttributes 2 5" xfId="3539" xr:uid="{18D61075-53E1-4210-A370-C219D16C6271}"/>
    <cellStyle name="styleSeriesAttributes 2 6" xfId="1988" xr:uid="{6C187634-12FA-41D2-93C5-BC88A4448FFB}"/>
    <cellStyle name="styleSeriesData" xfId="563" xr:uid="{CC5D0EA6-A7D6-4EC4-A780-84AE4CFA0BE7}"/>
    <cellStyle name="styleSeriesData 2" xfId="939" xr:uid="{71A460FD-AB8A-4FB7-9F26-1AAD4C981133}"/>
    <cellStyle name="styleSeriesData 2 2" xfId="1212" xr:uid="{8B6806FD-0568-4E3F-B246-6A92EAFE436C}"/>
    <cellStyle name="styleSeriesData 2 2 2" xfId="1728" xr:uid="{5769589B-617D-476A-946C-13AE61C5F9E3}"/>
    <cellStyle name="styleSeriesData 2 2 2 2" xfId="4314" xr:uid="{35C9AA41-B5F1-4B71-A340-9E5643A78BEF}"/>
    <cellStyle name="styleSeriesData 2 2 2 3" xfId="2763" xr:uid="{7CD47B19-8EFF-4D68-A383-633702D80D7E}"/>
    <cellStyle name="styleSeriesData 2 2 3" xfId="3282" xr:uid="{5AAB0913-D01F-4661-800B-DB304BF97306}"/>
    <cellStyle name="styleSeriesData 2 2 3 2" xfId="4830" xr:uid="{7A339F11-6794-421B-ACBC-386944E35CF0}"/>
    <cellStyle name="styleSeriesData 2 2 4" xfId="3798" xr:uid="{35C35F75-A2BE-4A8A-8D0A-D243AA947B99}"/>
    <cellStyle name="styleSeriesData 2 2 5" xfId="2247" xr:uid="{1506635B-EAA0-49BD-94B4-C1E0D09FCE59}"/>
    <cellStyle name="styleSeriesData 2 3" xfId="1470" xr:uid="{0178C5E7-B1BE-4CA5-A6CA-12AAC122BFD2}"/>
    <cellStyle name="styleSeriesData 2 3 2" xfId="4056" xr:uid="{FA7244EC-6005-4D82-AC76-212C5D34AEB9}"/>
    <cellStyle name="styleSeriesData 2 3 3" xfId="2505" xr:uid="{34EDD48B-3600-4F18-8B67-F28368B3E68A}"/>
    <cellStyle name="styleSeriesData 2 4" xfId="3024" xr:uid="{2FEFB6A8-33F9-4212-BDC6-087364DA2EEA}"/>
    <cellStyle name="styleSeriesData 2 4 2" xfId="4572" xr:uid="{2CEF991A-7B82-4DB1-8057-AC9A438D847B}"/>
    <cellStyle name="styleSeriesData 2 5" xfId="3540" xr:uid="{D0671765-79C6-4242-BCA9-99616EB4C7C1}"/>
    <cellStyle name="styleSeriesData 2 6" xfId="1989" xr:uid="{4F5F05D4-BDD9-4E75-BF2D-7CD7226F7DD2}"/>
    <cellStyle name="styleSeriesDataForecast" xfId="564" xr:uid="{7D9CAAD5-426D-4C5F-B116-C7CD1A79C68F}"/>
    <cellStyle name="styleSeriesDataForecast 2" xfId="940" xr:uid="{2A0B5D21-124B-4561-A90E-326AE72887ED}"/>
    <cellStyle name="styleSeriesDataForecast 2 2" xfId="1213" xr:uid="{B1F01D9F-8D6F-4924-B5AC-801D8A3E5EE8}"/>
    <cellStyle name="styleSeriesDataForecast 2 2 2" xfId="1729" xr:uid="{AD3B471D-606E-4193-BD3F-7F7EC6A95766}"/>
    <cellStyle name="styleSeriesDataForecast 2 2 2 2" xfId="4315" xr:uid="{8368A56D-B896-46D8-AA83-C3C16515817B}"/>
    <cellStyle name="styleSeriesDataForecast 2 2 2 3" xfId="2764" xr:uid="{F6D0AEE5-F3BF-4F79-8B09-DBA698C50F59}"/>
    <cellStyle name="styleSeriesDataForecast 2 2 3" xfId="3283" xr:uid="{52C78711-C939-4DB6-A72E-A745002BC077}"/>
    <cellStyle name="styleSeriesDataForecast 2 2 3 2" xfId="4831" xr:uid="{4AC62D43-5CA9-46AD-99B8-1B7D1DE3B56F}"/>
    <cellStyle name="styleSeriesDataForecast 2 2 4" xfId="3799" xr:uid="{1F3DC862-1F57-4F0C-AE39-39B7C35DF374}"/>
    <cellStyle name="styleSeriesDataForecast 2 2 5" xfId="2248" xr:uid="{67101829-C317-435B-8E88-8D3FFC35D822}"/>
    <cellStyle name="styleSeriesDataForecast 2 3" xfId="1471" xr:uid="{40847931-8A11-4782-8453-49437C318AC7}"/>
    <cellStyle name="styleSeriesDataForecast 2 3 2" xfId="4057" xr:uid="{823052CC-15D2-4875-BFF5-9AE1FC8D5EA9}"/>
    <cellStyle name="styleSeriesDataForecast 2 3 3" xfId="2506" xr:uid="{85D5838E-711A-4759-B446-6F05B9B3A73A}"/>
    <cellStyle name="styleSeriesDataForecast 2 4" xfId="3025" xr:uid="{E2BA40F0-F11B-46BE-910A-427E8E8895F1}"/>
    <cellStyle name="styleSeriesDataForecast 2 4 2" xfId="4573" xr:uid="{2055061C-FD01-4C90-BFE6-741238F09638}"/>
    <cellStyle name="styleSeriesDataForecast 2 5" xfId="3541" xr:uid="{02FF5234-F62E-4592-9A95-43EC89AC191E}"/>
    <cellStyle name="styleSeriesDataForecast 2 6" xfId="1990" xr:uid="{E4C91CFA-D232-4B3C-AF31-DAFDF8FC3C09}"/>
    <cellStyle name="styleSeriesDataForecastNA" xfId="565" xr:uid="{B5670477-C1C0-4F45-84F2-0F158C8400AA}"/>
    <cellStyle name="styleSeriesDataForecastNA 2" xfId="941" xr:uid="{DDF146E9-906F-4E79-BA91-B762C5DDB0CC}"/>
    <cellStyle name="styleSeriesDataForecastNA 2 2" xfId="1214" xr:uid="{A6F24A8A-160E-4DEB-A1A7-A8C4BBD3C0FF}"/>
    <cellStyle name="styleSeriesDataForecastNA 2 2 2" xfId="1730" xr:uid="{74DE57AB-10EE-4332-AD48-3F3778139421}"/>
    <cellStyle name="styleSeriesDataForecastNA 2 2 2 2" xfId="4316" xr:uid="{3EA71ADA-9D5D-46B7-81EE-E3D867D32B41}"/>
    <cellStyle name="styleSeriesDataForecastNA 2 2 2 3" xfId="2765" xr:uid="{93308495-D198-4BF4-8172-5240755D98DB}"/>
    <cellStyle name="styleSeriesDataForecastNA 2 2 3" xfId="3284" xr:uid="{4F0FB814-E40C-40AB-90A6-AC2B9C4CAD89}"/>
    <cellStyle name="styleSeriesDataForecastNA 2 2 3 2" xfId="4832" xr:uid="{6D9E3C45-C74A-44C8-9BA2-195315AC211E}"/>
    <cellStyle name="styleSeriesDataForecastNA 2 2 4" xfId="3800" xr:uid="{32D63F83-86D2-40FC-A532-D38CBA2B2F09}"/>
    <cellStyle name="styleSeriesDataForecastNA 2 2 5" xfId="2249" xr:uid="{919835A1-E9BA-4FEF-A5DB-FF74A699CB7B}"/>
    <cellStyle name="styleSeriesDataForecastNA 2 3" xfId="1472" xr:uid="{5EE47470-28E3-4B91-B000-D67FEBED0A47}"/>
    <cellStyle name="styleSeriesDataForecastNA 2 3 2" xfId="4058" xr:uid="{E49534D2-9800-483E-9375-172B2BDAE4F7}"/>
    <cellStyle name="styleSeriesDataForecastNA 2 3 3" xfId="2507" xr:uid="{09AFEFD9-A829-41E1-9226-8DA1374CCDA5}"/>
    <cellStyle name="styleSeriesDataForecastNA 2 4" xfId="3026" xr:uid="{2ACEA84F-FB46-44AB-B2B0-355CBBED2191}"/>
    <cellStyle name="styleSeriesDataForecastNA 2 4 2" xfId="4574" xr:uid="{CEFA5CBF-5EE4-4AB7-A803-6D4D768E1AEA}"/>
    <cellStyle name="styleSeriesDataForecastNA 2 5" xfId="3542" xr:uid="{C8DE5287-C604-41E3-A012-23EACA6884E9}"/>
    <cellStyle name="styleSeriesDataForecastNA 2 6" xfId="1991" xr:uid="{EA1975EF-A157-4F6D-A889-BBC4AE17E728}"/>
    <cellStyle name="styleSeriesDataNA" xfId="566" xr:uid="{861BE14B-AA42-4BC5-9AFE-E6D8D8B52B45}"/>
    <cellStyle name="styleSeriesDataNA 2" xfId="942" xr:uid="{1BA98A02-8A04-4413-9F93-D718ACC35D38}"/>
    <cellStyle name="styleSeriesDataNA 2 2" xfId="1215" xr:uid="{DB178203-2716-4044-A7C2-E29E438A5FAA}"/>
    <cellStyle name="styleSeriesDataNA 2 2 2" xfId="1731" xr:uid="{3C3C34C1-4E1A-4F64-B9BA-80FE03CEC5CC}"/>
    <cellStyle name="styleSeriesDataNA 2 2 2 2" xfId="4317" xr:uid="{58E02B8C-EABD-47EA-BA19-DD6C0481DCC9}"/>
    <cellStyle name="styleSeriesDataNA 2 2 2 3" xfId="2766" xr:uid="{20CD3232-F186-4939-82EA-D0CA3473C306}"/>
    <cellStyle name="styleSeriesDataNA 2 2 3" xfId="3285" xr:uid="{B389C8F5-BF0B-483F-8D3F-2431C127D1F2}"/>
    <cellStyle name="styleSeriesDataNA 2 2 3 2" xfId="4833" xr:uid="{B72391CC-AFBC-457B-8C2D-E857D9E3FFB9}"/>
    <cellStyle name="styleSeriesDataNA 2 2 4" xfId="3801" xr:uid="{56F5D04E-178E-433D-9B93-29DE0F05FCB0}"/>
    <cellStyle name="styleSeriesDataNA 2 2 5" xfId="2250" xr:uid="{C3DBBD1C-EDBA-433D-B501-EBFD58CB8CDC}"/>
    <cellStyle name="styleSeriesDataNA 2 3" xfId="1473" xr:uid="{5E7C5D7B-8A5E-4391-8EBF-6C901480B18E}"/>
    <cellStyle name="styleSeriesDataNA 2 3 2" xfId="4059" xr:uid="{4204506A-7D92-483E-999C-5ECE75801544}"/>
    <cellStyle name="styleSeriesDataNA 2 3 3" xfId="2508" xr:uid="{07B0DA1A-9AE2-4322-8BE2-6B8749EC7C4D}"/>
    <cellStyle name="styleSeriesDataNA 2 4" xfId="3027" xr:uid="{7C9BD339-77CB-47E0-916C-E417FD0664CA}"/>
    <cellStyle name="styleSeriesDataNA 2 4 2" xfId="4575" xr:uid="{D4849360-4C87-4FF1-871D-E68CD34BC820}"/>
    <cellStyle name="styleSeriesDataNA 2 5" xfId="3543" xr:uid="{D06AB41A-E0CF-4E8C-9AB8-2BC3E57F6564}"/>
    <cellStyle name="styleSeriesDataNA 2 6" xfId="1992" xr:uid="{0D90A8E6-77E1-4AC8-9B98-DCE26E3C3311}"/>
    <cellStyle name="Text Indent A" xfId="567" xr:uid="{51AD6810-694D-4CC9-A338-201798486363}"/>
    <cellStyle name="Text Indent B" xfId="568" xr:uid="{1BCA60D4-6FED-401F-8156-93832A7AAA6E}"/>
    <cellStyle name="Text Indent C" xfId="569" xr:uid="{8E724D28-290D-4D5E-838D-449E8592B7A8}"/>
    <cellStyle name="Times New Roman0181000015536870911" xfId="570" xr:uid="{514E259F-64CB-4EA7-BFAD-7AB849D700F7}"/>
    <cellStyle name="Times New Roman0181000015536870911 2" xfId="943" xr:uid="{B4553367-1085-43B4-885F-4CDFE5A3EAF9}"/>
    <cellStyle name="Times New Roman0181000015536870911 2 2" xfId="1216" xr:uid="{3949FB18-A688-401A-99B3-2711920754C5}"/>
    <cellStyle name="Times New Roman0181000015536870911 2 2 2" xfId="1732" xr:uid="{8B8ED5D6-D95B-47EB-8748-C15A757D3A47}"/>
    <cellStyle name="Times New Roman0181000015536870911 2 2 2 2" xfId="4318" xr:uid="{9F5D8212-4624-4B9F-90CF-7FC965C98B8C}"/>
    <cellStyle name="Times New Roman0181000015536870911 2 2 2 3" xfId="2767" xr:uid="{076EC089-9DCA-4998-9258-AD507112DE52}"/>
    <cellStyle name="Times New Roman0181000015536870911 2 2 3" xfId="3286" xr:uid="{CC441EFD-EB05-4118-9DDD-199BCE041C58}"/>
    <cellStyle name="Times New Roman0181000015536870911 2 2 3 2" xfId="4834" xr:uid="{5D765DDC-281F-4380-9DB5-1569984D0110}"/>
    <cellStyle name="Times New Roman0181000015536870911 2 2 4" xfId="3802" xr:uid="{07AAA1AF-EC56-4DF4-BEF7-609F8C5B42C7}"/>
    <cellStyle name="Times New Roman0181000015536870911 2 2 5" xfId="2251" xr:uid="{A49DF2B1-4F61-4B11-A9D2-0AAD09D39086}"/>
    <cellStyle name="Times New Roman0181000015536870911 2 3" xfId="1474" xr:uid="{62C0D148-E372-4952-B64F-1C6D0365D1EA}"/>
    <cellStyle name="Times New Roman0181000015536870911 2 3 2" xfId="4060" xr:uid="{D06F1E65-1465-474D-B936-0D133FE4AD8E}"/>
    <cellStyle name="Times New Roman0181000015536870911 2 3 3" xfId="2509" xr:uid="{C1E38697-D3D3-40DF-85F2-B1E24E9EF924}"/>
    <cellStyle name="Times New Roman0181000015536870911 2 4" xfId="3028" xr:uid="{25830C45-61F3-4745-A598-1724EDAF8D97}"/>
    <cellStyle name="Times New Roman0181000015536870911 2 4 2" xfId="4576" xr:uid="{B174A234-A440-49F5-BC55-93E1BE4C242A}"/>
    <cellStyle name="Times New Roman0181000015536870911 2 5" xfId="3544" xr:uid="{0BAA0433-7623-4272-A11C-2916A122A506}"/>
    <cellStyle name="Times New Roman0181000015536870911 2 6" xfId="1993" xr:uid="{CC290272-B07C-4575-8069-7E46EF9E5C26}"/>
    <cellStyle name="Title" xfId="571" xr:uid="{30302AC4-A678-4344-9F7B-2E57EDEC03F3}"/>
    <cellStyle name="Total" xfId="572" xr:uid="{49B8D596-BA75-4249-BE2A-021A58D7C1C3}"/>
    <cellStyle name="Total 2" xfId="944" xr:uid="{89CB6164-E60B-4BEB-8184-FBE0CE75CDD1}"/>
    <cellStyle name="Total 2 2" xfId="1217" xr:uid="{D9064770-DB9E-46A0-8A24-2DC575C589C2}"/>
    <cellStyle name="Total 2 2 2" xfId="1733" xr:uid="{A479563D-C993-4C6C-8D1B-1EC87EB785BC}"/>
    <cellStyle name="Total 2 2 2 2" xfId="4319" xr:uid="{1C0E459D-D0C1-4863-9234-A651E8DC5AF9}"/>
    <cellStyle name="Total 2 2 2 3" xfId="2768" xr:uid="{C43EB48C-D120-4877-8C8A-D896ADA5B5F2}"/>
    <cellStyle name="Total 2 2 3" xfId="3287" xr:uid="{0F5E359B-57C8-4E0F-833F-A6BAF4593DE5}"/>
    <cellStyle name="Total 2 2 3 2" xfId="4835" xr:uid="{CC26F515-94F0-448C-90D8-2335CB245D0D}"/>
    <cellStyle name="Total 2 2 4" xfId="3803" xr:uid="{B0973DCD-E201-4CB8-A560-E69D94B78E71}"/>
    <cellStyle name="Total 2 2 5" xfId="2252" xr:uid="{8CE973FE-AB6A-45AC-B68F-4B68FFECCCEA}"/>
    <cellStyle name="Total 2 3" xfId="1475" xr:uid="{55913EF9-2B4E-4B7D-9DEC-F7BB1D8CAAEB}"/>
    <cellStyle name="Total 2 3 2" xfId="4061" xr:uid="{E70DA286-892B-4AA4-8A0F-3E6E6BF19671}"/>
    <cellStyle name="Total 2 3 3" xfId="2510" xr:uid="{59F61B14-829E-47C1-BA62-6709CB9A01C9}"/>
    <cellStyle name="Total 2 4" xfId="3029" xr:uid="{CDCD5EE2-15F0-42F5-9FC4-1BA4A2FDB5AD}"/>
    <cellStyle name="Total 2 4 2" xfId="4577" xr:uid="{A74EF59A-A41E-46C1-9C65-C5E8B931A95C}"/>
    <cellStyle name="Total 2 5" xfId="3545" xr:uid="{C1B1FFFF-F446-44FC-B892-89D54C7B34E1}"/>
    <cellStyle name="Total 2 6" xfId="1994" xr:uid="{6324C8E6-89CD-4D2D-8C3A-F828626C134A}"/>
    <cellStyle name="Warning Text" xfId="573" xr:uid="{343CD169-6527-40DB-9693-BA2FC614DC34}"/>
    <cellStyle name="Обычный" xfId="0" builtinId="0"/>
    <cellStyle name="Обычный 10" xfId="574" xr:uid="{265BC457-86A6-402D-85D5-714A761A2258}"/>
    <cellStyle name="Обычный 11" xfId="575" xr:uid="{D9D7781F-6EC9-4D3C-95BE-AAFC8755E370}"/>
    <cellStyle name="Обычный 12" xfId="576" xr:uid="{42EEA674-C526-45A5-A78A-6B977427E537}"/>
    <cellStyle name="Обычный 12 2" xfId="577" xr:uid="{B2F08C2D-D616-46CC-B57C-FCE02491CA36}"/>
    <cellStyle name="Обычный 12_Т-НахВТО-газ-28.09.12" xfId="578" xr:uid="{B0D5FDA0-853F-49E9-AB1C-7B4558CC00AA}"/>
    <cellStyle name="Обычный 13" xfId="579" xr:uid="{5478CDAC-44C4-499B-8C36-B3634ABBA2A7}"/>
    <cellStyle name="Обычный 14" xfId="580" xr:uid="{091F350A-3526-4F73-BCAA-B1F27AE34DDA}"/>
    <cellStyle name="Обычный 15" xfId="581" xr:uid="{CA78A734-4D74-4ED0-99E5-82CDF9E78306}"/>
    <cellStyle name="Обычный 16" xfId="582" xr:uid="{752F7AF1-CD3C-46AA-ACEE-FC68DF1A33D6}"/>
    <cellStyle name="Обычный 16 2" xfId="583" xr:uid="{E415629F-0B7E-4A2A-AE66-2BF539FAB808}"/>
    <cellStyle name="Обычный 17" xfId="584" xr:uid="{92BB0BDE-2B43-424A-B7F2-B881493CB081}"/>
    <cellStyle name="Обычный 18" xfId="585" xr:uid="{873254C7-C419-48E1-89CC-682D79542CC3}"/>
    <cellStyle name="Обычный 19" xfId="586" xr:uid="{4C36913D-F8CB-46C9-87C5-A0BAB645485F}"/>
    <cellStyle name="Обычный 2" xfId="4" xr:uid="{C9863D80-4F85-451E-B6CA-DA5ADFA4FBBE}"/>
    <cellStyle name="Обычный 2 10" xfId="587" xr:uid="{43E0A126-3767-45B0-8BE9-ADF1BD1417EE}"/>
    <cellStyle name="Обычный 2 11" xfId="588" xr:uid="{C8D3C9ED-81E6-4BFD-8D53-0E532D988E45}"/>
    <cellStyle name="Обычный 2 11 2" xfId="589" xr:uid="{4A936DF5-A59A-4011-89C4-2DFCBD83F708}"/>
    <cellStyle name="Обычный 2 11_Т-НахВТО-газ-28.09.12" xfId="590" xr:uid="{D622BCB9-4988-4987-BC49-B4B99AA398E9}"/>
    <cellStyle name="Обычный 2 12" xfId="591" xr:uid="{BEB6DED2-9A4B-411B-9386-F6CA067A8C34}"/>
    <cellStyle name="Обычный 2 12 2" xfId="592" xr:uid="{0D40D703-F84B-40AB-A2E9-C39FC87D21D4}"/>
    <cellStyle name="Обычный 2 12_Т-НахВТО-газ-28.09.12" xfId="593" xr:uid="{CBECDBE7-5527-489F-BE58-A4E631FEECF6}"/>
    <cellStyle name="Обычный 2 13" xfId="594" xr:uid="{018ACAF2-CCF7-458B-A4AB-4E270086DCED}"/>
    <cellStyle name="Обычный 2 14" xfId="595" xr:uid="{D520E002-3D92-4FCB-852B-50DD7021D9E3}"/>
    <cellStyle name="Обычный 2 2" xfId="596" xr:uid="{301D9281-954F-44ED-B118-04DEB6B1D09A}"/>
    <cellStyle name="Обычный 2 3" xfId="597" xr:uid="{643F603D-E73F-415A-B30C-97970D761911}"/>
    <cellStyle name="Обычный 2 4" xfId="598" xr:uid="{F682EAF6-FE3C-4DB2-BF2A-C407FA8E0AFC}"/>
    <cellStyle name="Обычный 2 5" xfId="599" xr:uid="{48F8D7ED-D13B-409B-B337-693BD6FF294F}"/>
    <cellStyle name="Обычный 2 6" xfId="600" xr:uid="{038602E1-EF3A-44A6-B4F1-9F789AD7B710}"/>
    <cellStyle name="Обычный 2 7" xfId="601" xr:uid="{DB8A6227-E663-4644-B441-585ACF44584C}"/>
    <cellStyle name="Обычный 2 8" xfId="602" xr:uid="{D02B320F-E615-407B-A226-079FA1300789}"/>
    <cellStyle name="Обычный 2 9" xfId="603" xr:uid="{72900CB6-B518-4330-B536-3D3AB9EB9F8A}"/>
    <cellStyle name="Обычный 2_Т-НахВТО-газ-28.09.12" xfId="604" xr:uid="{F62DF33F-3949-4715-B3C4-FA30E2E9DABF}"/>
    <cellStyle name="Обычный 20" xfId="605" xr:uid="{32F8673A-58A6-4653-A375-DE8B00495F1F}"/>
    <cellStyle name="Обычный 21" xfId="606" xr:uid="{103C985D-D167-4BE5-850E-55A5716E270C}"/>
    <cellStyle name="Обычный 22" xfId="607" xr:uid="{2B1EE944-405F-43A7-8FB8-B2C5FC167D87}"/>
    <cellStyle name="Обычный 23" xfId="608" xr:uid="{BD59B2E0-EEFC-4555-9A4E-465E00D48EDA}"/>
    <cellStyle name="Обычный 24" xfId="609" xr:uid="{6EC389DF-BCE8-4CE8-9162-7D420E9A91B0}"/>
    <cellStyle name="Обычный 25" xfId="610" xr:uid="{4E5D3CA6-F7E2-4FBC-A01C-D3418F4659DD}"/>
    <cellStyle name="Обычный 26" xfId="611" xr:uid="{23B37C7B-9547-4B6D-969C-954EB45B5A39}"/>
    <cellStyle name="Обычный 27" xfId="612" xr:uid="{3F358BA9-5B74-489E-B913-E6ADB603852E}"/>
    <cellStyle name="Обычный 28" xfId="613" xr:uid="{29548533-5947-4E1A-B3E3-0C93B60592E3}"/>
    <cellStyle name="Обычный 29" xfId="614" xr:uid="{72E8B719-8D8A-447E-9AD0-132BB6CBF49D}"/>
    <cellStyle name="Обычный 3" xfId="5" xr:uid="{D5416D68-5A10-4123-AA4A-A49752EF12C6}"/>
    <cellStyle name="Обычный 3 2" xfId="615" xr:uid="{200B5145-840B-4E66-809D-8A646E4ADFE9}"/>
    <cellStyle name="Обычный 3 3" xfId="616" xr:uid="{ADF13C89-D63A-4683-9354-34BA7020922B}"/>
    <cellStyle name="Обычный 3 4" xfId="617" xr:uid="{B5F3AB3B-B248-42A0-BE11-E64BEF401A25}"/>
    <cellStyle name="Обычный 3 5" xfId="618" xr:uid="{6C247936-6D32-412C-8A9B-0E0A66214763}"/>
    <cellStyle name="Обычный 3 6" xfId="619" xr:uid="{1D6CD710-25A9-4263-A1B1-F80D976DCE38}"/>
    <cellStyle name="Обычный 3 6 2" xfId="2772" xr:uid="{9FEF5770-21B3-4CA3-860B-6B9749F62B7F}"/>
    <cellStyle name="Обычный 3 6 3" xfId="1737" xr:uid="{C38EDDC9-70AE-4943-85F1-D1F772FF244A}"/>
    <cellStyle name="Обычный 3_RZD_2009-2030_macromodel_090518" xfId="620" xr:uid="{1EC00D14-E4DF-4E5F-AE20-11790D31D448}"/>
    <cellStyle name="Обычный 30" xfId="621" xr:uid="{52CF82F1-3E7B-4577-9C6C-225F872954E0}"/>
    <cellStyle name="Обычный 31" xfId="685" xr:uid="{ADA6BDC0-5A76-4BFF-B3D4-2D998100CFD1}"/>
    <cellStyle name="Обычный 32" xfId="3" xr:uid="{7AB79802-0867-45E8-A118-1DFFB68E710E}"/>
    <cellStyle name="Обычный 32 2" xfId="2770" xr:uid="{1A590802-9D4F-4F45-9560-CC99FFCDF1DA}"/>
    <cellStyle name="Обычный 32 3" xfId="1735" xr:uid="{C638F096-F983-47B1-A0A1-D92220C374C7}"/>
    <cellStyle name="Обычный 33" xfId="2" xr:uid="{4F4117D5-A929-42BE-B73C-09B4ADD45BE6}"/>
    <cellStyle name="Обычный 34" xfId="687" xr:uid="{8520A103-79A7-41F0-AB8D-C9BA2F18E73F}"/>
    <cellStyle name="Обычный 35" xfId="1" xr:uid="{48278C42-E22E-4E8C-9390-9FF702C9D0C6}"/>
    <cellStyle name="Обычный 36" xfId="946" xr:uid="{B4C71300-5861-4784-90C8-228200C5469E}"/>
    <cellStyle name="Обычный 4" xfId="622" xr:uid="{C29A0DA7-B85D-4371-851E-5A0EB988AB21}"/>
    <cellStyle name="Обычный 4 2" xfId="623" xr:uid="{A4FB6AC6-4D5D-461D-8DDA-01C18F8C40D6}"/>
    <cellStyle name="Обычный 4 2 2" xfId="624" xr:uid="{C9336B46-392B-41C2-A90F-54994C358734}"/>
    <cellStyle name="Обычный 4 2_Т-НахВТО-газ-28.09.12" xfId="625" xr:uid="{7190825D-E877-4FC6-8C48-880D3F15F237}"/>
    <cellStyle name="Обычный 4_ЦФ запрос2008-2009" xfId="626" xr:uid="{2FFCCDC6-8BE0-45D6-9BAD-890CD144C0C0}"/>
    <cellStyle name="Обычный 5" xfId="627" xr:uid="{7B09D2F6-2A4E-4888-95CD-1DD95B421B74}"/>
    <cellStyle name="Обычный 6" xfId="628" xr:uid="{517C87CE-833E-4CC1-9CD5-FE3A68B4D9FA}"/>
    <cellStyle name="Обычный 6 2" xfId="6" xr:uid="{D95AA54B-9E06-48D1-AB52-F56C2CE41F91}"/>
    <cellStyle name="Обычный 6 3" xfId="686" xr:uid="{9600F53D-8EED-46F7-B064-DE45327CCF5E}"/>
    <cellStyle name="Обычный 7" xfId="629" xr:uid="{9C01F413-B938-4FD8-BFFB-2948368E67D3}"/>
    <cellStyle name="Обычный 8" xfId="630" xr:uid="{925A6D2F-264A-4DF1-A8C3-E37946FD492E}"/>
    <cellStyle name="Обычный 9" xfId="631" xr:uid="{A26EAA44-6DC9-495C-95AE-2FE64115C21F}"/>
    <cellStyle name="Процентный 10" xfId="632" xr:uid="{2D8F16D6-7AF6-48B8-B893-737166984CE2}"/>
    <cellStyle name="Процентный 11" xfId="633" xr:uid="{9097E62F-8F95-49F7-83EE-BA4B40C9886A}"/>
    <cellStyle name="Процентный 12" xfId="634" xr:uid="{9CD4B37E-B9AC-4FFD-B6FC-6EA16F7CA54F}"/>
    <cellStyle name="Процентный 13" xfId="635" xr:uid="{80DF7E7C-3653-46A3-85C4-0D92B9DE9022}"/>
    <cellStyle name="Процентный 14" xfId="636" xr:uid="{DFA6E03C-5754-4AFF-B41C-39BAA21E50C2}"/>
    <cellStyle name="Процентный 2" xfId="637" xr:uid="{F190E282-2980-4214-A263-7D2EA048ADB2}"/>
    <cellStyle name="Процентный 2 2" xfId="638" xr:uid="{06C11F80-5A6E-4492-B5F6-066B78A1F38C}"/>
    <cellStyle name="Процентный 2 2 2" xfId="639" xr:uid="{A72DAA23-67E9-46A2-AA71-49225221E267}"/>
    <cellStyle name="Процентный 3" xfId="640" xr:uid="{0646986D-2008-48B8-AECD-D651EF0AB6A4}"/>
    <cellStyle name="Процентный 4" xfId="641" xr:uid="{EF670D66-3E20-430A-99FC-3EC9AA120B7B}"/>
    <cellStyle name="Процентный 5" xfId="642" xr:uid="{8261A2F5-2A66-47E6-9A7B-C3CBF4DBC825}"/>
    <cellStyle name="Процентный 6" xfId="643" xr:uid="{6C21EA64-65B0-46F3-8F5E-52DE4FD4BFF1}"/>
    <cellStyle name="Процентный 7" xfId="644" xr:uid="{C37771D6-B7C9-4094-AF2A-0FD1B4B998F3}"/>
    <cellStyle name="Процентный 8" xfId="645" xr:uid="{30608A44-4B62-4A41-908A-003B5C1F7427}"/>
    <cellStyle name="Процентный 9" xfId="646" xr:uid="{E7BEA807-171A-40F5-B921-E0329746EE63}"/>
    <cellStyle name="Сверхулин" xfId="647" xr:uid="{B29488B7-C74A-4404-9971-690081E92F68}"/>
    <cellStyle name="Сверхулин 2" xfId="945" xr:uid="{ECEA9FBF-16D9-4BB3-AE0F-1A45A90393D3}"/>
    <cellStyle name="Сверхулин 2 2" xfId="1218" xr:uid="{0D1DF4C1-960C-4362-B5DD-B7055B9D6B38}"/>
    <cellStyle name="Сверхулин 2 2 2" xfId="1734" xr:uid="{68E3BB69-86FB-4E10-A46D-C71B181F2158}"/>
    <cellStyle name="Сверхулин 2 2 2 2" xfId="4320" xr:uid="{632F0CF2-13E5-4DDF-B0FF-3BCDD6AFD411}"/>
    <cellStyle name="Сверхулин 2 2 2 3" xfId="2769" xr:uid="{68C7FC8D-2D61-40B8-8B53-5E61140D71EB}"/>
    <cellStyle name="Сверхулин 2 2 3" xfId="3288" xr:uid="{8282194C-820D-4A6F-B2B1-FA7AF20C3A8D}"/>
    <cellStyle name="Сверхулин 2 2 3 2" xfId="4836" xr:uid="{B8A6AA25-5C77-4A12-9885-AFA432C2F42A}"/>
    <cellStyle name="Сверхулин 2 2 4" xfId="3804" xr:uid="{D5B19319-F85D-4C29-BEEE-B6BF6C0CBD61}"/>
    <cellStyle name="Сверхулин 2 2 5" xfId="2253" xr:uid="{31068EA2-D33B-42D0-A36D-FCFC8DFF63DD}"/>
    <cellStyle name="Сверхулин 2 3" xfId="1476" xr:uid="{0FF92DE4-593E-4664-90C6-57BAA7211337}"/>
    <cellStyle name="Сверхулин 2 3 2" xfId="4062" xr:uid="{CD3004FD-CFE7-43FD-A2FA-9B367D2EF77F}"/>
    <cellStyle name="Сверхулин 2 3 3" xfId="2511" xr:uid="{A6623287-6AAA-4214-9CB7-5D9A547D5294}"/>
    <cellStyle name="Сверхулин 2 4" xfId="3030" xr:uid="{94B80DF7-EFF2-4D73-A76C-36376D0474FD}"/>
    <cellStyle name="Сверхулин 2 4 2" xfId="4578" xr:uid="{7C5DA7ED-80FA-4C21-A787-D5CF3AF7650E}"/>
    <cellStyle name="Сверхулин 2 5" xfId="3546" xr:uid="{BBF58D0D-5694-4D46-9D4C-FA8B652A4741}"/>
    <cellStyle name="Сверхулин 2 6" xfId="1995" xr:uid="{91FE95B2-F9BE-41CE-84BB-D0B262E3A1D2}"/>
    <cellStyle name="Стиль 1" xfId="648" xr:uid="{DD8A6692-5033-4033-9E82-7758BF714CB6}"/>
    <cellStyle name="Стиль 1 2" xfId="649" xr:uid="{F0458750-6D72-42E5-A73C-E4828AD1FDBE}"/>
    <cellStyle name="Стиль 1 3" xfId="650" xr:uid="{A7E7DF5A-BBD8-4C08-9287-5B293522E3CA}"/>
    <cellStyle name="Стиль 1 4" xfId="651" xr:uid="{736EBEBA-9BB6-44F2-AA2F-2A50FA43322B}"/>
    <cellStyle name="Стиль 1 5" xfId="652" xr:uid="{EF239C33-884B-4121-B9D5-1C0E26C13488}"/>
    <cellStyle name="Стиль 1 6" xfId="653" xr:uid="{BFB46691-7202-4D9A-87D1-5AAB2573940C}"/>
    <cellStyle name="Стиль 1 7" xfId="654" xr:uid="{F8941BB8-DFC5-4C87-8AB2-CCD969BE6A96}"/>
    <cellStyle name="Стиль 1_Книга2" xfId="655" xr:uid="{3DE1AA98-01B6-469F-9096-7A321927314A}"/>
    <cellStyle name="ТаблицаТекст" xfId="656" xr:uid="{795344EA-0F41-4D23-8AE1-2D10E179CE73}"/>
    <cellStyle name="Тысячи [0]_Chart1 (Sales &amp; Costs)" xfId="657" xr:uid="{F9C2DF97-6562-45D1-9643-1F4801EA5A5B}"/>
    <cellStyle name="Тысячи_Chart1 (Sales &amp; Costs)" xfId="658" xr:uid="{4B2F5635-3834-4F38-8E7F-30161201D1EA}"/>
    <cellStyle name="Финансовый [0] 2" xfId="659" xr:uid="{118E7963-47D3-41EE-8ACA-42E2818E4F7F}"/>
    <cellStyle name="Финансовый 10" xfId="660" xr:uid="{35F0086D-49A0-4D36-950B-643DA39714F1}"/>
    <cellStyle name="Финансовый 11" xfId="661" xr:uid="{721E7175-0AD6-43B3-BDA7-184DC43BBE76}"/>
    <cellStyle name="Финансовый 12" xfId="662" xr:uid="{ED43D61A-E657-46F4-AE88-637FB28A7FA1}"/>
    <cellStyle name="Финансовый 13" xfId="663" xr:uid="{40221685-463A-4113-8DA1-0A08CF6B28EE}"/>
    <cellStyle name="Финансовый 14" xfId="664" xr:uid="{7DB213D3-6FD4-41BE-8D7F-2E8D037EA449}"/>
    <cellStyle name="Финансовый 15" xfId="665" xr:uid="{D53D2AE0-F3B1-4FE2-B5A6-BC142891D4C5}"/>
    <cellStyle name="Финансовый 16" xfId="666" xr:uid="{6FC45379-CF75-4BC5-93B1-16BD023CE71F}"/>
    <cellStyle name="Финансовый 17" xfId="667" xr:uid="{C8F615C7-7D0D-4C7F-AA60-9D2CA7186758}"/>
    <cellStyle name="Финансовый 2" xfId="668" xr:uid="{2FC6FF20-3640-4E0A-8F56-B0059CE75EFB}"/>
    <cellStyle name="Финансовый 2 10" xfId="669" xr:uid="{20929884-23C2-45DE-B0F6-E82828E79A06}"/>
    <cellStyle name="Финансовый 2 2" xfId="670" xr:uid="{D3558735-0351-4354-86C3-940D67B44BB0}"/>
    <cellStyle name="Финансовый 2 3" xfId="671" xr:uid="{B17F58B7-08BC-428C-BB28-F19F91AB799B}"/>
    <cellStyle name="Финансовый 2 4" xfId="672" xr:uid="{9FF08C20-E9E4-4FF8-B07E-67FE45FF4A0A}"/>
    <cellStyle name="Финансовый 2 5" xfId="673" xr:uid="{DA45578F-0A0F-4433-80B5-DCAC31664EE4}"/>
    <cellStyle name="Финансовый 2 6" xfId="674" xr:uid="{BAF57097-855B-48B8-AE67-62F749D9656D}"/>
    <cellStyle name="Финансовый 2 7" xfId="675" xr:uid="{4AD3E9CB-BEFD-4BEA-87DA-F9B31E363F01}"/>
    <cellStyle name="Финансовый 2 8" xfId="676" xr:uid="{DB07BA61-5250-4385-9E64-3CFE8333DD25}"/>
    <cellStyle name="Финансовый 2 9" xfId="677" xr:uid="{14C03AC0-91B9-4A18-9F43-60567CE12C6E}"/>
    <cellStyle name="Финансовый 3" xfId="678" xr:uid="{D572B26D-EB3B-4418-AA47-A690D38E8CA1}"/>
    <cellStyle name="Финансовый 3 2" xfId="7" xr:uid="{7A1FF139-7EE4-45E4-A019-EEED27001302}"/>
    <cellStyle name="Финансовый 3 2 2" xfId="2771" xr:uid="{CE412F1B-2197-4A47-A9E0-4A69DE96B94C}"/>
    <cellStyle name="Финансовый 3 2 3" xfId="1736" xr:uid="{1C8A90DA-DFF0-49C8-BF21-179BEDAA877B}"/>
    <cellStyle name="Финансовый 4" xfId="679" xr:uid="{0DA3D33C-B999-49CB-A123-C40DCF33C5FC}"/>
    <cellStyle name="Финансовый 5" xfId="680" xr:uid="{9DB43C8D-B143-4DF1-A806-C612579B1BD5}"/>
    <cellStyle name="Финансовый 6" xfId="681" xr:uid="{2843141D-B5CA-46ED-A7E2-F04CA79A0E94}"/>
    <cellStyle name="Финансовый 7" xfId="682" xr:uid="{B0458753-8B8C-43DE-927F-12E28BB41CC9}"/>
    <cellStyle name="Финансовый 8" xfId="683" xr:uid="{375BDC84-6EBA-489A-AFD6-B1AC632B20BE}"/>
    <cellStyle name="Финансовый 9" xfId="684" xr:uid="{90390C74-53A4-4DEC-8263-F6951B4F2B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8" t="s">
        <v>0</v>
      </c>
      <c r="B2" s="218"/>
      <c r="C2" s="218"/>
    </row>
    <row r="3" spans="1:3" x14ac:dyDescent="0.25">
      <c r="A3" s="1"/>
      <c r="B3" s="1"/>
      <c r="C3" s="1"/>
    </row>
    <row r="4" spans="1:3" x14ac:dyDescent="0.25">
      <c r="A4" s="219" t="s">
        <v>1</v>
      </c>
      <c r="B4" s="219"/>
      <c r="C4" s="21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20" t="s">
        <v>3</v>
      </c>
      <c r="C6" s="220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topLeftCell="A5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283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6" t="s">
        <v>284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x14ac:dyDescent="0.25">
      <c r="A5" s="267" t="s">
        <v>285</v>
      </c>
      <c r="B5" s="267"/>
      <c r="C5" s="267"/>
      <c r="D5" s="205" t="str">
        <f>'Прил.5 Расчет СМР и ОБ'!D6:J6</f>
        <v>Постоянная часть ПС, аппаратура селекторной связи ЗПС 220 кВ</v>
      </c>
    </row>
    <row r="6" spans="1:4" ht="15.75" customHeight="1" x14ac:dyDescent="0.25">
      <c r="A6" s="117" t="s">
        <v>286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38" t="s">
        <v>5</v>
      </c>
      <c r="B8" s="238" t="s">
        <v>6</v>
      </c>
      <c r="C8" s="238" t="s">
        <v>287</v>
      </c>
      <c r="D8" s="238" t="s">
        <v>288</v>
      </c>
    </row>
    <row r="9" spans="1:4" x14ac:dyDescent="0.25">
      <c r="A9" s="238"/>
      <c r="B9" s="238"/>
      <c r="C9" s="238"/>
      <c r="D9" s="238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134" t="s">
        <v>451</v>
      </c>
      <c r="B11" s="207" t="s">
        <v>452</v>
      </c>
      <c r="C11" s="206" t="s">
        <v>453</v>
      </c>
      <c r="D11" s="135">
        <f>'Прил.4 РМ'!C41/1000</f>
        <v>2598.7956999999992</v>
      </c>
    </row>
    <row r="13" spans="1:4" x14ac:dyDescent="0.25">
      <c r="A13" s="4" t="s">
        <v>289</v>
      </c>
      <c r="B13" s="12"/>
      <c r="C13" s="12"/>
      <c r="D13" s="25"/>
    </row>
    <row r="14" spans="1:4" x14ac:dyDescent="0.25">
      <c r="A14" s="144" t="s">
        <v>69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4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topLeftCell="A9" zoomScale="85" zoomScaleNormal="85" workbookViewId="0">
      <selection activeCell="D18" sqref="D18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25" t="s">
        <v>290</v>
      </c>
      <c r="C4" s="225"/>
      <c r="D4" s="225"/>
    </row>
    <row r="5" spans="2:5" ht="18.75" customHeight="1" x14ac:dyDescent="0.25">
      <c r="B5" s="141"/>
    </row>
    <row r="6" spans="2:5" ht="15.75" customHeight="1" x14ac:dyDescent="0.25">
      <c r="B6" s="226" t="s">
        <v>291</v>
      </c>
      <c r="C6" s="226"/>
      <c r="D6" s="226"/>
    </row>
    <row r="7" spans="2:5" x14ac:dyDescent="0.25">
      <c r="B7" s="268"/>
      <c r="C7" s="268"/>
      <c r="D7" s="268"/>
      <c r="E7" s="268"/>
    </row>
    <row r="8" spans="2:5" x14ac:dyDescent="0.25">
      <c r="B8" s="174"/>
      <c r="C8" s="174"/>
      <c r="D8" s="174"/>
      <c r="E8" s="174"/>
    </row>
    <row r="9" spans="2:5" ht="47.25" customHeight="1" x14ac:dyDescent="0.25">
      <c r="B9" s="134" t="s">
        <v>292</v>
      </c>
      <c r="C9" s="134" t="s">
        <v>293</v>
      </c>
      <c r="D9" s="134" t="s">
        <v>294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295</v>
      </c>
      <c r="C11" s="134" t="s">
        <v>296</v>
      </c>
      <c r="D11" s="134">
        <v>44.29</v>
      </c>
    </row>
    <row r="12" spans="2:5" ht="29.25" customHeight="1" x14ac:dyDescent="0.25">
      <c r="B12" s="134" t="s">
        <v>297</v>
      </c>
      <c r="C12" s="134" t="s">
        <v>296</v>
      </c>
      <c r="D12" s="134">
        <v>13.47</v>
      </c>
    </row>
    <row r="13" spans="2:5" ht="29.25" customHeight="1" x14ac:dyDescent="0.25">
      <c r="B13" s="134" t="s">
        <v>298</v>
      </c>
      <c r="C13" s="134" t="s">
        <v>296</v>
      </c>
      <c r="D13" s="134">
        <v>8.0399999999999991</v>
      </c>
    </row>
    <row r="14" spans="2:5" ht="30.75" customHeight="1" x14ac:dyDescent="0.25">
      <c r="B14" s="134" t="s">
        <v>299</v>
      </c>
      <c r="C14" s="120" t="s">
        <v>300</v>
      </c>
      <c r="D14" s="134">
        <v>6.26</v>
      </c>
    </row>
    <row r="15" spans="2:5" ht="89.25" customHeight="1" x14ac:dyDescent="0.25">
      <c r="B15" s="134" t="s">
        <v>301</v>
      </c>
      <c r="C15" s="134" t="s">
        <v>302</v>
      </c>
      <c r="D15" s="142">
        <v>3.9E-2</v>
      </c>
    </row>
    <row r="16" spans="2:5" ht="78.75" customHeight="1" x14ac:dyDescent="0.25">
      <c r="B16" s="134" t="s">
        <v>303</v>
      </c>
      <c r="C16" s="134" t="s">
        <v>304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305</v>
      </c>
      <c r="C18" s="134" t="s">
        <v>306</v>
      </c>
      <c r="D18" s="142">
        <v>2.1399999999999999E-2</v>
      </c>
    </row>
    <row r="19" spans="2:4" ht="31.5" customHeight="1" x14ac:dyDescent="0.25">
      <c r="B19" s="134" t="s">
        <v>225</v>
      </c>
      <c r="C19" s="134" t="s">
        <v>307</v>
      </c>
      <c r="D19" s="142">
        <v>2E-3</v>
      </c>
    </row>
    <row r="20" spans="2:4" ht="24" customHeight="1" x14ac:dyDescent="0.25">
      <c r="B20" s="134" t="s">
        <v>227</v>
      </c>
      <c r="C20" s="134" t="s">
        <v>308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309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8" sqref="H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6" t="s">
        <v>310</v>
      </c>
      <c r="B2" s="226"/>
      <c r="C2" s="226"/>
      <c r="D2" s="226"/>
      <c r="E2" s="226"/>
      <c r="F2" s="226"/>
    </row>
    <row r="4" spans="1:7" ht="18" customHeight="1" x14ac:dyDescent="0.25">
      <c r="A4" s="131" t="s">
        <v>311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312</v>
      </c>
      <c r="C5" s="132" t="s">
        <v>313</v>
      </c>
      <c r="D5" s="132" t="s">
        <v>314</v>
      </c>
      <c r="E5" s="132" t="s">
        <v>315</v>
      </c>
      <c r="F5" s="132" t="s">
        <v>316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317</v>
      </c>
      <c r="B7" s="115" t="s">
        <v>318</v>
      </c>
      <c r="C7" s="134" t="s">
        <v>319</v>
      </c>
      <c r="D7" s="134" t="s">
        <v>320</v>
      </c>
      <c r="E7" s="135">
        <v>47872.94</v>
      </c>
      <c r="F7" s="115" t="s">
        <v>321</v>
      </c>
      <c r="G7" s="117"/>
    </row>
    <row r="8" spans="1:7" ht="31.5" customHeight="1" x14ac:dyDescent="0.25">
      <c r="A8" s="133" t="s">
        <v>322</v>
      </c>
      <c r="B8" s="115" t="s">
        <v>323</v>
      </c>
      <c r="C8" s="134" t="s">
        <v>324</v>
      </c>
      <c r="D8" s="134" t="s">
        <v>325</v>
      </c>
      <c r="E8" s="135">
        <f>1973/12</f>
        <v>164.41666666666666</v>
      </c>
      <c r="F8" s="115" t="s">
        <v>326</v>
      </c>
      <c r="G8" s="116"/>
    </row>
    <row r="9" spans="1:7" ht="15.75" customHeight="1" x14ac:dyDescent="0.25">
      <c r="A9" s="133" t="s">
        <v>327</v>
      </c>
      <c r="B9" s="115" t="s">
        <v>328</v>
      </c>
      <c r="C9" s="134" t="s">
        <v>329</v>
      </c>
      <c r="D9" s="134" t="s">
        <v>320</v>
      </c>
      <c r="E9" s="135">
        <v>1</v>
      </c>
      <c r="F9" s="115"/>
      <c r="G9" s="116"/>
    </row>
    <row r="10" spans="1:7" ht="15.75" customHeight="1" x14ac:dyDescent="0.25">
      <c r="A10" s="133" t="s">
        <v>330</v>
      </c>
      <c r="B10" s="115" t="s">
        <v>331</v>
      </c>
      <c r="C10" s="134"/>
      <c r="D10" s="134"/>
      <c r="E10" s="136">
        <v>3.6</v>
      </c>
      <c r="F10" s="115" t="s">
        <v>332</v>
      </c>
      <c r="G10" s="116"/>
    </row>
    <row r="11" spans="1:7" ht="78.75" customHeight="1" x14ac:dyDescent="0.25">
      <c r="A11" s="133" t="s">
        <v>333</v>
      </c>
      <c r="B11" s="115" t="s">
        <v>334</v>
      </c>
      <c r="C11" s="134" t="s">
        <v>335</v>
      </c>
      <c r="D11" s="134" t="s">
        <v>320</v>
      </c>
      <c r="E11" s="137">
        <v>1.278</v>
      </c>
      <c r="F11" s="115" t="s">
        <v>336</v>
      </c>
      <c r="G11" s="117"/>
    </row>
    <row r="12" spans="1:7" ht="78.75" customHeight="1" x14ac:dyDescent="0.25">
      <c r="A12" s="133" t="s">
        <v>337</v>
      </c>
      <c r="B12" s="119" t="s">
        <v>338</v>
      </c>
      <c r="C12" s="134" t="s">
        <v>339</v>
      </c>
      <c r="D12" s="134" t="s">
        <v>320</v>
      </c>
      <c r="E12" s="138">
        <v>1.139</v>
      </c>
      <c r="F12" s="139" t="s">
        <v>340</v>
      </c>
      <c r="G12" s="116" t="s">
        <v>341</v>
      </c>
    </row>
    <row r="13" spans="1:7" ht="63" customHeight="1" x14ac:dyDescent="0.25">
      <c r="A13" s="133" t="s">
        <v>342</v>
      </c>
      <c r="B13" s="129" t="s">
        <v>343</v>
      </c>
      <c r="C13" s="134" t="s">
        <v>344</v>
      </c>
      <c r="D13" s="134" t="s">
        <v>345</v>
      </c>
      <c r="E13" s="140">
        <f>((E7*E9/E8)*E11)*E12</f>
        <v>423.83697188533199</v>
      </c>
      <c r="F13" s="115" t="s">
        <v>346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9" t="s">
        <v>347</v>
      </c>
      <c r="B1" s="269"/>
      <c r="C1" s="269"/>
      <c r="D1" s="269"/>
      <c r="E1" s="269"/>
      <c r="F1" s="269"/>
      <c r="G1" s="269"/>
      <c r="H1" s="269"/>
      <c r="I1" s="269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21" t="e">
        <f>#REF!</f>
        <v>#REF!</v>
      </c>
      <c r="B3" s="221"/>
      <c r="C3" s="221"/>
      <c r="D3" s="221"/>
      <c r="E3" s="221"/>
      <c r="F3" s="221"/>
      <c r="G3" s="221"/>
      <c r="H3" s="221"/>
      <c r="I3" s="221"/>
    </row>
    <row r="4" spans="1:13" s="4" customFormat="1" ht="15.75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</row>
    <row r="5" spans="1:13" s="30" customFormat="1" ht="36.6" customHeight="1" x14ac:dyDescent="0.35">
      <c r="A5" s="271" t="s">
        <v>13</v>
      </c>
      <c r="B5" s="271" t="s">
        <v>348</v>
      </c>
      <c r="C5" s="271" t="s">
        <v>349</v>
      </c>
      <c r="D5" s="271" t="s">
        <v>350</v>
      </c>
      <c r="E5" s="266" t="s">
        <v>351</v>
      </c>
      <c r="F5" s="266"/>
      <c r="G5" s="266"/>
      <c r="H5" s="266"/>
      <c r="I5" s="266"/>
    </row>
    <row r="6" spans="1:13" s="25" customFormat="1" ht="31.5" customHeight="1" x14ac:dyDescent="0.2">
      <c r="A6" s="271"/>
      <c r="B6" s="271"/>
      <c r="C6" s="271"/>
      <c r="D6" s="271"/>
      <c r="E6" s="31" t="s">
        <v>77</v>
      </c>
      <c r="F6" s="31" t="s">
        <v>78</v>
      </c>
      <c r="G6" s="31" t="s">
        <v>43</v>
      </c>
      <c r="H6" s="31" t="s">
        <v>352</v>
      </c>
      <c r="I6" s="31" t="s">
        <v>353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215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354</v>
      </c>
      <c r="C9" s="8" t="s">
        <v>355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356</v>
      </c>
      <c r="C11" s="8" t="s">
        <v>303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357</v>
      </c>
      <c r="C12" s="8" t="s">
        <v>358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359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306</v>
      </c>
      <c r="C14" s="8" t="s">
        <v>360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361</v>
      </c>
      <c r="C16" s="8" t="s">
        <v>362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363</v>
      </c>
    </row>
    <row r="17" spans="1:10" s="25" customFormat="1" ht="81.75" customHeight="1" x14ac:dyDescent="0.2">
      <c r="A17" s="32">
        <v>7</v>
      </c>
      <c r="B17" s="8" t="s">
        <v>361</v>
      </c>
      <c r="C17" s="8" t="s">
        <v>364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365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366</v>
      </c>
      <c r="C20" s="8" t="s">
        <v>227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367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368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369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370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371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3" t="s">
        <v>372</v>
      </c>
      <c r="O2" s="273"/>
    </row>
    <row r="3" spans="1:16" x14ac:dyDescent="0.25">
      <c r="A3" s="274" t="s">
        <v>373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5" spans="1:16" ht="37.5" customHeight="1" x14ac:dyDescent="0.25">
      <c r="A5" s="275" t="s">
        <v>374</v>
      </c>
      <c r="B5" s="278" t="s">
        <v>375</v>
      </c>
      <c r="C5" s="281" t="s">
        <v>376</v>
      </c>
      <c r="D5" s="284" t="s">
        <v>377</v>
      </c>
      <c r="E5" s="285"/>
      <c r="F5" s="285"/>
      <c r="G5" s="285"/>
      <c r="H5" s="285"/>
      <c r="I5" s="284" t="s">
        <v>378</v>
      </c>
      <c r="J5" s="285"/>
      <c r="K5" s="285"/>
      <c r="L5" s="285"/>
      <c r="M5" s="285"/>
      <c r="N5" s="285"/>
      <c r="O5" s="48" t="s">
        <v>379</v>
      </c>
    </row>
    <row r="6" spans="1:16" s="51" customFormat="1" ht="150" customHeight="1" x14ac:dyDescent="0.25">
      <c r="A6" s="276"/>
      <c r="B6" s="279"/>
      <c r="C6" s="282"/>
      <c r="D6" s="281" t="s">
        <v>380</v>
      </c>
      <c r="E6" s="286" t="s">
        <v>381</v>
      </c>
      <c r="F6" s="287"/>
      <c r="G6" s="288"/>
      <c r="H6" s="49" t="s">
        <v>382</v>
      </c>
      <c r="I6" s="289" t="s">
        <v>383</v>
      </c>
      <c r="J6" s="289" t="s">
        <v>380</v>
      </c>
      <c r="K6" s="290" t="s">
        <v>381</v>
      </c>
      <c r="L6" s="290"/>
      <c r="M6" s="290"/>
      <c r="N6" s="49" t="s">
        <v>382</v>
      </c>
      <c r="O6" s="50" t="s">
        <v>384</v>
      </c>
    </row>
    <row r="7" spans="1:16" s="51" customFormat="1" ht="30.75" customHeight="1" x14ac:dyDescent="0.25">
      <c r="A7" s="277"/>
      <c r="B7" s="280"/>
      <c r="C7" s="283"/>
      <c r="D7" s="283"/>
      <c r="E7" s="48" t="s">
        <v>77</v>
      </c>
      <c r="F7" s="48" t="s">
        <v>78</v>
      </c>
      <c r="G7" s="48" t="s">
        <v>43</v>
      </c>
      <c r="H7" s="52" t="s">
        <v>385</v>
      </c>
      <c r="I7" s="289"/>
      <c r="J7" s="289"/>
      <c r="K7" s="48" t="s">
        <v>77</v>
      </c>
      <c r="L7" s="48" t="s">
        <v>78</v>
      </c>
      <c r="M7" s="48" t="s">
        <v>43</v>
      </c>
      <c r="N7" s="52" t="s">
        <v>385</v>
      </c>
      <c r="O7" s="48" t="s">
        <v>386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5" t="s">
        <v>387</v>
      </c>
      <c r="C9" s="54" t="s">
        <v>388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77"/>
      <c r="C10" s="57" t="s">
        <v>389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75" t="s">
        <v>390</v>
      </c>
      <c r="C11" s="57" t="s">
        <v>391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77"/>
      <c r="C12" s="57" t="s">
        <v>392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75" t="s">
        <v>393</v>
      </c>
      <c r="C13" s="54" t="s">
        <v>394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77"/>
      <c r="C14" s="57" t="s">
        <v>395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396</v>
      </c>
      <c r="C15" s="57" t="s">
        <v>397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398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399</v>
      </c>
    </row>
    <row r="19" spans="1:15" ht="30.75" customHeight="1" x14ac:dyDescent="0.25">
      <c r="L19" s="69"/>
    </row>
    <row r="20" spans="1:15" ht="15" customHeight="1" outlineLevel="1" x14ac:dyDescent="0.25">
      <c r="G20" s="272" t="s">
        <v>400</v>
      </c>
      <c r="H20" s="272"/>
      <c r="I20" s="272"/>
      <c r="J20" s="272"/>
      <c r="K20" s="272"/>
      <c r="L20" s="272"/>
      <c r="M20" s="272"/>
      <c r="N20" s="272"/>
    </row>
    <row r="21" spans="1:15" ht="15.75" customHeight="1" outlineLevel="1" x14ac:dyDescent="0.25">
      <c r="G21" s="70"/>
      <c r="H21" s="70" t="s">
        <v>401</v>
      </c>
      <c r="I21" s="70" t="s">
        <v>402</v>
      </c>
      <c r="J21" s="70" t="s">
        <v>403</v>
      </c>
      <c r="K21" s="71" t="s">
        <v>404</v>
      </c>
      <c r="L21" s="70" t="s">
        <v>405</v>
      </c>
      <c r="M21" s="70" t="s">
        <v>406</v>
      </c>
      <c r="N21" s="70" t="s">
        <v>407</v>
      </c>
      <c r="O21" s="64"/>
    </row>
    <row r="22" spans="1:15" ht="15.75" customHeight="1" outlineLevel="1" x14ac:dyDescent="0.25">
      <c r="G22" s="292" t="s">
        <v>408</v>
      </c>
      <c r="H22" s="291">
        <v>6.09</v>
      </c>
      <c r="I22" s="293">
        <v>6.44</v>
      </c>
      <c r="J22" s="291">
        <v>5.77</v>
      </c>
      <c r="K22" s="293">
        <v>5.77</v>
      </c>
      <c r="L22" s="291">
        <v>5.23</v>
      </c>
      <c r="M22" s="291">
        <v>5.77</v>
      </c>
      <c r="N22" s="72">
        <v>6.29</v>
      </c>
      <c r="O22" t="s">
        <v>409</v>
      </c>
    </row>
    <row r="23" spans="1:15" ht="15.75" customHeight="1" outlineLevel="1" x14ac:dyDescent="0.25">
      <c r="G23" s="292"/>
      <c r="H23" s="291"/>
      <c r="I23" s="293"/>
      <c r="J23" s="291"/>
      <c r="K23" s="293"/>
      <c r="L23" s="291"/>
      <c r="M23" s="291"/>
      <c r="N23" s="72">
        <v>6.56</v>
      </c>
      <c r="O23" t="s">
        <v>410</v>
      </c>
    </row>
    <row r="24" spans="1:15" ht="15.75" customHeight="1" outlineLevel="1" x14ac:dyDescent="0.25">
      <c r="G24" s="73" t="s">
        <v>411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385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412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413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352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9" t="s">
        <v>414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4" spans="1:18" ht="36.75" customHeight="1" x14ac:dyDescent="0.25">
      <c r="A4" s="275" t="s">
        <v>374</v>
      </c>
      <c r="B4" s="278" t="s">
        <v>375</v>
      </c>
      <c r="C4" s="281" t="s">
        <v>415</v>
      </c>
      <c r="D4" s="281" t="s">
        <v>416</v>
      </c>
      <c r="E4" s="284" t="s">
        <v>417</v>
      </c>
      <c r="F4" s="285"/>
      <c r="G4" s="285"/>
      <c r="H4" s="285"/>
      <c r="I4" s="285"/>
      <c r="J4" s="285"/>
      <c r="K4" s="285"/>
      <c r="L4" s="285"/>
      <c r="M4" s="285"/>
      <c r="N4" s="310" t="s">
        <v>418</v>
      </c>
      <c r="O4" s="311"/>
      <c r="P4" s="311"/>
      <c r="Q4" s="311"/>
      <c r="R4" s="312"/>
    </row>
    <row r="5" spans="1:18" ht="60" customHeight="1" x14ac:dyDescent="0.25">
      <c r="A5" s="276"/>
      <c r="B5" s="279"/>
      <c r="C5" s="282"/>
      <c r="D5" s="282"/>
      <c r="E5" s="289" t="s">
        <v>419</v>
      </c>
      <c r="F5" s="289" t="s">
        <v>420</v>
      </c>
      <c r="G5" s="286" t="s">
        <v>381</v>
      </c>
      <c r="H5" s="287"/>
      <c r="I5" s="287"/>
      <c r="J5" s="288"/>
      <c r="K5" s="289" t="s">
        <v>421</v>
      </c>
      <c r="L5" s="289"/>
      <c r="M5" s="289"/>
      <c r="N5" s="75" t="s">
        <v>422</v>
      </c>
      <c r="O5" s="75" t="s">
        <v>423</v>
      </c>
      <c r="P5" s="75" t="s">
        <v>424</v>
      </c>
      <c r="Q5" s="76" t="s">
        <v>425</v>
      </c>
      <c r="R5" s="75" t="s">
        <v>426</v>
      </c>
    </row>
    <row r="6" spans="1:18" ht="49.5" customHeight="1" x14ac:dyDescent="0.25">
      <c r="A6" s="277"/>
      <c r="B6" s="280"/>
      <c r="C6" s="283"/>
      <c r="D6" s="283"/>
      <c r="E6" s="289"/>
      <c r="F6" s="289"/>
      <c r="G6" s="48" t="s">
        <v>77</v>
      </c>
      <c r="H6" s="48" t="s">
        <v>78</v>
      </c>
      <c r="I6" s="48" t="s">
        <v>43</v>
      </c>
      <c r="J6" s="48" t="s">
        <v>352</v>
      </c>
      <c r="K6" s="48" t="s">
        <v>422</v>
      </c>
      <c r="L6" s="48" t="s">
        <v>423</v>
      </c>
      <c r="M6" s="48" t="s">
        <v>424</v>
      </c>
      <c r="N6" s="48" t="s">
        <v>427</v>
      </c>
      <c r="O6" s="48" t="s">
        <v>428</v>
      </c>
      <c r="P6" s="48" t="s">
        <v>429</v>
      </c>
      <c r="Q6" s="49" t="s">
        <v>430</v>
      </c>
      <c r="R6" s="48" t="s">
        <v>431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5">
        <v>1</v>
      </c>
      <c r="B9" s="275" t="s">
        <v>432</v>
      </c>
      <c r="C9" s="302" t="s">
        <v>388</v>
      </c>
      <c r="D9" s="54" t="s">
        <v>433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77"/>
      <c r="B10" s="276"/>
      <c r="C10" s="303"/>
      <c r="D10" s="54" t="s">
        <v>434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75">
        <v>2</v>
      </c>
      <c r="B11" s="276"/>
      <c r="C11" s="302" t="s">
        <v>435</v>
      </c>
      <c r="D11" s="54" t="s">
        <v>433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77"/>
      <c r="B12" s="277"/>
      <c r="C12" s="303"/>
      <c r="D12" s="54" t="s">
        <v>434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75">
        <v>3</v>
      </c>
      <c r="B13" s="275" t="s">
        <v>390</v>
      </c>
      <c r="C13" s="305" t="s">
        <v>391</v>
      </c>
      <c r="D13" s="54" t="s">
        <v>436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77"/>
      <c r="B14" s="276"/>
      <c r="C14" s="306"/>
      <c r="D14" s="54" t="s">
        <v>434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75">
        <v>4</v>
      </c>
      <c r="B15" s="276"/>
      <c r="C15" s="307" t="s">
        <v>392</v>
      </c>
      <c r="D15" s="57" t="s">
        <v>436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77"/>
      <c r="B16" s="277"/>
      <c r="C16" s="308"/>
      <c r="D16" s="57" t="s">
        <v>434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75">
        <v>5</v>
      </c>
      <c r="B17" s="290" t="s">
        <v>393</v>
      </c>
      <c r="C17" s="302" t="s">
        <v>437</v>
      </c>
      <c r="D17" s="54" t="s">
        <v>438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77"/>
      <c r="B18" s="290"/>
      <c r="C18" s="303"/>
      <c r="D18" s="54" t="s">
        <v>434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75">
        <v>6</v>
      </c>
      <c r="B19" s="290"/>
      <c r="C19" s="302" t="s">
        <v>395</v>
      </c>
      <c r="D19" s="57" t="s">
        <v>436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77"/>
      <c r="B20" s="290"/>
      <c r="C20" s="303"/>
      <c r="D20" s="57" t="s">
        <v>434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75">
        <v>7</v>
      </c>
      <c r="B21" s="275" t="s">
        <v>396</v>
      </c>
      <c r="C21" s="302" t="s">
        <v>397</v>
      </c>
      <c r="D21" s="57" t="s">
        <v>439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77"/>
      <c r="B22" s="277"/>
      <c r="C22" s="303"/>
      <c r="D22" s="80" t="s">
        <v>434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440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04" t="s">
        <v>441</v>
      </c>
      <c r="E26" s="304"/>
      <c r="F26" s="304"/>
      <c r="G26" s="304"/>
      <c r="H26" s="304"/>
      <c r="I26" s="304"/>
      <c r="J26" s="304"/>
      <c r="K26" s="304"/>
      <c r="L26" s="69"/>
      <c r="R26" s="87"/>
    </row>
    <row r="27" spans="1:18" outlineLevel="1" x14ac:dyDescent="0.25">
      <c r="D27" s="88"/>
      <c r="E27" s="88" t="s">
        <v>401</v>
      </c>
      <c r="F27" s="88" t="s">
        <v>402</v>
      </c>
      <c r="G27" s="88" t="s">
        <v>403</v>
      </c>
      <c r="H27" s="89" t="s">
        <v>404</v>
      </c>
      <c r="I27" s="89" t="s">
        <v>405</v>
      </c>
      <c r="J27" s="89" t="s">
        <v>406</v>
      </c>
      <c r="K27" s="60" t="s">
        <v>407</v>
      </c>
    </row>
    <row r="28" spans="1:18" outlineLevel="1" x14ac:dyDescent="0.25">
      <c r="D28" s="298" t="s">
        <v>408</v>
      </c>
      <c r="E28" s="296">
        <v>6.09</v>
      </c>
      <c r="F28" s="300">
        <v>6.63</v>
      </c>
      <c r="G28" s="296">
        <v>5.77</v>
      </c>
      <c r="H28" s="294">
        <v>5.77</v>
      </c>
      <c r="I28" s="294">
        <v>6.35</v>
      </c>
      <c r="J28" s="296">
        <v>5.77</v>
      </c>
      <c r="K28" s="90">
        <v>6.29</v>
      </c>
      <c r="L28" t="s">
        <v>409</v>
      </c>
    </row>
    <row r="29" spans="1:18" outlineLevel="1" x14ac:dyDescent="0.25">
      <c r="D29" s="299"/>
      <c r="E29" s="297"/>
      <c r="F29" s="301"/>
      <c r="G29" s="297"/>
      <c r="H29" s="295"/>
      <c r="I29" s="295"/>
      <c r="J29" s="297"/>
      <c r="K29" s="90">
        <v>6.56</v>
      </c>
      <c r="L29" t="s">
        <v>410</v>
      </c>
    </row>
    <row r="30" spans="1:18" outlineLevel="1" x14ac:dyDescent="0.25">
      <c r="D30" s="91" t="s">
        <v>411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8" t="s">
        <v>385</v>
      </c>
      <c r="E31" s="296">
        <v>11.37</v>
      </c>
      <c r="F31" s="300">
        <v>13.56</v>
      </c>
      <c r="G31" s="296">
        <v>15.91</v>
      </c>
      <c r="H31" s="294">
        <v>15.91</v>
      </c>
      <c r="I31" s="294">
        <v>14.03</v>
      </c>
      <c r="J31" s="296">
        <v>15.91</v>
      </c>
      <c r="K31" s="90">
        <v>8.2899999999999991</v>
      </c>
      <c r="L31" t="s">
        <v>409</v>
      </c>
    </row>
    <row r="32" spans="1:18" outlineLevel="1" x14ac:dyDescent="0.25">
      <c r="D32" s="299"/>
      <c r="E32" s="297"/>
      <c r="F32" s="301"/>
      <c r="G32" s="297"/>
      <c r="H32" s="295"/>
      <c r="I32" s="295"/>
      <c r="J32" s="297"/>
      <c r="K32" s="90">
        <v>11.84</v>
      </c>
      <c r="L32" t="s">
        <v>410</v>
      </c>
    </row>
    <row r="33" spans="4:12" ht="15" customHeight="1" outlineLevel="1" x14ac:dyDescent="0.25">
      <c r="D33" s="92" t="s">
        <v>412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442</v>
      </c>
    </row>
    <row r="34" spans="4:12" outlineLevel="1" x14ac:dyDescent="0.25">
      <c r="D34" s="92" t="s">
        <v>413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442</v>
      </c>
    </row>
    <row r="35" spans="4:12" outlineLevel="1" x14ac:dyDescent="0.25">
      <c r="D35" s="91" t="s">
        <v>352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8" t="s">
        <v>10</v>
      </c>
      <c r="B2" s="218"/>
      <c r="C2" s="218"/>
      <c r="D2" s="21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1"/>
    </row>
    <row r="5" spans="1:4" x14ac:dyDescent="0.25">
      <c r="A5" s="5"/>
      <c r="B5" s="1"/>
      <c r="C5" s="1"/>
    </row>
    <row r="6" spans="1:4" x14ac:dyDescent="0.25">
      <c r="A6" s="218" t="s">
        <v>12</v>
      </c>
      <c r="B6" s="218"/>
      <c r="C6" s="218"/>
      <c r="D6" s="21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2" t="s">
        <v>5</v>
      </c>
      <c r="B15" s="223" t="s">
        <v>15</v>
      </c>
      <c r="C15" s="223"/>
      <c r="D15" s="223"/>
    </row>
    <row r="16" spans="1:4" x14ac:dyDescent="0.25">
      <c r="A16" s="222"/>
      <c r="B16" s="222" t="s">
        <v>17</v>
      </c>
      <c r="C16" s="223" t="s">
        <v>28</v>
      </c>
      <c r="D16" s="223"/>
    </row>
    <row r="17" spans="1:4" ht="39" customHeight="1" x14ac:dyDescent="0.25">
      <c r="A17" s="222"/>
      <c r="B17" s="22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4" t="s">
        <v>29</v>
      </c>
      <c r="B2" s="224"/>
      <c r="C2" s="224"/>
      <c r="D2" s="224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topLeftCell="A7" zoomScale="70" zoomScaleNormal="55" workbookViewId="0">
      <selection activeCell="D17" sqref="D17:D24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25" t="s">
        <v>45</v>
      </c>
      <c r="C3" s="225"/>
      <c r="D3" s="225"/>
      <c r="E3" s="225"/>
      <c r="F3" s="225"/>
    </row>
    <row r="4" spans="2:6" x14ac:dyDescent="0.25">
      <c r="B4" s="226" t="s">
        <v>46</v>
      </c>
      <c r="C4" s="226"/>
      <c r="D4" s="226"/>
      <c r="E4" s="226"/>
      <c r="F4" s="226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27" t="s">
        <v>448</v>
      </c>
      <c r="C7" s="227"/>
      <c r="D7" s="227"/>
      <c r="E7" s="227"/>
      <c r="F7" s="227"/>
    </row>
    <row r="8" spans="2:6" ht="31.5" customHeight="1" x14ac:dyDescent="0.25">
      <c r="B8" s="227" t="s">
        <v>459</v>
      </c>
      <c r="C8" s="227"/>
      <c r="D8" s="227"/>
      <c r="E8" s="227"/>
      <c r="F8" s="227"/>
    </row>
    <row r="9" spans="2:6" x14ac:dyDescent="0.25">
      <c r="B9" s="227" t="s">
        <v>443</v>
      </c>
      <c r="C9" s="227"/>
      <c r="D9" s="227"/>
      <c r="E9" s="227"/>
      <c r="F9" s="227"/>
    </row>
    <row r="10" spans="2:6" x14ac:dyDescent="0.25">
      <c r="B10" s="175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31.5" customHeight="1" x14ac:dyDescent="0.25">
      <c r="B12" s="134">
        <v>1</v>
      </c>
      <c r="C12" s="119" t="s">
        <v>49</v>
      </c>
      <c r="D12" s="134" t="s">
        <v>445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134" t="s">
        <v>446</v>
      </c>
      <c r="E13" s="119"/>
      <c r="F13" s="119"/>
    </row>
    <row r="14" spans="2:6" x14ac:dyDescent="0.25">
      <c r="B14" s="134">
        <v>3</v>
      </c>
      <c r="C14" s="119" t="s">
        <v>51</v>
      </c>
      <c r="D14" s="134" t="s">
        <v>447</v>
      </c>
      <c r="E14" s="119"/>
      <c r="F14" s="119"/>
    </row>
    <row r="15" spans="2:6" x14ac:dyDescent="0.25">
      <c r="B15" s="134">
        <v>4</v>
      </c>
      <c r="C15" s="119" t="s">
        <v>52</v>
      </c>
      <c r="D15" s="134">
        <v>1</v>
      </c>
      <c r="E15" s="115"/>
      <c r="F15" s="115"/>
    </row>
    <row r="16" spans="2:6" ht="94.5" customHeight="1" x14ac:dyDescent="0.25">
      <c r="B16" s="134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217">
        <v>1446.5061903999999</v>
      </c>
      <c r="E17" s="121"/>
      <c r="F17" s="121"/>
    </row>
    <row r="18" spans="2:12" x14ac:dyDescent="0.25">
      <c r="B18" s="122" t="s">
        <v>56</v>
      </c>
      <c r="C18" s="119" t="s">
        <v>57</v>
      </c>
      <c r="D18" s="217">
        <v>521.68130799999994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217">
        <v>924.82488239999998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217"/>
      <c r="E20" s="121"/>
      <c r="F20" s="121"/>
      <c r="L20" s="183"/>
    </row>
    <row r="21" spans="2:12" ht="35.25" customHeight="1" x14ac:dyDescent="0.25">
      <c r="B21" s="122" t="s">
        <v>62</v>
      </c>
      <c r="C21" s="123" t="s">
        <v>63</v>
      </c>
      <c r="D21" s="217"/>
      <c r="E21" s="121"/>
      <c r="F21" s="121"/>
    </row>
    <row r="22" spans="2:12" x14ac:dyDescent="0.25">
      <c r="B22" s="134">
        <v>7</v>
      </c>
      <c r="C22" s="123" t="s">
        <v>64</v>
      </c>
      <c r="D22" s="209" t="s">
        <v>460</v>
      </c>
      <c r="E22" s="134"/>
      <c r="F22" s="121"/>
      <c r="G22" s="192"/>
    </row>
    <row r="23" spans="2:12" ht="123" customHeight="1" x14ac:dyDescent="0.25">
      <c r="B23" s="134">
        <v>8</v>
      </c>
      <c r="C23" s="124" t="s">
        <v>65</v>
      </c>
      <c r="D23" s="217">
        <v>1446.5061903999999</v>
      </c>
      <c r="E23" s="121"/>
      <c r="F23" s="125"/>
    </row>
    <row r="24" spans="2:12" ht="60.75" customHeight="1" x14ac:dyDescent="0.25">
      <c r="B24" s="134">
        <v>9</v>
      </c>
      <c r="C24" s="120" t="s">
        <v>66</v>
      </c>
      <c r="D24" s="217">
        <v>1446.5061903999999</v>
      </c>
      <c r="E24" s="121"/>
      <c r="F24" s="121"/>
    </row>
    <row r="25" spans="2:12" ht="52.5" customHeight="1" x14ac:dyDescent="0.25">
      <c r="B25" s="134">
        <v>10</v>
      </c>
      <c r="C25" s="119" t="s">
        <v>67</v>
      </c>
      <c r="D25" s="213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41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15.7109375" style="117" customWidth="1"/>
    <col min="13" max="13" width="9.140625" style="117"/>
  </cols>
  <sheetData>
    <row r="3" spans="1:13" x14ac:dyDescent="0.25">
      <c r="B3" s="225" t="s">
        <v>72</v>
      </c>
      <c r="C3" s="225"/>
      <c r="D3" s="225"/>
      <c r="E3" s="225"/>
      <c r="F3" s="225"/>
      <c r="G3" s="225"/>
      <c r="H3" s="225"/>
      <c r="I3" s="225"/>
      <c r="J3" s="225"/>
      <c r="K3" s="128"/>
    </row>
    <row r="4" spans="1:13" x14ac:dyDescent="0.25">
      <c r="B4" s="226" t="s">
        <v>73</v>
      </c>
      <c r="C4" s="226"/>
      <c r="D4" s="226"/>
      <c r="E4" s="226"/>
      <c r="F4" s="226"/>
      <c r="G4" s="226"/>
      <c r="H4" s="226"/>
      <c r="I4" s="226"/>
      <c r="J4" s="226"/>
      <c r="K4" s="226"/>
    </row>
    <row r="5" spans="1:13" x14ac:dyDescent="0.25"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1:13" ht="30" customHeight="1" x14ac:dyDescent="0.25">
      <c r="B6" s="229" t="s">
        <v>448</v>
      </c>
      <c r="C6" s="229"/>
      <c r="D6" s="229"/>
      <c r="E6" s="229"/>
      <c r="F6" s="229"/>
      <c r="G6" s="229"/>
      <c r="H6" s="229"/>
      <c r="I6" s="229"/>
      <c r="J6" s="229"/>
      <c r="K6" s="128"/>
      <c r="L6" s="173"/>
    </row>
    <row r="7" spans="1:13" x14ac:dyDescent="0.25">
      <c r="B7" s="227" t="s">
        <v>443</v>
      </c>
      <c r="C7" s="227"/>
      <c r="D7" s="227"/>
      <c r="E7" s="227"/>
      <c r="F7" s="227"/>
      <c r="G7" s="227"/>
      <c r="H7" s="227"/>
      <c r="I7" s="227"/>
      <c r="J7" s="227"/>
      <c r="K7" s="227"/>
      <c r="L7" s="173"/>
    </row>
    <row r="8" spans="1:13" x14ac:dyDescent="0.25">
      <c r="B8" s="175"/>
    </row>
    <row r="9" spans="1:13" ht="15.75" customHeight="1" x14ac:dyDescent="0.25">
      <c r="A9" s="208"/>
      <c r="B9" s="230" t="s">
        <v>33</v>
      </c>
      <c r="C9" s="230" t="s">
        <v>74</v>
      </c>
      <c r="D9" s="230" t="s">
        <v>455</v>
      </c>
      <c r="E9" s="230"/>
      <c r="F9" s="230"/>
      <c r="G9" s="230"/>
      <c r="H9" s="230"/>
      <c r="I9" s="230"/>
      <c r="J9" s="230"/>
      <c r="K9" s="208"/>
      <c r="L9" s="208"/>
      <c r="M9"/>
    </row>
    <row r="10" spans="1:13" ht="15.75" customHeight="1" x14ac:dyDescent="0.25">
      <c r="A10" s="208"/>
      <c r="B10" s="230"/>
      <c r="C10" s="230"/>
      <c r="D10" s="230" t="s">
        <v>75</v>
      </c>
      <c r="E10" s="230" t="s">
        <v>76</v>
      </c>
      <c r="F10" s="230" t="s">
        <v>456</v>
      </c>
      <c r="G10" s="230"/>
      <c r="H10" s="230"/>
      <c r="I10" s="230"/>
      <c r="J10" s="230"/>
      <c r="K10" s="208"/>
      <c r="L10" s="208"/>
      <c r="M10"/>
    </row>
    <row r="11" spans="1:13" ht="83.25" customHeight="1" x14ac:dyDescent="0.25">
      <c r="A11" s="208"/>
      <c r="B11" s="230"/>
      <c r="C11" s="230"/>
      <c r="D11" s="230"/>
      <c r="E11" s="230"/>
      <c r="F11" s="209" t="s">
        <v>77</v>
      </c>
      <c r="G11" s="209" t="s">
        <v>78</v>
      </c>
      <c r="H11" s="209" t="s">
        <v>43</v>
      </c>
      <c r="I11" s="209" t="s">
        <v>79</v>
      </c>
      <c r="J11" s="209" t="s">
        <v>80</v>
      </c>
      <c r="K11" s="208"/>
      <c r="L11" s="208"/>
      <c r="M11"/>
    </row>
    <row r="12" spans="1:13" ht="49.5" customHeight="1" x14ac:dyDescent="0.25">
      <c r="A12" s="208"/>
      <c r="B12" s="210">
        <v>1</v>
      </c>
      <c r="C12" s="211" t="s">
        <v>458</v>
      </c>
      <c r="D12" s="212"/>
      <c r="E12" s="213"/>
      <c r="F12" s="231">
        <f>('Прил. 3'!H10+'Прил. 3'!H16+'Прил. 3'!H29)*8.42/1000</f>
        <v>521.68130799999994</v>
      </c>
      <c r="G12" s="232"/>
      <c r="H12" s="214">
        <f>'Прил. 3'!H18*4.28/1000</f>
        <v>924.82488239999998</v>
      </c>
      <c r="I12" s="214"/>
      <c r="J12" s="215">
        <f>I12+H12+F12</f>
        <v>1446.5061903999999</v>
      </c>
      <c r="K12" s="208"/>
      <c r="L12" s="208"/>
      <c r="M12"/>
    </row>
    <row r="13" spans="1:13" ht="15.75" customHeight="1" x14ac:dyDescent="0.25">
      <c r="A13" s="208"/>
      <c r="B13" s="228" t="s">
        <v>81</v>
      </c>
      <c r="C13" s="228"/>
      <c r="D13" s="228"/>
      <c r="E13" s="228"/>
      <c r="F13" s="233">
        <f>SUM(F12:F12)</f>
        <v>521.68130799999994</v>
      </c>
      <c r="G13" s="234"/>
      <c r="H13" s="216">
        <f>SUM(H12:H12)</f>
        <v>924.82488239999998</v>
      </c>
      <c r="I13" s="216"/>
      <c r="J13" s="216">
        <f>J12</f>
        <v>1446.5061903999999</v>
      </c>
      <c r="K13" s="208"/>
      <c r="L13" s="208"/>
      <c r="M13"/>
    </row>
    <row r="14" spans="1:13" ht="28.5" customHeight="1" x14ac:dyDescent="0.25">
      <c r="A14" s="208"/>
      <c r="B14" s="228" t="s">
        <v>457</v>
      </c>
      <c r="C14" s="228"/>
      <c r="D14" s="228"/>
      <c r="E14" s="228"/>
      <c r="F14" s="233">
        <f>F13</f>
        <v>521.68130799999994</v>
      </c>
      <c r="G14" s="234"/>
      <c r="H14" s="216">
        <f>H13</f>
        <v>924.82488239999998</v>
      </c>
      <c r="I14" s="216"/>
      <c r="J14" s="216">
        <f>J13</f>
        <v>1446.5061903999999</v>
      </c>
      <c r="K14" s="208"/>
      <c r="L14" s="208"/>
      <c r="M14"/>
    </row>
    <row r="15" spans="1:13" x14ac:dyDescent="0.25">
      <c r="B15" s="175"/>
    </row>
    <row r="18" spans="2:3" x14ac:dyDescent="0.25">
      <c r="B18" s="189" t="s">
        <v>82</v>
      </c>
      <c r="C18" s="117" t="s">
        <v>83</v>
      </c>
    </row>
    <row r="22" spans="2:3" x14ac:dyDescent="0.25">
      <c r="B22" s="117" t="s">
        <v>68</v>
      </c>
    </row>
    <row r="23" spans="2:3" x14ac:dyDescent="0.25">
      <c r="B23" s="128" t="s">
        <v>69</v>
      </c>
    </row>
    <row r="25" spans="2:3" x14ac:dyDescent="0.25">
      <c r="B25" s="117" t="s">
        <v>70</v>
      </c>
    </row>
    <row r="26" spans="2:3" x14ac:dyDescent="0.25">
      <c r="B26" s="128" t="s">
        <v>71</v>
      </c>
    </row>
    <row r="41" spans="9:9" x14ac:dyDescent="0.25">
      <c r="I41" s="181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6"/>
  <sheetViews>
    <sheetView view="pageBreakPreview" topLeftCell="A13" workbookViewId="0">
      <selection activeCell="D19" sqref="D19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2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25" t="s">
        <v>84</v>
      </c>
      <c r="B2" s="225"/>
      <c r="C2" s="225"/>
      <c r="D2" s="225"/>
      <c r="E2" s="225"/>
      <c r="F2" s="225"/>
      <c r="G2" s="225"/>
      <c r="H2" s="225"/>
    </row>
    <row r="3" spans="1:12" x14ac:dyDescent="0.25">
      <c r="A3" s="226" t="s">
        <v>85</v>
      </c>
      <c r="B3" s="226"/>
      <c r="C3" s="226"/>
      <c r="D3" s="226"/>
      <c r="E3" s="226"/>
      <c r="F3" s="226"/>
      <c r="G3" s="226"/>
      <c r="H3" s="226"/>
    </row>
    <row r="4" spans="1:12" x14ac:dyDescent="0.25">
      <c r="A4" s="175"/>
    </row>
    <row r="5" spans="1:12" ht="41.25" customHeight="1" x14ac:dyDescent="0.25">
      <c r="A5" s="229" t="s">
        <v>449</v>
      </c>
      <c r="B5" s="229"/>
      <c r="C5" s="229"/>
      <c r="D5" s="229"/>
      <c r="E5" s="229"/>
      <c r="F5" s="229"/>
      <c r="G5" s="229"/>
      <c r="H5" s="229"/>
    </row>
    <row r="6" spans="1:12" x14ac:dyDescent="0.25">
      <c r="A6" s="163"/>
      <c r="B6" s="163"/>
      <c r="C6" s="163"/>
      <c r="D6" s="163"/>
      <c r="E6" s="118"/>
      <c r="F6" s="163"/>
      <c r="G6" s="163"/>
      <c r="H6" s="163"/>
    </row>
    <row r="7" spans="1:12" ht="38.25" customHeight="1" x14ac:dyDescent="0.25">
      <c r="A7" s="238" t="s">
        <v>86</v>
      </c>
      <c r="B7" s="238" t="s">
        <v>87</v>
      </c>
      <c r="C7" s="238" t="s">
        <v>88</v>
      </c>
      <c r="D7" s="238" t="s">
        <v>89</v>
      </c>
      <c r="E7" s="238" t="s">
        <v>90</v>
      </c>
      <c r="F7" s="238" t="s">
        <v>91</v>
      </c>
      <c r="G7" s="238" t="s">
        <v>92</v>
      </c>
      <c r="H7" s="238"/>
    </row>
    <row r="8" spans="1:12" ht="40.5" customHeight="1" x14ac:dyDescent="0.25">
      <c r="A8" s="238"/>
      <c r="B8" s="238"/>
      <c r="C8" s="238"/>
      <c r="D8" s="238"/>
      <c r="E8" s="238"/>
      <c r="F8" s="238"/>
      <c r="G8" s="134" t="s">
        <v>93</v>
      </c>
      <c r="H8" s="134" t="s">
        <v>94</v>
      </c>
    </row>
    <row r="9" spans="1:12" x14ac:dyDescent="0.25">
      <c r="A9" s="164">
        <v>1</v>
      </c>
      <c r="B9" s="164"/>
      <c r="C9" s="164">
        <v>2</v>
      </c>
      <c r="D9" s="164" t="s">
        <v>95</v>
      </c>
      <c r="E9" s="164">
        <v>4</v>
      </c>
      <c r="F9" s="164">
        <v>5</v>
      </c>
      <c r="G9" s="164">
        <v>6</v>
      </c>
      <c r="H9" s="164">
        <v>7</v>
      </c>
    </row>
    <row r="10" spans="1:12" s="166" customFormat="1" x14ac:dyDescent="0.25">
      <c r="A10" s="235" t="s">
        <v>96</v>
      </c>
      <c r="B10" s="236"/>
      <c r="C10" s="237"/>
      <c r="D10" s="237"/>
      <c r="E10" s="236"/>
      <c r="F10" s="165">
        <f>SUM(F11:F13)</f>
        <v>475.28249999999997</v>
      </c>
      <c r="G10" s="165"/>
      <c r="H10" s="165">
        <f>SUM(H11:H13)</f>
        <v>4382.79</v>
      </c>
    </row>
    <row r="11" spans="1:12" x14ac:dyDescent="0.25">
      <c r="A11" s="167">
        <v>1</v>
      </c>
      <c r="B11" s="168" t="s">
        <v>97</v>
      </c>
      <c r="C11" s="169" t="s">
        <v>98</v>
      </c>
      <c r="D11" s="170" t="s">
        <v>99</v>
      </c>
      <c r="E11" s="171" t="s">
        <v>100</v>
      </c>
      <c r="F11" s="167">
        <v>263.14999999999998</v>
      </c>
      <c r="G11" s="130">
        <v>9.07</v>
      </c>
      <c r="H11" s="130">
        <f>ROUND(F11*G11,2)</f>
        <v>2386.77</v>
      </c>
      <c r="K11" s="172"/>
      <c r="L11" s="182"/>
    </row>
    <row r="12" spans="1:12" x14ac:dyDescent="0.25">
      <c r="A12" s="167">
        <v>2</v>
      </c>
      <c r="B12" s="168" t="s">
        <v>97</v>
      </c>
      <c r="C12" s="169" t="s">
        <v>101</v>
      </c>
      <c r="D12" s="170" t="s">
        <v>102</v>
      </c>
      <c r="E12" s="171" t="s">
        <v>100</v>
      </c>
      <c r="F12" s="167">
        <v>171.13249999999999</v>
      </c>
      <c r="G12" s="130">
        <v>9.6199999999999992</v>
      </c>
      <c r="H12" s="130">
        <f>ROUND(F12*G12,2)</f>
        <v>1646.29</v>
      </c>
      <c r="L12" s="166"/>
    </row>
    <row r="13" spans="1:12" x14ac:dyDescent="0.25">
      <c r="A13" s="167">
        <v>3</v>
      </c>
      <c r="B13" s="168" t="s">
        <v>97</v>
      </c>
      <c r="C13" s="169" t="s">
        <v>103</v>
      </c>
      <c r="D13" s="170" t="s">
        <v>104</v>
      </c>
      <c r="E13" s="171" t="s">
        <v>100</v>
      </c>
      <c r="F13" s="167">
        <v>41</v>
      </c>
      <c r="G13" s="130">
        <v>8.5299999999999994</v>
      </c>
      <c r="H13" s="130">
        <f>ROUND(F13*G13,2)</f>
        <v>349.73</v>
      </c>
      <c r="L13" s="166"/>
    </row>
    <row r="14" spans="1:12" x14ac:dyDescent="0.25">
      <c r="A14" s="235" t="s">
        <v>105</v>
      </c>
      <c r="B14" s="236"/>
      <c r="C14" s="237"/>
      <c r="D14" s="237"/>
      <c r="E14" s="236"/>
      <c r="F14" s="176">
        <f>F15</f>
        <v>9.6329999999999991</v>
      </c>
      <c r="G14" s="165"/>
      <c r="H14" s="165">
        <f>H15</f>
        <v>96.91</v>
      </c>
    </row>
    <row r="15" spans="1:12" x14ac:dyDescent="0.25">
      <c r="A15" s="167">
        <v>4</v>
      </c>
      <c r="B15" s="167" t="s">
        <v>97</v>
      </c>
      <c r="C15" s="170">
        <v>2</v>
      </c>
      <c r="D15" s="170" t="s">
        <v>105</v>
      </c>
      <c r="E15" s="171" t="s">
        <v>100</v>
      </c>
      <c r="F15" s="167">
        <v>9.6329999999999991</v>
      </c>
      <c r="G15" s="130"/>
      <c r="H15" s="130">
        <v>96.91</v>
      </c>
    </row>
    <row r="16" spans="1:12" s="166" customFormat="1" x14ac:dyDescent="0.25">
      <c r="A16" s="235" t="s">
        <v>106</v>
      </c>
      <c r="B16" s="236"/>
      <c r="C16" s="237"/>
      <c r="D16" s="237"/>
      <c r="E16" s="236"/>
      <c r="F16" s="176"/>
      <c r="G16" s="165"/>
      <c r="H16" s="165">
        <f>SUM(H17:H17)</f>
        <v>866.87</v>
      </c>
    </row>
    <row r="17" spans="1:11" x14ac:dyDescent="0.25">
      <c r="A17" s="167">
        <v>5</v>
      </c>
      <c r="B17" s="167" t="s">
        <v>97</v>
      </c>
      <c r="C17" s="170" t="s">
        <v>107</v>
      </c>
      <c r="D17" s="170" t="s">
        <v>108</v>
      </c>
      <c r="E17" s="171" t="s">
        <v>109</v>
      </c>
      <c r="F17" s="167">
        <v>9.6329999999999991</v>
      </c>
      <c r="G17" s="130">
        <v>89.99</v>
      </c>
      <c r="H17" s="130">
        <f>ROUND(F17*G17,2)</f>
        <v>866.87</v>
      </c>
      <c r="J17" s="114"/>
    </row>
    <row r="18" spans="1:11" x14ac:dyDescent="0.25">
      <c r="A18" s="235" t="s">
        <v>43</v>
      </c>
      <c r="B18" s="236"/>
      <c r="C18" s="237"/>
      <c r="D18" s="237"/>
      <c r="E18" s="236"/>
      <c r="F18" s="176"/>
      <c r="G18" s="165"/>
      <c r="H18" s="165">
        <f>SUM(H19:H28)</f>
        <v>216080.58</v>
      </c>
    </row>
    <row r="19" spans="1:11" s="166" customFormat="1" ht="47.25" customHeight="1" x14ac:dyDescent="0.25">
      <c r="A19" s="167">
        <v>6</v>
      </c>
      <c r="B19" s="167" t="s">
        <v>97</v>
      </c>
      <c r="C19" s="170" t="s">
        <v>454</v>
      </c>
      <c r="D19" s="170" t="s">
        <v>110</v>
      </c>
      <c r="E19" s="171" t="s">
        <v>111</v>
      </c>
      <c r="F19" s="167">
        <v>10</v>
      </c>
      <c r="G19" s="130">
        <v>5628.19</v>
      </c>
      <c r="H19" s="130">
        <f t="shared" ref="H19:H28" si="0">ROUND(F19*G19,2)</f>
        <v>56281.9</v>
      </c>
      <c r="J19" s="114"/>
    </row>
    <row r="20" spans="1:11" s="166" customFormat="1" ht="63" customHeight="1" x14ac:dyDescent="0.25">
      <c r="A20" s="167">
        <v>7</v>
      </c>
      <c r="B20" s="167" t="s">
        <v>97</v>
      </c>
      <c r="C20" s="170" t="s">
        <v>454</v>
      </c>
      <c r="D20" s="170" t="s">
        <v>112</v>
      </c>
      <c r="E20" s="171" t="s">
        <v>113</v>
      </c>
      <c r="F20" s="167">
        <v>1</v>
      </c>
      <c r="G20" s="130">
        <v>84664.54</v>
      </c>
      <c r="H20" s="130">
        <f t="shared" si="0"/>
        <v>84664.54</v>
      </c>
      <c r="J20" s="114"/>
    </row>
    <row r="21" spans="1:11" s="166" customFormat="1" x14ac:dyDescent="0.25">
      <c r="A21" s="167">
        <v>8</v>
      </c>
      <c r="B21" s="167" t="s">
        <v>97</v>
      </c>
      <c r="C21" s="170" t="s">
        <v>114</v>
      </c>
      <c r="D21" s="170" t="s">
        <v>115</v>
      </c>
      <c r="E21" s="171" t="s">
        <v>111</v>
      </c>
      <c r="F21" s="167">
        <v>8</v>
      </c>
      <c r="G21" s="130">
        <v>2980.98</v>
      </c>
      <c r="H21" s="130">
        <f t="shared" si="0"/>
        <v>23847.84</v>
      </c>
      <c r="J21" s="114"/>
    </row>
    <row r="22" spans="1:11" s="166" customFormat="1" ht="31.5" customHeight="1" x14ac:dyDescent="0.25">
      <c r="A22" s="167">
        <v>9</v>
      </c>
      <c r="B22" s="167" t="s">
        <v>97</v>
      </c>
      <c r="C22" s="170" t="s">
        <v>116</v>
      </c>
      <c r="D22" s="170" t="s">
        <v>117</v>
      </c>
      <c r="E22" s="171" t="s">
        <v>111</v>
      </c>
      <c r="F22" s="167">
        <v>8</v>
      </c>
      <c r="G22" s="130">
        <v>1818.11</v>
      </c>
      <c r="H22" s="130">
        <f t="shared" si="0"/>
        <v>14544.88</v>
      </c>
      <c r="J22" s="114"/>
    </row>
    <row r="23" spans="1:11" s="166" customFormat="1" x14ac:dyDescent="0.25">
      <c r="A23" s="167">
        <v>10</v>
      </c>
      <c r="B23" s="167" t="s">
        <v>97</v>
      </c>
      <c r="C23" s="170" t="s">
        <v>454</v>
      </c>
      <c r="D23" s="170" t="str">
        <f>'Прил.5 Расчет СМР и ОБ'!C30</f>
        <v>SIP-видеотелефоны</v>
      </c>
      <c r="E23" s="171" t="s">
        <v>111</v>
      </c>
      <c r="F23" s="167">
        <v>2</v>
      </c>
      <c r="G23" s="130">
        <v>5628.19</v>
      </c>
      <c r="H23" s="130">
        <f t="shared" si="0"/>
        <v>11256.38</v>
      </c>
      <c r="J23" s="114"/>
      <c r="K23" s="114"/>
    </row>
    <row r="24" spans="1:11" s="166" customFormat="1" ht="47.25" customHeight="1" x14ac:dyDescent="0.25">
      <c r="A24" s="167">
        <v>11</v>
      </c>
      <c r="B24" s="167" t="s">
        <v>97</v>
      </c>
      <c r="C24" s="170" t="s">
        <v>454</v>
      </c>
      <c r="D24" s="170" t="s">
        <v>118</v>
      </c>
      <c r="E24" s="171" t="s">
        <v>111</v>
      </c>
      <c r="F24" s="167">
        <v>1</v>
      </c>
      <c r="G24" s="130">
        <v>8938.9</v>
      </c>
      <c r="H24" s="130">
        <f t="shared" si="0"/>
        <v>8938.9</v>
      </c>
      <c r="J24" s="114"/>
    </row>
    <row r="25" spans="1:11" s="166" customFormat="1" ht="31.5" customHeight="1" x14ac:dyDescent="0.25">
      <c r="A25" s="167">
        <v>12</v>
      </c>
      <c r="B25" s="167" t="s">
        <v>97</v>
      </c>
      <c r="C25" s="170" t="s">
        <v>119</v>
      </c>
      <c r="D25" s="170" t="s">
        <v>120</v>
      </c>
      <c r="E25" s="171" t="s">
        <v>111</v>
      </c>
      <c r="F25" s="167">
        <v>2</v>
      </c>
      <c r="G25" s="130">
        <v>3850.19</v>
      </c>
      <c r="H25" s="130">
        <f t="shared" si="0"/>
        <v>7700.38</v>
      </c>
      <c r="J25" s="114"/>
    </row>
    <row r="26" spans="1:11" s="166" customFormat="1" ht="31.5" customHeight="1" x14ac:dyDescent="0.25">
      <c r="A26" s="167">
        <v>13</v>
      </c>
      <c r="B26" s="167" t="s">
        <v>97</v>
      </c>
      <c r="C26" s="170" t="s">
        <v>454</v>
      </c>
      <c r="D26" s="170" t="s">
        <v>121</v>
      </c>
      <c r="E26" s="171" t="s">
        <v>111</v>
      </c>
      <c r="F26" s="167">
        <v>6</v>
      </c>
      <c r="G26" s="130">
        <v>1131.52</v>
      </c>
      <c r="H26" s="130">
        <f t="shared" si="0"/>
        <v>6789.12</v>
      </c>
      <c r="J26" s="114"/>
    </row>
    <row r="27" spans="1:11" s="166" customFormat="1" x14ac:dyDescent="0.25">
      <c r="A27" s="167">
        <v>14</v>
      </c>
      <c r="B27" s="167" t="s">
        <v>97</v>
      </c>
      <c r="C27" s="170" t="s">
        <v>122</v>
      </c>
      <c r="D27" s="170" t="s">
        <v>123</v>
      </c>
      <c r="E27" s="171" t="s">
        <v>111</v>
      </c>
      <c r="F27" s="167">
        <v>10</v>
      </c>
      <c r="G27" s="130">
        <v>177.38</v>
      </c>
      <c r="H27" s="130">
        <f t="shared" si="0"/>
        <v>1773.8</v>
      </c>
      <c r="J27" s="114"/>
    </row>
    <row r="28" spans="1:11" s="166" customFormat="1" ht="31.5" customHeight="1" x14ac:dyDescent="0.25">
      <c r="A28" s="167">
        <v>15</v>
      </c>
      <c r="B28" s="167" t="s">
        <v>97</v>
      </c>
      <c r="C28" s="170" t="s">
        <v>124</v>
      </c>
      <c r="D28" s="170" t="s">
        <v>125</v>
      </c>
      <c r="E28" s="171" t="s">
        <v>111</v>
      </c>
      <c r="F28" s="167">
        <v>1</v>
      </c>
      <c r="G28" s="130">
        <v>282.83999999999997</v>
      </c>
      <c r="H28" s="130">
        <f t="shared" si="0"/>
        <v>282.83999999999997</v>
      </c>
      <c r="J28" s="114"/>
    </row>
    <row r="29" spans="1:11" x14ac:dyDescent="0.25">
      <c r="A29" s="235" t="s">
        <v>126</v>
      </c>
      <c r="B29" s="236"/>
      <c r="C29" s="237"/>
      <c r="D29" s="237"/>
      <c r="E29" s="236"/>
      <c r="F29" s="176"/>
      <c r="G29" s="165"/>
      <c r="H29" s="165">
        <f>SUM(H30:H59)</f>
        <v>56707.739999999991</v>
      </c>
    </row>
    <row r="30" spans="1:11" x14ac:dyDescent="0.25">
      <c r="A30" s="167">
        <v>16</v>
      </c>
      <c r="B30" s="167" t="s">
        <v>97</v>
      </c>
      <c r="C30" s="170" t="s">
        <v>127</v>
      </c>
      <c r="D30" s="170" t="s">
        <v>128</v>
      </c>
      <c r="E30" s="171" t="s">
        <v>129</v>
      </c>
      <c r="F30" s="167">
        <v>5.5</v>
      </c>
      <c r="G30" s="130">
        <v>7910.99</v>
      </c>
      <c r="H30" s="130">
        <f t="shared" ref="H30:H59" si="1">ROUND(F30*G30,2)</f>
        <v>43510.45</v>
      </c>
      <c r="J30" s="114"/>
    </row>
    <row r="31" spans="1:11" x14ac:dyDescent="0.25">
      <c r="A31" s="167">
        <v>17</v>
      </c>
      <c r="B31" s="167" t="s">
        <v>97</v>
      </c>
      <c r="C31" s="170" t="s">
        <v>127</v>
      </c>
      <c r="D31" s="170" t="s">
        <v>128</v>
      </c>
      <c r="E31" s="171" t="s">
        <v>129</v>
      </c>
      <c r="F31" s="167">
        <v>0.80325000000000002</v>
      </c>
      <c r="G31" s="130">
        <v>7910.99</v>
      </c>
      <c r="H31" s="130">
        <f t="shared" si="1"/>
        <v>6354.5</v>
      </c>
      <c r="J31" s="114"/>
    </row>
    <row r="32" spans="1:11" ht="31.5" customHeight="1" x14ac:dyDescent="0.25">
      <c r="A32" s="167">
        <v>18</v>
      </c>
      <c r="B32" s="167" t="s">
        <v>97</v>
      </c>
      <c r="C32" s="170" t="s">
        <v>130</v>
      </c>
      <c r="D32" s="170" t="s">
        <v>131</v>
      </c>
      <c r="E32" s="171" t="s">
        <v>111</v>
      </c>
      <c r="F32" s="167">
        <v>34</v>
      </c>
      <c r="G32" s="130">
        <v>97.97</v>
      </c>
      <c r="H32" s="130">
        <f t="shared" si="1"/>
        <v>3330.98</v>
      </c>
      <c r="J32" s="114"/>
      <c r="K32" s="114"/>
    </row>
    <row r="33" spans="1:10" x14ac:dyDescent="0.25">
      <c r="A33" s="167">
        <v>19</v>
      </c>
      <c r="B33" s="167" t="s">
        <v>97</v>
      </c>
      <c r="C33" s="170" t="s">
        <v>132</v>
      </c>
      <c r="D33" s="170" t="s">
        <v>133</v>
      </c>
      <c r="E33" s="171" t="s">
        <v>134</v>
      </c>
      <c r="F33" s="167">
        <v>18.251999999999999</v>
      </c>
      <c r="G33" s="130">
        <v>155.74</v>
      </c>
      <c r="H33" s="130">
        <f t="shared" si="1"/>
        <v>2842.57</v>
      </c>
      <c r="J33" s="114"/>
    </row>
    <row r="34" spans="1:10" x14ac:dyDescent="0.25">
      <c r="A34" s="167">
        <v>20</v>
      </c>
      <c r="B34" s="167" t="s">
        <v>97</v>
      </c>
      <c r="C34" s="170" t="s">
        <v>135</v>
      </c>
      <c r="D34" s="170" t="s">
        <v>136</v>
      </c>
      <c r="E34" s="171" t="s">
        <v>137</v>
      </c>
      <c r="F34" s="167">
        <f>5/10</f>
        <v>0.5</v>
      </c>
      <c r="G34" s="130">
        <v>208.2</v>
      </c>
      <c r="H34" s="130">
        <f t="shared" si="1"/>
        <v>104.1</v>
      </c>
      <c r="J34" s="114"/>
    </row>
    <row r="35" spans="1:10" x14ac:dyDescent="0.25">
      <c r="A35" s="167">
        <v>21</v>
      </c>
      <c r="B35" s="167" t="s">
        <v>97</v>
      </c>
      <c r="C35" s="170" t="s">
        <v>138</v>
      </c>
      <c r="D35" s="170" t="s">
        <v>139</v>
      </c>
      <c r="E35" s="171" t="s">
        <v>140</v>
      </c>
      <c r="F35" s="167">
        <v>8.1314999999999998E-3</v>
      </c>
      <c r="G35" s="130">
        <v>12430</v>
      </c>
      <c r="H35" s="130">
        <f t="shared" si="1"/>
        <v>101.07</v>
      </c>
      <c r="J35" s="114"/>
    </row>
    <row r="36" spans="1:10" ht="31.5" customHeight="1" x14ac:dyDescent="0.25">
      <c r="A36" s="167">
        <v>22</v>
      </c>
      <c r="B36" s="167" t="s">
        <v>97</v>
      </c>
      <c r="C36" s="170" t="s">
        <v>141</v>
      </c>
      <c r="D36" s="170" t="s">
        <v>142</v>
      </c>
      <c r="E36" s="171" t="s">
        <v>143</v>
      </c>
      <c r="F36" s="167">
        <v>87.644499999999994</v>
      </c>
      <c r="G36" s="130">
        <v>1</v>
      </c>
      <c r="H36" s="130">
        <f t="shared" si="1"/>
        <v>87.64</v>
      </c>
      <c r="J36" s="114"/>
    </row>
    <row r="37" spans="1:10" ht="78.75" customHeight="1" x14ac:dyDescent="0.25">
      <c r="A37" s="167">
        <v>23</v>
      </c>
      <c r="B37" s="167" t="s">
        <v>97</v>
      </c>
      <c r="C37" s="170" t="s">
        <v>144</v>
      </c>
      <c r="D37" s="170" t="s">
        <v>145</v>
      </c>
      <c r="E37" s="171" t="s">
        <v>137</v>
      </c>
      <c r="F37" s="167">
        <v>2.8</v>
      </c>
      <c r="G37" s="130">
        <v>22.61</v>
      </c>
      <c r="H37" s="130">
        <f t="shared" si="1"/>
        <v>63.31</v>
      </c>
      <c r="J37" s="114"/>
    </row>
    <row r="38" spans="1:10" ht="31.5" customHeight="1" x14ac:dyDescent="0.25">
      <c r="A38" s="167">
        <v>24</v>
      </c>
      <c r="B38" s="167" t="s">
        <v>97</v>
      </c>
      <c r="C38" s="170" t="s">
        <v>146</v>
      </c>
      <c r="D38" s="170" t="s">
        <v>147</v>
      </c>
      <c r="E38" s="171" t="s">
        <v>134</v>
      </c>
      <c r="F38" s="167">
        <v>0.74</v>
      </c>
      <c r="G38" s="130">
        <v>83</v>
      </c>
      <c r="H38" s="130">
        <f t="shared" si="1"/>
        <v>61.42</v>
      </c>
      <c r="J38" s="114"/>
    </row>
    <row r="39" spans="1:10" ht="31.5" customHeight="1" x14ac:dyDescent="0.25">
      <c r="A39" s="167">
        <v>25</v>
      </c>
      <c r="B39" s="167" t="s">
        <v>97</v>
      </c>
      <c r="C39" s="170" t="s">
        <v>148</v>
      </c>
      <c r="D39" s="170" t="s">
        <v>149</v>
      </c>
      <c r="E39" s="171" t="s">
        <v>134</v>
      </c>
      <c r="F39" s="167">
        <f>7/100</f>
        <v>7.0000000000000007E-2</v>
      </c>
      <c r="G39" s="130">
        <v>769</v>
      </c>
      <c r="H39" s="130">
        <f t="shared" si="1"/>
        <v>53.83</v>
      </c>
      <c r="J39" s="114"/>
    </row>
    <row r="40" spans="1:10" x14ac:dyDescent="0.25">
      <c r="A40" s="167">
        <v>26</v>
      </c>
      <c r="B40" s="167" t="s">
        <v>97</v>
      </c>
      <c r="C40" s="170" t="s">
        <v>150</v>
      </c>
      <c r="D40" s="170" t="s">
        <v>151</v>
      </c>
      <c r="E40" s="171" t="s">
        <v>134</v>
      </c>
      <c r="F40" s="167">
        <v>0.14000000000000001</v>
      </c>
      <c r="G40" s="130">
        <v>216</v>
      </c>
      <c r="H40" s="130">
        <f t="shared" si="1"/>
        <v>30.24</v>
      </c>
      <c r="J40" s="114"/>
    </row>
    <row r="41" spans="1:10" x14ac:dyDescent="0.25">
      <c r="A41" s="167">
        <v>27</v>
      </c>
      <c r="B41" s="167" t="s">
        <v>97</v>
      </c>
      <c r="C41" s="170" t="s">
        <v>152</v>
      </c>
      <c r="D41" s="170" t="s">
        <v>153</v>
      </c>
      <c r="E41" s="171" t="s">
        <v>154</v>
      </c>
      <c r="F41" s="167">
        <v>0.22750000000000001</v>
      </c>
      <c r="G41" s="130">
        <v>112.57</v>
      </c>
      <c r="H41" s="130">
        <f t="shared" si="1"/>
        <v>25.61</v>
      </c>
      <c r="J41" s="114"/>
    </row>
    <row r="42" spans="1:10" ht="31.5" customHeight="1" x14ac:dyDescent="0.25">
      <c r="A42" s="167">
        <v>28</v>
      </c>
      <c r="B42" s="167" t="s">
        <v>97</v>
      </c>
      <c r="C42" s="170" t="s">
        <v>155</v>
      </c>
      <c r="D42" s="170" t="s">
        <v>156</v>
      </c>
      <c r="E42" s="171" t="s">
        <v>140</v>
      </c>
      <c r="F42" s="167">
        <v>3.4000000000000002E-4</v>
      </c>
      <c r="G42" s="130">
        <v>65750</v>
      </c>
      <c r="H42" s="130">
        <f t="shared" si="1"/>
        <v>22.36</v>
      </c>
      <c r="J42" s="114"/>
    </row>
    <row r="43" spans="1:10" x14ac:dyDescent="0.25">
      <c r="A43" s="167">
        <v>29</v>
      </c>
      <c r="B43" s="167" t="s">
        <v>97</v>
      </c>
      <c r="C43" s="170" t="s">
        <v>157</v>
      </c>
      <c r="D43" s="170" t="s">
        <v>158</v>
      </c>
      <c r="E43" s="171" t="s">
        <v>140</v>
      </c>
      <c r="F43" s="167">
        <v>2.1059999999999998E-3</v>
      </c>
      <c r="G43" s="130">
        <v>10200</v>
      </c>
      <c r="H43" s="130">
        <f t="shared" si="1"/>
        <v>21.48</v>
      </c>
      <c r="J43" s="114"/>
    </row>
    <row r="44" spans="1:10" ht="47.25" customHeight="1" x14ac:dyDescent="0.25">
      <c r="A44" s="167">
        <v>30</v>
      </c>
      <c r="B44" s="167" t="s">
        <v>97</v>
      </c>
      <c r="C44" s="170" t="s">
        <v>159</v>
      </c>
      <c r="D44" s="170" t="s">
        <v>160</v>
      </c>
      <c r="E44" s="171" t="s">
        <v>154</v>
      </c>
      <c r="F44" s="167">
        <v>0.20100000000000001</v>
      </c>
      <c r="G44" s="130">
        <v>91.29</v>
      </c>
      <c r="H44" s="130">
        <f t="shared" si="1"/>
        <v>18.350000000000001</v>
      </c>
      <c r="J44" s="114"/>
    </row>
    <row r="45" spans="1:10" x14ac:dyDescent="0.25">
      <c r="A45" s="167">
        <v>31</v>
      </c>
      <c r="B45" s="167" t="s">
        <v>97</v>
      </c>
      <c r="C45" s="170" t="s">
        <v>161</v>
      </c>
      <c r="D45" s="170" t="s">
        <v>162</v>
      </c>
      <c r="E45" s="171" t="s">
        <v>140</v>
      </c>
      <c r="F45" s="167">
        <v>2.0905E-2</v>
      </c>
      <c r="G45" s="130">
        <v>729.98</v>
      </c>
      <c r="H45" s="130">
        <f t="shared" si="1"/>
        <v>15.26</v>
      </c>
      <c r="J45" s="114"/>
    </row>
    <row r="46" spans="1:10" x14ac:dyDescent="0.25">
      <c r="A46" s="167">
        <v>32</v>
      </c>
      <c r="B46" s="167" t="s">
        <v>97</v>
      </c>
      <c r="C46" s="170" t="s">
        <v>163</v>
      </c>
      <c r="D46" s="170" t="s">
        <v>164</v>
      </c>
      <c r="E46" s="171" t="s">
        <v>154</v>
      </c>
      <c r="F46" s="167">
        <v>8.2000000000000003E-2</v>
      </c>
      <c r="G46" s="130">
        <v>155</v>
      </c>
      <c r="H46" s="130">
        <f t="shared" si="1"/>
        <v>12.71</v>
      </c>
      <c r="J46" s="114"/>
    </row>
    <row r="47" spans="1:10" ht="31.5" customHeight="1" x14ac:dyDescent="0.25">
      <c r="A47" s="167">
        <v>33</v>
      </c>
      <c r="B47" s="167" t="s">
        <v>97</v>
      </c>
      <c r="C47" s="170" t="s">
        <v>165</v>
      </c>
      <c r="D47" s="170" t="s">
        <v>166</v>
      </c>
      <c r="E47" s="171" t="s">
        <v>167</v>
      </c>
      <c r="F47" s="167">
        <v>1.4E-2</v>
      </c>
      <c r="G47" s="130">
        <v>832.7</v>
      </c>
      <c r="H47" s="130">
        <f t="shared" si="1"/>
        <v>11.66</v>
      </c>
      <c r="J47" s="114"/>
    </row>
    <row r="48" spans="1:10" x14ac:dyDescent="0.25">
      <c r="A48" s="167">
        <v>34</v>
      </c>
      <c r="B48" s="167" t="s">
        <v>97</v>
      </c>
      <c r="C48" s="170" t="s">
        <v>168</v>
      </c>
      <c r="D48" s="170" t="s">
        <v>169</v>
      </c>
      <c r="E48" s="171" t="s">
        <v>154</v>
      </c>
      <c r="F48" s="167">
        <v>1</v>
      </c>
      <c r="G48" s="130">
        <v>9.0399999999999991</v>
      </c>
      <c r="H48" s="130">
        <f t="shared" si="1"/>
        <v>9.0399999999999991</v>
      </c>
      <c r="J48" s="114"/>
    </row>
    <row r="49" spans="1:10" ht="31.5" customHeight="1" x14ac:dyDescent="0.25">
      <c r="A49" s="167">
        <v>35</v>
      </c>
      <c r="B49" s="167" t="s">
        <v>97</v>
      </c>
      <c r="C49" s="170" t="s">
        <v>170</v>
      </c>
      <c r="D49" s="170" t="s">
        <v>171</v>
      </c>
      <c r="E49" s="171" t="s">
        <v>140</v>
      </c>
      <c r="F49" s="167">
        <v>8.2000000000000001E-5</v>
      </c>
      <c r="G49" s="130">
        <v>68050</v>
      </c>
      <c r="H49" s="130">
        <f t="shared" si="1"/>
        <v>5.58</v>
      </c>
      <c r="J49" s="114"/>
    </row>
    <row r="50" spans="1:10" ht="31.5" x14ac:dyDescent="0.25">
      <c r="A50" s="167">
        <v>36</v>
      </c>
      <c r="B50" s="167" t="s">
        <v>97</v>
      </c>
      <c r="C50" s="170" t="s">
        <v>172</v>
      </c>
      <c r="D50" s="170" t="s">
        <v>173</v>
      </c>
      <c r="E50" s="171" t="s">
        <v>154</v>
      </c>
      <c r="F50" s="167">
        <v>0.14000000000000001</v>
      </c>
      <c r="G50" s="130">
        <v>39.020000000000003</v>
      </c>
      <c r="H50" s="130">
        <f t="shared" si="1"/>
        <v>5.46</v>
      </c>
      <c r="J50" s="114"/>
    </row>
    <row r="51" spans="1:10" x14ac:dyDescent="0.25">
      <c r="A51" s="167">
        <v>37</v>
      </c>
      <c r="B51" s="167" t="s">
        <v>97</v>
      </c>
      <c r="C51" s="170" t="s">
        <v>174</v>
      </c>
      <c r="D51" s="170" t="s">
        <v>175</v>
      </c>
      <c r="E51" s="171" t="s">
        <v>154</v>
      </c>
      <c r="F51" s="167">
        <v>0.19</v>
      </c>
      <c r="G51" s="130">
        <v>27.74</v>
      </c>
      <c r="H51" s="130">
        <f t="shared" si="1"/>
        <v>5.27</v>
      </c>
      <c r="J51" s="114"/>
    </row>
    <row r="52" spans="1:10" x14ac:dyDescent="0.25">
      <c r="A52" s="167">
        <v>38</v>
      </c>
      <c r="B52" s="167" t="s">
        <v>97</v>
      </c>
      <c r="C52" s="170" t="s">
        <v>176</v>
      </c>
      <c r="D52" s="170" t="s">
        <v>177</v>
      </c>
      <c r="E52" s="171" t="s">
        <v>154</v>
      </c>
      <c r="F52" s="167">
        <v>0.13200000000000001</v>
      </c>
      <c r="G52" s="130">
        <v>35.630000000000003</v>
      </c>
      <c r="H52" s="130">
        <f t="shared" si="1"/>
        <v>4.7</v>
      </c>
      <c r="J52" s="114"/>
    </row>
    <row r="53" spans="1:10" x14ac:dyDescent="0.25">
      <c r="A53" s="167">
        <v>39</v>
      </c>
      <c r="B53" s="167" t="s">
        <v>97</v>
      </c>
      <c r="C53" s="170" t="s">
        <v>178</v>
      </c>
      <c r="D53" s="170" t="s">
        <v>179</v>
      </c>
      <c r="E53" s="171" t="s">
        <v>154</v>
      </c>
      <c r="F53" s="167">
        <v>6.8250000000000005E-2</v>
      </c>
      <c r="G53" s="130">
        <v>47.57</v>
      </c>
      <c r="H53" s="130">
        <f t="shared" si="1"/>
        <v>3.25</v>
      </c>
      <c r="J53" s="114"/>
    </row>
    <row r="54" spans="1:10" ht="31.5" customHeight="1" x14ac:dyDescent="0.25">
      <c r="A54" s="167">
        <v>40</v>
      </c>
      <c r="B54" s="167" t="s">
        <v>97</v>
      </c>
      <c r="C54" s="170" t="s">
        <v>180</v>
      </c>
      <c r="D54" s="170" t="s">
        <v>181</v>
      </c>
      <c r="E54" s="171" t="s">
        <v>154</v>
      </c>
      <c r="F54" s="167">
        <v>0.08</v>
      </c>
      <c r="G54" s="130">
        <v>38.340000000000003</v>
      </c>
      <c r="H54" s="130">
        <f t="shared" si="1"/>
        <v>3.07</v>
      </c>
      <c r="J54" s="114"/>
    </row>
    <row r="55" spans="1:10" ht="31.5" customHeight="1" x14ac:dyDescent="0.25">
      <c r="A55" s="167">
        <v>41</v>
      </c>
      <c r="B55" s="167" t="s">
        <v>97</v>
      </c>
      <c r="C55" s="170" t="s">
        <v>182</v>
      </c>
      <c r="D55" s="170" t="s">
        <v>183</v>
      </c>
      <c r="E55" s="171" t="s">
        <v>140</v>
      </c>
      <c r="F55" s="167">
        <v>1.138E-4</v>
      </c>
      <c r="G55" s="130">
        <v>22419</v>
      </c>
      <c r="H55" s="130">
        <f t="shared" si="1"/>
        <v>2.5499999999999998</v>
      </c>
      <c r="J55" s="114"/>
    </row>
    <row r="56" spans="1:10" ht="31.5" customHeight="1" x14ac:dyDescent="0.25">
      <c r="A56" s="167">
        <v>42</v>
      </c>
      <c r="B56" s="167" t="s">
        <v>97</v>
      </c>
      <c r="C56" s="170" t="s">
        <v>184</v>
      </c>
      <c r="D56" s="170" t="s">
        <v>185</v>
      </c>
      <c r="E56" s="171" t="s">
        <v>140</v>
      </c>
      <c r="F56" s="167">
        <v>5.0000000000000002E-5</v>
      </c>
      <c r="G56" s="130">
        <v>15481</v>
      </c>
      <c r="H56" s="130">
        <f t="shared" si="1"/>
        <v>0.77</v>
      </c>
      <c r="J56" s="114"/>
    </row>
    <row r="57" spans="1:10" ht="31.5" customHeight="1" x14ac:dyDescent="0.25">
      <c r="A57" s="167">
        <v>43</v>
      </c>
      <c r="B57" s="167" t="s">
        <v>97</v>
      </c>
      <c r="C57" s="170" t="s">
        <v>186</v>
      </c>
      <c r="D57" s="170" t="s">
        <v>187</v>
      </c>
      <c r="E57" s="171" t="s">
        <v>154</v>
      </c>
      <c r="F57" s="167">
        <v>8.0000000000000002E-3</v>
      </c>
      <c r="G57" s="130">
        <v>38.89</v>
      </c>
      <c r="H57" s="130">
        <f t="shared" si="1"/>
        <v>0.31</v>
      </c>
      <c r="J57" s="114"/>
    </row>
    <row r="58" spans="1:10" x14ac:dyDescent="0.25">
      <c r="A58" s="167">
        <v>44</v>
      </c>
      <c r="B58" s="167" t="s">
        <v>97</v>
      </c>
      <c r="C58" s="170" t="s">
        <v>188</v>
      </c>
      <c r="D58" s="170" t="s">
        <v>189</v>
      </c>
      <c r="E58" s="171" t="s">
        <v>190</v>
      </c>
      <c r="F58" s="167">
        <v>0.49199999999999999</v>
      </c>
      <c r="G58" s="130">
        <v>0.4</v>
      </c>
      <c r="H58" s="130">
        <f t="shared" si="1"/>
        <v>0.2</v>
      </c>
      <c r="J58" s="114"/>
    </row>
    <row r="59" spans="1:10" x14ac:dyDescent="0.25">
      <c r="A59" s="167">
        <v>45</v>
      </c>
      <c r="B59" s="167" t="s">
        <v>97</v>
      </c>
      <c r="C59" s="170" t="s">
        <v>191</v>
      </c>
      <c r="D59" s="170" t="s">
        <v>192</v>
      </c>
      <c r="E59" s="171" t="s">
        <v>140</v>
      </c>
      <c r="F59" s="167">
        <v>0.10009999999999999</v>
      </c>
      <c r="G59" s="130"/>
      <c r="H59" s="130">
        <f t="shared" si="1"/>
        <v>0</v>
      </c>
      <c r="J59" s="114"/>
    </row>
    <row r="62" spans="1:10" x14ac:dyDescent="0.25">
      <c r="B62" s="117" t="s">
        <v>68</v>
      </c>
    </row>
    <row r="63" spans="1:10" x14ac:dyDescent="0.25">
      <c r="B63" s="128" t="s">
        <v>69</v>
      </c>
    </row>
    <row r="65" spans="2:2" x14ac:dyDescent="0.25">
      <c r="B65" s="117" t="s">
        <v>70</v>
      </c>
    </row>
    <row r="66" spans="2:2" x14ac:dyDescent="0.25">
      <c r="B66" s="128" t="s">
        <v>71</v>
      </c>
    </row>
  </sheetData>
  <mergeCells count="15">
    <mergeCell ref="A14:E14"/>
    <mergeCell ref="A29:E29"/>
    <mergeCell ref="A10:E10"/>
    <mergeCell ref="A16:E16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9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193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8" t="s">
        <v>194</v>
      </c>
      <c r="C5" s="218"/>
      <c r="D5" s="218"/>
      <c r="E5" s="218"/>
    </row>
    <row r="6" spans="2:5" x14ac:dyDescent="0.25">
      <c r="B6" s="190"/>
      <c r="C6" s="4"/>
      <c r="D6" s="4"/>
      <c r="E6" s="4"/>
    </row>
    <row r="7" spans="2:5" ht="25.5" customHeight="1" x14ac:dyDescent="0.25">
      <c r="B7" s="239" t="s">
        <v>448</v>
      </c>
      <c r="C7" s="239"/>
      <c r="D7" s="239"/>
      <c r="E7" s="239"/>
    </row>
    <row r="8" spans="2:5" x14ac:dyDescent="0.25">
      <c r="B8" s="240" t="s">
        <v>443</v>
      </c>
      <c r="C8" s="240"/>
      <c r="D8" s="240"/>
      <c r="E8" s="240"/>
    </row>
    <row r="9" spans="2:5" x14ac:dyDescent="0.25">
      <c r="B9" s="190"/>
      <c r="C9" s="4"/>
      <c r="D9" s="4"/>
      <c r="E9" s="4"/>
    </row>
    <row r="10" spans="2:5" ht="51" customHeight="1" x14ac:dyDescent="0.25">
      <c r="B10" s="2" t="s">
        <v>195</v>
      </c>
      <c r="C10" s="2" t="s">
        <v>196</v>
      </c>
      <c r="D10" s="2" t="s">
        <v>197</v>
      </c>
      <c r="E10" s="2" t="s">
        <v>198</v>
      </c>
    </row>
    <row r="11" spans="2:5" x14ac:dyDescent="0.25">
      <c r="B11" s="106" t="s">
        <v>199</v>
      </c>
      <c r="C11" s="107">
        <f>'Прил.5 Расчет СМР и ОБ'!J15</f>
        <v>202351.68</v>
      </c>
      <c r="D11" s="108">
        <f t="shared" ref="D11:D18" si="0">C11/$C$24</f>
        <v>0.21185834440533086</v>
      </c>
      <c r="E11" s="108">
        <f t="shared" ref="E11:E18" si="1">C11/$C$40</f>
        <v>7.786363506758151E-2</v>
      </c>
    </row>
    <row r="12" spans="2:5" x14ac:dyDescent="0.25">
      <c r="B12" s="106" t="s">
        <v>200</v>
      </c>
      <c r="C12" s="107">
        <f>'Прил.5 Расчет СМР и ОБ'!J21</f>
        <v>11676.83</v>
      </c>
      <c r="D12" s="108">
        <f t="shared" si="0"/>
        <v>1.2225418003460607E-2</v>
      </c>
      <c r="E12" s="108">
        <f t="shared" si="1"/>
        <v>4.4931696631635969E-3</v>
      </c>
    </row>
    <row r="13" spans="2:5" x14ac:dyDescent="0.25">
      <c r="B13" s="106" t="s">
        <v>201</v>
      </c>
      <c r="C13" s="107">
        <f>'Прил.5 Расчет СМР и ОБ'!J22</f>
        <v>0</v>
      </c>
      <c r="D13" s="108">
        <f t="shared" si="0"/>
        <v>0</v>
      </c>
      <c r="E13" s="108">
        <f t="shared" si="1"/>
        <v>0</v>
      </c>
    </row>
    <row r="14" spans="2:5" x14ac:dyDescent="0.25">
      <c r="B14" s="106" t="s">
        <v>202</v>
      </c>
      <c r="C14" s="107">
        <f>C13+C12</f>
        <v>11676.83</v>
      </c>
      <c r="D14" s="108">
        <f t="shared" si="0"/>
        <v>1.2225418003460607E-2</v>
      </c>
      <c r="E14" s="108">
        <f t="shared" si="1"/>
        <v>4.4931696631635969E-3</v>
      </c>
    </row>
    <row r="15" spans="2:5" x14ac:dyDescent="0.25">
      <c r="B15" s="106" t="s">
        <v>203</v>
      </c>
      <c r="C15" s="107">
        <f>'Прил.5 Расчет СМР и ОБ'!J17</f>
        <v>4292.18</v>
      </c>
      <c r="D15" s="108">
        <f t="shared" si="0"/>
        <v>4.4938304870494432E-3</v>
      </c>
      <c r="E15" s="108">
        <f t="shared" si="1"/>
        <v>1.6516034715618475E-3</v>
      </c>
    </row>
    <row r="16" spans="2:5" x14ac:dyDescent="0.25">
      <c r="B16" s="106" t="s">
        <v>204</v>
      </c>
      <c r="C16" s="107">
        <f>'Прил.5 Расчет СМР и ОБ'!J43</f>
        <v>349823.98</v>
      </c>
      <c r="D16" s="108">
        <f t="shared" si="0"/>
        <v>0.36625902604852884</v>
      </c>
      <c r="E16" s="108">
        <f t="shared" si="1"/>
        <v>0.1346100349481108</v>
      </c>
    </row>
    <row r="17" spans="2:6" x14ac:dyDescent="0.25">
      <c r="B17" s="106" t="s">
        <v>205</v>
      </c>
      <c r="C17" s="107">
        <f>'Прил.5 Расчет СМР и ОБ'!J73</f>
        <v>106106.25</v>
      </c>
      <c r="D17" s="108">
        <f t="shared" si="0"/>
        <v>0.11109121731066497</v>
      </c>
      <c r="E17" s="108">
        <f t="shared" si="1"/>
        <v>4.0829007836206604E-2</v>
      </c>
    </row>
    <row r="18" spans="2:6" x14ac:dyDescent="0.25">
      <c r="B18" s="106" t="s">
        <v>206</v>
      </c>
      <c r="C18" s="107">
        <f>C17+C16</f>
        <v>455930.23</v>
      </c>
      <c r="D18" s="108">
        <f t="shared" si="0"/>
        <v>0.47735024335919379</v>
      </c>
      <c r="E18" s="108">
        <f t="shared" si="1"/>
        <v>0.17543904278431741</v>
      </c>
    </row>
    <row r="19" spans="2:6" x14ac:dyDescent="0.25">
      <c r="B19" s="106" t="s">
        <v>207</v>
      </c>
      <c r="C19" s="107">
        <f>C18+C14+C11</f>
        <v>669958.74</v>
      </c>
      <c r="D19" s="108"/>
      <c r="E19" s="106"/>
    </row>
    <row r="20" spans="2:6" x14ac:dyDescent="0.25">
      <c r="B20" s="106" t="s">
        <v>208</v>
      </c>
      <c r="C20" s="107">
        <f>ROUND(C21*(C11+C15),2)</f>
        <v>97122.61</v>
      </c>
      <c r="D20" s="108">
        <f>C20/$C$24</f>
        <v>0.10168551780209896</v>
      </c>
      <c r="E20" s="108">
        <f>C20/$C$40</f>
        <v>3.7372160497264183E-2</v>
      </c>
    </row>
    <row r="21" spans="2:6" x14ac:dyDescent="0.25">
      <c r="B21" s="106" t="s">
        <v>209</v>
      </c>
      <c r="C21" s="111">
        <f>'Прил.5 Расчет СМР и ОБ'!D77</f>
        <v>0.47</v>
      </c>
      <c r="D21" s="108"/>
      <c r="E21" s="106"/>
    </row>
    <row r="22" spans="2:6" x14ac:dyDescent="0.25">
      <c r="B22" s="106" t="s">
        <v>210</v>
      </c>
      <c r="C22" s="107">
        <f>ROUND(C23*(C11+C15),2)</f>
        <v>188045.91</v>
      </c>
      <c r="D22" s="108">
        <f>C22/$C$24</f>
        <v>0.19688047642991574</v>
      </c>
      <c r="E22" s="108">
        <f>C22/$C$40</f>
        <v>7.2358866070157055E-2</v>
      </c>
    </row>
    <row r="23" spans="2:6" x14ac:dyDescent="0.25">
      <c r="B23" s="106" t="s">
        <v>211</v>
      </c>
      <c r="C23" s="111">
        <f>'Прил.5 Расчет СМР и ОБ'!D76</f>
        <v>0.91</v>
      </c>
      <c r="D23" s="108"/>
      <c r="E23" s="106"/>
    </row>
    <row r="24" spans="2:6" x14ac:dyDescent="0.25">
      <c r="B24" s="106" t="s">
        <v>212</v>
      </c>
      <c r="C24" s="107">
        <f>C19+C20+C22</f>
        <v>955127.26</v>
      </c>
      <c r="D24" s="108">
        <f>C24/$C$24</f>
        <v>1</v>
      </c>
      <c r="E24" s="108">
        <f>C24/$C$40</f>
        <v>0.3675268740824838</v>
      </c>
    </row>
    <row r="25" spans="2:6" ht="25.5" customHeight="1" x14ac:dyDescent="0.25">
      <c r="B25" s="106" t="s">
        <v>213</v>
      </c>
      <c r="C25" s="107">
        <f>'Прил.5 Расчет СМР и ОБ'!J38</f>
        <v>1352664.8399999999</v>
      </c>
      <c r="D25" s="108"/>
      <c r="E25" s="108">
        <f>C25/$C$40</f>
        <v>0.52049679780522962</v>
      </c>
    </row>
    <row r="26" spans="2:6" ht="25.5" customHeight="1" x14ac:dyDescent="0.25">
      <c r="B26" s="106" t="s">
        <v>214</v>
      </c>
      <c r="C26" s="107">
        <f>'Прил.5 Расчет СМР и ОБ'!J39</f>
        <v>1352664.8399999999</v>
      </c>
      <c r="D26" s="108"/>
      <c r="E26" s="108">
        <f>C26/$C$40</f>
        <v>0.52049679780522962</v>
      </c>
    </row>
    <row r="27" spans="2:6" x14ac:dyDescent="0.25">
      <c r="B27" s="106" t="s">
        <v>215</v>
      </c>
      <c r="C27" s="110">
        <f>C24+C25</f>
        <v>2307792.0999999996</v>
      </c>
      <c r="D27" s="108"/>
      <c r="E27" s="108">
        <f>C27/$C$40</f>
        <v>0.88802367188771336</v>
      </c>
    </row>
    <row r="28" spans="2:6" ht="33" customHeight="1" x14ac:dyDescent="0.25">
      <c r="B28" s="106" t="s">
        <v>216</v>
      </c>
      <c r="C28" s="106"/>
      <c r="D28" s="106"/>
      <c r="E28" s="106"/>
      <c r="F28" s="109"/>
    </row>
    <row r="29" spans="2:6" ht="25.5" customHeight="1" x14ac:dyDescent="0.25">
      <c r="B29" s="106" t="s">
        <v>217</v>
      </c>
      <c r="C29" s="110">
        <f>ROUND(C24*3.9%,2)</f>
        <v>37249.96</v>
      </c>
      <c r="D29" s="106"/>
      <c r="E29" s="108">
        <f t="shared" ref="E29:E38" si="2">C29/$C$40</f>
        <v>1.4333546880964906E-2</v>
      </c>
    </row>
    <row r="30" spans="2:6" ht="38.25" customHeight="1" x14ac:dyDescent="0.25">
      <c r="B30" s="106" t="s">
        <v>218</v>
      </c>
      <c r="C30" s="203">
        <f>ROUND((C24+C29)*2.1%,2)</f>
        <v>20839.919999999998</v>
      </c>
      <c r="D30" s="204"/>
      <c r="E30" s="108">
        <f t="shared" si="2"/>
        <v>8.0190682168667596E-3</v>
      </c>
      <c r="F30" s="109"/>
    </row>
    <row r="31" spans="2:6" x14ac:dyDescent="0.25">
      <c r="B31" s="106" t="s">
        <v>219</v>
      </c>
      <c r="C31" s="203">
        <v>99530</v>
      </c>
      <c r="D31" s="204"/>
      <c r="E31" s="108">
        <f t="shared" si="2"/>
        <v>3.8298508805444012E-2</v>
      </c>
    </row>
    <row r="32" spans="2:6" ht="25.5" customHeight="1" x14ac:dyDescent="0.25">
      <c r="B32" s="106" t="s">
        <v>220</v>
      </c>
      <c r="C32" s="203">
        <f>ROUND($C$27*0,2)</f>
        <v>0</v>
      </c>
      <c r="D32" s="204"/>
      <c r="E32" s="108">
        <f t="shared" si="2"/>
        <v>0</v>
      </c>
      <c r="F32" s="191"/>
    </row>
    <row r="33" spans="2:11" ht="25.5" customHeight="1" x14ac:dyDescent="0.25">
      <c r="B33" s="106" t="s">
        <v>221</v>
      </c>
      <c r="C33" s="203">
        <f>ROUND($C$27*0,2)</f>
        <v>0</v>
      </c>
      <c r="D33" s="204"/>
      <c r="E33" s="108">
        <f t="shared" si="2"/>
        <v>0</v>
      </c>
    </row>
    <row r="34" spans="2:11" ht="51" customHeight="1" x14ac:dyDescent="0.25">
      <c r="B34" s="106" t="s">
        <v>222</v>
      </c>
      <c r="C34" s="203">
        <f>ROUND($C$27*0,2)</f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223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224</v>
      </c>
      <c r="C36" s="110">
        <f>ROUND((C27+C32+C33+C34+C35+C29+C31+C30)*2.14%,2)</f>
        <v>52759.82</v>
      </c>
      <c r="D36" s="106"/>
      <c r="E36" s="108">
        <f t="shared" si="2"/>
        <v>2.0301642025958414E-2</v>
      </c>
      <c r="K36" s="109"/>
    </row>
    <row r="37" spans="2:11" x14ac:dyDescent="0.25">
      <c r="B37" s="106" t="s">
        <v>225</v>
      </c>
      <c r="C37" s="110">
        <f>ROUND((C27+C32+C33+C34+C35+C29+C31+C30)*0.2%,2)</f>
        <v>4930.82</v>
      </c>
      <c r="D37" s="106"/>
      <c r="E37" s="108">
        <f t="shared" si="2"/>
        <v>1.8973480677992507E-3</v>
      </c>
      <c r="K37" s="109"/>
    </row>
    <row r="38" spans="2:11" ht="38.25" customHeight="1" x14ac:dyDescent="0.25">
      <c r="B38" s="106" t="s">
        <v>226</v>
      </c>
      <c r="C38" s="107">
        <f>C27+C32+C33+C34+C35+C29+C31+C30+C36+C37</f>
        <v>2523102.6199999992</v>
      </c>
      <c r="D38" s="106"/>
      <c r="E38" s="108">
        <f t="shared" si="2"/>
        <v>0.97087378588474649</v>
      </c>
    </row>
    <row r="39" spans="2:11" ht="13.5" customHeight="1" x14ac:dyDescent="0.25">
      <c r="B39" s="106" t="s">
        <v>227</v>
      </c>
      <c r="C39" s="107">
        <f>ROUND(C38*3%,2)</f>
        <v>75693.08</v>
      </c>
      <c r="D39" s="106"/>
      <c r="E39" s="108">
        <f>C39/$C$38</f>
        <v>3.0000000554872407E-2</v>
      </c>
    </row>
    <row r="40" spans="2:11" x14ac:dyDescent="0.25">
      <c r="B40" s="106" t="s">
        <v>228</v>
      </c>
      <c r="C40" s="107">
        <f>C39+C38</f>
        <v>2598795.6999999993</v>
      </c>
      <c r="D40" s="106"/>
      <c r="E40" s="108">
        <f>C40/$C$40</f>
        <v>1</v>
      </c>
    </row>
    <row r="41" spans="2:11" x14ac:dyDescent="0.25">
      <c r="B41" s="106" t="s">
        <v>229</v>
      </c>
      <c r="C41" s="107">
        <f>C40/'Прил.5 Расчет СМР и ОБ'!E80</f>
        <v>2598795.6999999993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230</v>
      </c>
      <c r="C43" s="4"/>
      <c r="D43" s="4"/>
      <c r="E43" s="4"/>
    </row>
    <row r="44" spans="2:11" x14ac:dyDescent="0.25">
      <c r="B44" s="113" t="s">
        <v>231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232</v>
      </c>
      <c r="C46" s="4"/>
      <c r="D46" s="4"/>
      <c r="E46" s="4"/>
    </row>
    <row r="47" spans="2:11" x14ac:dyDescent="0.25">
      <c r="B47" s="240" t="s">
        <v>233</v>
      </c>
      <c r="C47" s="24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6"/>
  <sheetViews>
    <sheetView view="pageBreakPreview" topLeftCell="B17" zoomScale="85" workbookViewId="0">
      <selection activeCell="F84" sqref="F8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6" t="s">
        <v>234</v>
      </c>
      <c r="I2" s="256"/>
      <c r="J2" s="25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8" t="s">
        <v>235</v>
      </c>
      <c r="B4" s="218"/>
      <c r="C4" s="218"/>
      <c r="D4" s="218"/>
      <c r="E4" s="218"/>
      <c r="F4" s="218"/>
      <c r="G4" s="218"/>
      <c r="H4" s="218"/>
      <c r="I4" s="218"/>
      <c r="J4" s="218"/>
    </row>
    <row r="5" spans="1:14" s="4" customFormat="1" ht="12.75" customHeight="1" x14ac:dyDescent="0.2">
      <c r="A5" s="180"/>
      <c r="B5" s="180"/>
      <c r="C5" s="29"/>
      <c r="D5" s="180"/>
      <c r="E5" s="180"/>
      <c r="F5" s="180"/>
      <c r="G5" s="180"/>
      <c r="H5" s="180"/>
      <c r="I5" s="180"/>
      <c r="J5" s="180"/>
    </row>
    <row r="6" spans="1:14" s="4" customFormat="1" ht="25.5" customHeight="1" x14ac:dyDescent="0.2">
      <c r="A6" s="148" t="s">
        <v>236</v>
      </c>
      <c r="B6" s="149"/>
      <c r="C6" s="149"/>
      <c r="D6" s="260" t="s">
        <v>450</v>
      </c>
      <c r="E6" s="260"/>
      <c r="F6" s="260"/>
      <c r="G6" s="260"/>
      <c r="H6" s="260"/>
      <c r="I6" s="260"/>
      <c r="J6" s="260"/>
    </row>
    <row r="7" spans="1:14" s="4" customFormat="1" ht="12.75" customHeight="1" x14ac:dyDescent="0.2">
      <c r="A7" s="221" t="s">
        <v>443</v>
      </c>
      <c r="B7" s="239"/>
      <c r="C7" s="239"/>
      <c r="D7" s="239"/>
      <c r="E7" s="239"/>
      <c r="F7" s="239"/>
      <c r="G7" s="239"/>
      <c r="H7" s="239"/>
      <c r="I7" s="43"/>
      <c r="J7" s="43"/>
    </row>
    <row r="8" spans="1:14" s="4" customFormat="1" ht="13.5" customHeight="1" x14ac:dyDescent="0.2">
      <c r="A8" s="221"/>
      <c r="B8" s="239"/>
      <c r="C8" s="239"/>
      <c r="D8" s="239"/>
      <c r="E8" s="239"/>
      <c r="F8" s="239"/>
      <c r="G8" s="239"/>
      <c r="H8" s="239"/>
    </row>
    <row r="9" spans="1:14" s="4" customFormat="1" ht="13.15" customHeight="1" x14ac:dyDescent="0.2"/>
    <row r="10" spans="1:14" ht="27" customHeight="1" x14ac:dyDescent="0.25">
      <c r="A10" s="248" t="s">
        <v>13</v>
      </c>
      <c r="B10" s="248" t="s">
        <v>88</v>
      </c>
      <c r="C10" s="248" t="s">
        <v>195</v>
      </c>
      <c r="D10" s="248" t="s">
        <v>90</v>
      </c>
      <c r="E10" s="242" t="s">
        <v>237</v>
      </c>
      <c r="F10" s="257" t="s">
        <v>92</v>
      </c>
      <c r="G10" s="258"/>
      <c r="H10" s="242" t="s">
        <v>238</v>
      </c>
      <c r="I10" s="257" t="s">
        <v>239</v>
      </c>
      <c r="J10" s="258"/>
      <c r="M10" s="12"/>
      <c r="N10" s="12"/>
    </row>
    <row r="11" spans="1:14" ht="28.5" customHeight="1" x14ac:dyDescent="0.25">
      <c r="A11" s="248"/>
      <c r="B11" s="248"/>
      <c r="C11" s="248"/>
      <c r="D11" s="248"/>
      <c r="E11" s="259"/>
      <c r="F11" s="2" t="s">
        <v>240</v>
      </c>
      <c r="G11" s="2" t="s">
        <v>94</v>
      </c>
      <c r="H11" s="259"/>
      <c r="I11" s="2" t="s">
        <v>240</v>
      </c>
      <c r="J11" s="2" t="s">
        <v>94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9">
        <v>9</v>
      </c>
      <c r="J12" s="179">
        <v>10</v>
      </c>
      <c r="M12" s="12"/>
      <c r="N12" s="12"/>
    </row>
    <row r="13" spans="1:14" x14ac:dyDescent="0.25">
      <c r="A13" s="2"/>
      <c r="B13" s="246" t="s">
        <v>241</v>
      </c>
      <c r="C13" s="247"/>
      <c r="D13" s="248"/>
      <c r="E13" s="249"/>
      <c r="F13" s="250"/>
      <c r="G13" s="250"/>
      <c r="H13" s="251"/>
      <c r="I13" s="150"/>
      <c r="J13" s="150"/>
    </row>
    <row r="14" spans="1:14" ht="25.5" customHeight="1" x14ac:dyDescent="0.25">
      <c r="A14" s="2">
        <v>1</v>
      </c>
      <c r="B14" s="151" t="s">
        <v>242</v>
      </c>
      <c r="C14" s="8" t="s">
        <v>243</v>
      </c>
      <c r="D14" s="2" t="s">
        <v>244</v>
      </c>
      <c r="E14" s="152">
        <f>G14/F14</f>
        <v>477.42810457516339</v>
      </c>
      <c r="F14" s="27">
        <v>9.18</v>
      </c>
      <c r="G14" s="27">
        <f>SUM('Прил. 3'!H11:H13)</f>
        <v>4382.79</v>
      </c>
      <c r="H14" s="153">
        <f>G14/$G$15</f>
        <v>1</v>
      </c>
      <c r="I14" s="27">
        <f>ФОТр.тек.!E13</f>
        <v>423.83697188533199</v>
      </c>
      <c r="J14" s="27">
        <f>ROUND(I14*E14,2)</f>
        <v>202351.68</v>
      </c>
    </row>
    <row r="15" spans="1:14" s="12" customFormat="1" ht="25.5" customHeight="1" x14ac:dyDescent="0.2">
      <c r="A15" s="2"/>
      <c r="B15" s="2"/>
      <c r="C15" s="145" t="s">
        <v>245</v>
      </c>
      <c r="D15" s="2" t="s">
        <v>244</v>
      </c>
      <c r="E15" s="152">
        <f>SUM(E14:E14)</f>
        <v>477.42810457516339</v>
      </c>
      <c r="F15" s="27"/>
      <c r="G15" s="27">
        <f>SUM(G14:G14)</f>
        <v>4382.79</v>
      </c>
      <c r="H15" s="178">
        <v>1</v>
      </c>
      <c r="I15" s="150"/>
      <c r="J15" s="27">
        <f>SUM(J14:J14)</f>
        <v>202351.68</v>
      </c>
    </row>
    <row r="16" spans="1:14" s="12" customFormat="1" ht="14.25" customHeight="1" x14ac:dyDescent="0.2">
      <c r="A16" s="2"/>
      <c r="B16" s="247" t="s">
        <v>105</v>
      </c>
      <c r="C16" s="247"/>
      <c r="D16" s="248"/>
      <c r="E16" s="249"/>
      <c r="F16" s="250"/>
      <c r="G16" s="250"/>
      <c r="H16" s="251"/>
      <c r="I16" s="150"/>
      <c r="J16" s="150"/>
    </row>
    <row r="17" spans="1:11" s="12" customFormat="1" ht="14.25" customHeight="1" x14ac:dyDescent="0.2">
      <c r="A17" s="2">
        <v>2</v>
      </c>
      <c r="B17" s="2">
        <v>2</v>
      </c>
      <c r="C17" s="8" t="s">
        <v>105</v>
      </c>
      <c r="D17" s="2" t="s">
        <v>244</v>
      </c>
      <c r="E17" s="152">
        <f>'Прил. 3'!F15</f>
        <v>9.6329999999999991</v>
      </c>
      <c r="F17" s="27">
        <f>G17/E17</f>
        <v>10.060209695837226</v>
      </c>
      <c r="G17" s="27">
        <f>'Прил. 3'!H14</f>
        <v>96.91</v>
      </c>
      <c r="H17" s="178">
        <v>1</v>
      </c>
      <c r="I17" s="27">
        <f>ROUND(F17*'Прил. 10'!D11,2)</f>
        <v>445.57</v>
      </c>
      <c r="J17" s="27">
        <f>ROUND(I17*E17,2)</f>
        <v>4292.18</v>
      </c>
    </row>
    <row r="18" spans="1:11" s="12" customFormat="1" ht="14.25" customHeight="1" x14ac:dyDescent="0.2">
      <c r="A18" s="2"/>
      <c r="B18" s="246" t="s">
        <v>106</v>
      </c>
      <c r="C18" s="247"/>
      <c r="D18" s="248"/>
      <c r="E18" s="249"/>
      <c r="F18" s="250"/>
      <c r="G18" s="250"/>
      <c r="H18" s="251"/>
      <c r="I18" s="150"/>
      <c r="J18" s="150"/>
    </row>
    <row r="19" spans="1:11" s="12" customFormat="1" ht="14.25" customHeight="1" x14ac:dyDescent="0.2">
      <c r="A19" s="2"/>
      <c r="B19" s="247" t="s">
        <v>246</v>
      </c>
      <c r="C19" s="247"/>
      <c r="D19" s="248"/>
      <c r="E19" s="249"/>
      <c r="F19" s="250"/>
      <c r="G19" s="250"/>
      <c r="H19" s="251"/>
      <c r="I19" s="150"/>
      <c r="J19" s="150"/>
    </row>
    <row r="20" spans="1:11" s="12" customFormat="1" ht="14.25" customHeight="1" x14ac:dyDescent="0.2">
      <c r="A20" s="2">
        <v>3</v>
      </c>
      <c r="B20" s="151" t="s">
        <v>107</v>
      </c>
      <c r="C20" s="8" t="s">
        <v>108</v>
      </c>
      <c r="D20" s="2" t="s">
        <v>109</v>
      </c>
      <c r="E20" s="152">
        <v>9.6329999999999991</v>
      </c>
      <c r="F20" s="155">
        <v>89.99</v>
      </c>
      <c r="G20" s="27">
        <f>ROUND(E20*F20,2)</f>
        <v>866.87</v>
      </c>
      <c r="H20" s="153">
        <f>G20/$G$23</f>
        <v>1</v>
      </c>
      <c r="I20" s="27">
        <f>ROUND(F20*'Прил. 10'!$D$12,2)</f>
        <v>1212.17</v>
      </c>
      <c r="J20" s="27">
        <f>ROUND(I20*E20,2)</f>
        <v>11676.83</v>
      </c>
    </row>
    <row r="21" spans="1:11" s="12" customFormat="1" ht="14.25" customHeight="1" x14ac:dyDescent="0.2">
      <c r="A21" s="2"/>
      <c r="B21" s="2"/>
      <c r="C21" s="8" t="s">
        <v>247</v>
      </c>
      <c r="D21" s="2"/>
      <c r="E21" s="152"/>
      <c r="F21" s="27"/>
      <c r="G21" s="27">
        <f>SUM(G20:G20)</f>
        <v>866.87</v>
      </c>
      <c r="H21" s="178">
        <f>G21/G23</f>
        <v>1</v>
      </c>
      <c r="I21" s="184"/>
      <c r="J21" s="27">
        <f>SUM(J20:J20)</f>
        <v>11676.83</v>
      </c>
      <c r="K21" s="24"/>
    </row>
    <row r="22" spans="1:11" s="12" customFormat="1" ht="14.25" customHeight="1" x14ac:dyDescent="0.2">
      <c r="A22" s="2"/>
      <c r="B22" s="2"/>
      <c r="C22" s="8" t="s">
        <v>248</v>
      </c>
      <c r="D22" s="2"/>
      <c r="E22" s="177"/>
      <c r="F22" s="27"/>
      <c r="G22" s="184">
        <v>0</v>
      </c>
      <c r="H22" s="153">
        <f>G22/G23</f>
        <v>0</v>
      </c>
      <c r="I22" s="27"/>
      <c r="J22" s="184">
        <v>0</v>
      </c>
    </row>
    <row r="23" spans="1:11" s="12" customFormat="1" ht="25.5" customHeight="1" x14ac:dyDescent="0.2">
      <c r="A23" s="2"/>
      <c r="B23" s="2"/>
      <c r="C23" s="145" t="s">
        <v>249</v>
      </c>
      <c r="D23" s="2"/>
      <c r="E23" s="177"/>
      <c r="F23" s="27"/>
      <c r="G23" s="27">
        <f>G22+G21</f>
        <v>866.87</v>
      </c>
      <c r="H23" s="185">
        <f>H22+H21</f>
        <v>1</v>
      </c>
      <c r="I23" s="186"/>
      <c r="J23" s="160">
        <f>J22+J21</f>
        <v>11676.83</v>
      </c>
    </row>
    <row r="24" spans="1:11" s="12" customFormat="1" ht="14.25" customHeight="1" x14ac:dyDescent="0.2">
      <c r="A24" s="2"/>
      <c r="B24" s="246" t="s">
        <v>43</v>
      </c>
      <c r="C24" s="246"/>
      <c r="D24" s="252"/>
      <c r="E24" s="253"/>
      <c r="F24" s="254"/>
      <c r="G24" s="254"/>
      <c r="H24" s="255"/>
      <c r="I24" s="150"/>
      <c r="J24" s="150"/>
    </row>
    <row r="25" spans="1:11" x14ac:dyDescent="0.25">
      <c r="A25" s="2"/>
      <c r="B25" s="247" t="s">
        <v>250</v>
      </c>
      <c r="C25" s="247"/>
      <c r="D25" s="248"/>
      <c r="E25" s="249"/>
      <c r="F25" s="250"/>
      <c r="G25" s="250"/>
      <c r="H25" s="251"/>
      <c r="I25" s="150"/>
      <c r="J25" s="150"/>
    </row>
    <row r="26" spans="1:11" s="12" customFormat="1" ht="14.25" customHeight="1" x14ac:dyDescent="0.2">
      <c r="A26" s="2">
        <v>5</v>
      </c>
      <c r="B26" s="193" t="s">
        <v>251</v>
      </c>
      <c r="C26" s="194" t="s">
        <v>252</v>
      </c>
      <c r="D26" s="193" t="s">
        <v>111</v>
      </c>
      <c r="E26" s="195">
        <v>10</v>
      </c>
      <c r="F26" s="196">
        <f>ROUND(I26/'Прил. 10'!$D$14,2)</f>
        <v>5628.19</v>
      </c>
      <c r="G26" s="197">
        <f>ROUND(E26*F26,2)</f>
        <v>56281.9</v>
      </c>
      <c r="H26" s="198">
        <f>G26/$G$74</f>
        <v>0.9924906194463049</v>
      </c>
      <c r="I26" s="27">
        <v>35232.5</v>
      </c>
      <c r="J26" s="27">
        <f>ROUND(I26*E26,2)</f>
        <v>352325</v>
      </c>
    </row>
    <row r="27" spans="1:11" s="12" customFormat="1" ht="14.25" customHeight="1" x14ac:dyDescent="0.2">
      <c r="A27" s="2">
        <v>6</v>
      </c>
      <c r="B27" s="193" t="s">
        <v>253</v>
      </c>
      <c r="C27" s="194" t="s">
        <v>254</v>
      </c>
      <c r="D27" s="193" t="s">
        <v>113</v>
      </c>
      <c r="E27" s="195">
        <v>1</v>
      </c>
      <c r="F27" s="196">
        <f>ROUND(I27/'Прил. 10'!$D$14,2)</f>
        <v>84664.54</v>
      </c>
      <c r="G27" s="197">
        <f>ROUND(E27*F27,2)</f>
        <v>84664.54</v>
      </c>
      <c r="H27" s="198">
        <f>G27/$G$74</f>
        <v>1.4929979575980281</v>
      </c>
      <c r="I27" s="27">
        <v>530000</v>
      </c>
      <c r="J27" s="27">
        <f>ROUND(I27*E27,2)</f>
        <v>530000</v>
      </c>
    </row>
    <row r="28" spans="1:11" s="12" customFormat="1" ht="14.25" customHeight="1" x14ac:dyDescent="0.2">
      <c r="A28" s="2">
        <v>7</v>
      </c>
      <c r="B28" s="193" t="s">
        <v>114</v>
      </c>
      <c r="C28" s="194" t="s">
        <v>115</v>
      </c>
      <c r="D28" s="193" t="s">
        <v>111</v>
      </c>
      <c r="E28" s="195">
        <v>8</v>
      </c>
      <c r="F28" s="196">
        <v>2980.98</v>
      </c>
      <c r="G28" s="197">
        <f>ROUND(E28*F28,2)</f>
        <v>23847.84</v>
      </c>
      <c r="H28" s="198">
        <f>G28/$G$74</f>
        <v>0.42053941842859549</v>
      </c>
      <c r="I28" s="27">
        <f>ROUND(F28*'Прил. 10'!$D$14,2)</f>
        <v>18660.93</v>
      </c>
      <c r="J28" s="27">
        <f>ROUND(I28*E28,2)</f>
        <v>149287.44</v>
      </c>
    </row>
    <row r="29" spans="1:11" s="12" customFormat="1" ht="25.5" customHeight="1" x14ac:dyDescent="0.2">
      <c r="A29" s="2">
        <v>8</v>
      </c>
      <c r="B29" s="193" t="s">
        <v>116</v>
      </c>
      <c r="C29" s="194" t="s">
        <v>117</v>
      </c>
      <c r="D29" s="193" t="s">
        <v>111</v>
      </c>
      <c r="E29" s="195">
        <v>8</v>
      </c>
      <c r="F29" s="196">
        <v>1818.11</v>
      </c>
      <c r="G29" s="197">
        <f>ROUND(E29*F29,2)</f>
        <v>14544.88</v>
      </c>
      <c r="H29" s="198">
        <f>G29/$G$74</f>
        <v>0.2564884440818837</v>
      </c>
      <c r="I29" s="27">
        <f>ROUND(F29*'Прил. 10'!$D$14,2)</f>
        <v>11381.37</v>
      </c>
      <c r="J29" s="27">
        <f>ROUND(I29*E29,2)</f>
        <v>91050.96</v>
      </c>
    </row>
    <row r="30" spans="1:11" s="12" customFormat="1" ht="14.25" customHeight="1" x14ac:dyDescent="0.2">
      <c r="A30" s="2">
        <v>9</v>
      </c>
      <c r="B30" s="193" t="s">
        <v>255</v>
      </c>
      <c r="C30" s="194" t="s">
        <v>256</v>
      </c>
      <c r="D30" s="193" t="s">
        <v>111</v>
      </c>
      <c r="E30" s="195">
        <v>2</v>
      </c>
      <c r="F30" s="196">
        <f>ROUND(I30/'Прил. 10'!$D$14,2)</f>
        <v>5628.19</v>
      </c>
      <c r="G30" s="197">
        <f>ROUND(E30*F30,2)</f>
        <v>11256.38</v>
      </c>
      <c r="H30" s="198">
        <f>G30/$G$74</f>
        <v>0.19849812388926097</v>
      </c>
      <c r="I30" s="27">
        <v>35232.5</v>
      </c>
      <c r="J30" s="27">
        <f>ROUND(I30*E30,2)</f>
        <v>70465</v>
      </c>
    </row>
    <row r="31" spans="1:11" x14ac:dyDescent="0.25">
      <c r="A31" s="2"/>
      <c r="B31" s="193"/>
      <c r="C31" s="194" t="s">
        <v>257</v>
      </c>
      <c r="D31" s="193"/>
      <c r="E31" s="199"/>
      <c r="F31" s="196"/>
      <c r="G31" s="197">
        <f>SUM(G26:G30)</f>
        <v>190595.54</v>
      </c>
      <c r="H31" s="198">
        <f>G31/$G$38</f>
        <v>0.88205770273293416</v>
      </c>
      <c r="I31" s="184"/>
      <c r="J31" s="27">
        <f>SUM(J26:J30)</f>
        <v>1193128.3999999999</v>
      </c>
    </row>
    <row r="32" spans="1:11" s="12" customFormat="1" ht="14.25" customHeight="1" outlineLevel="1" x14ac:dyDescent="0.2">
      <c r="A32" s="2">
        <v>10</v>
      </c>
      <c r="B32" s="193" t="s">
        <v>258</v>
      </c>
      <c r="C32" s="194" t="s">
        <v>259</v>
      </c>
      <c r="D32" s="193" t="s">
        <v>111</v>
      </c>
      <c r="E32" s="195">
        <v>1</v>
      </c>
      <c r="F32" s="196">
        <f>ROUND(I32/'Прил. 10'!$D$14,2)</f>
        <v>8938.9</v>
      </c>
      <c r="G32" s="197">
        <f>ROUND(E32*F32,2)</f>
        <v>8938.9</v>
      </c>
      <c r="H32" s="198">
        <f>G32/$G$74</f>
        <v>0.15763103943130161</v>
      </c>
      <c r="I32" s="27">
        <v>55957.5</v>
      </c>
      <c r="J32" s="27">
        <f>ROUND(I32*E32,2)</f>
        <v>55957.5</v>
      </c>
    </row>
    <row r="33" spans="1:12" s="12" customFormat="1" ht="25.5" customHeight="1" outlineLevel="1" x14ac:dyDescent="0.2">
      <c r="A33" s="2">
        <v>11</v>
      </c>
      <c r="B33" s="193" t="s">
        <v>119</v>
      </c>
      <c r="C33" s="194" t="s">
        <v>120</v>
      </c>
      <c r="D33" s="193" t="s">
        <v>111</v>
      </c>
      <c r="E33" s="195">
        <v>2</v>
      </c>
      <c r="F33" s="196">
        <v>3850.19</v>
      </c>
      <c r="G33" s="197">
        <f>ROUND(E33*F33,2)</f>
        <v>7700.38</v>
      </c>
      <c r="H33" s="198">
        <f>G33/$G$74</f>
        <v>0.13579063457651461</v>
      </c>
      <c r="I33" s="27">
        <f>ROUND(F33*'Прил. 10'!$D$14,2)</f>
        <v>24102.19</v>
      </c>
      <c r="J33" s="27">
        <f>ROUND(I33*E33,2)</f>
        <v>48204.38</v>
      </c>
    </row>
    <row r="34" spans="1:12" s="12" customFormat="1" ht="14.25" customHeight="1" outlineLevel="1" x14ac:dyDescent="0.2">
      <c r="A34" s="2">
        <v>12</v>
      </c>
      <c r="B34" s="193" t="s">
        <v>260</v>
      </c>
      <c r="C34" s="194" t="s">
        <v>261</v>
      </c>
      <c r="D34" s="193" t="s">
        <v>111</v>
      </c>
      <c r="E34" s="195">
        <v>6</v>
      </c>
      <c r="F34" s="196">
        <f>ROUND(I34/'Прил. 10'!$D$14,2)</f>
        <v>1131.52</v>
      </c>
      <c r="G34" s="197">
        <f>ROUND(E34*F34,2)</f>
        <v>6789.12</v>
      </c>
      <c r="H34" s="198">
        <f>G34/$G$74</f>
        <v>0.11972122324042539</v>
      </c>
      <c r="I34" s="27">
        <v>7083.33</v>
      </c>
      <c r="J34" s="27">
        <f>ROUND(I34*E34,2)</f>
        <v>42499.98</v>
      </c>
    </row>
    <row r="35" spans="1:12" s="12" customFormat="1" ht="14.25" customHeight="1" outlineLevel="1" x14ac:dyDescent="0.2">
      <c r="A35" s="2">
        <v>13</v>
      </c>
      <c r="B35" s="193" t="s">
        <v>122</v>
      </c>
      <c r="C35" s="194" t="s">
        <v>123</v>
      </c>
      <c r="D35" s="193" t="s">
        <v>111</v>
      </c>
      <c r="E35" s="195">
        <v>10</v>
      </c>
      <c r="F35" s="196">
        <v>177.38</v>
      </c>
      <c r="G35" s="197">
        <f>ROUND(E35*F35,2)</f>
        <v>1773.8</v>
      </c>
      <c r="H35" s="198">
        <f>G35/$G$74</f>
        <v>3.1279680692617974E-2</v>
      </c>
      <c r="I35" s="27">
        <f>ROUND(F35*'Прил. 10'!$D$14,2)</f>
        <v>1110.4000000000001</v>
      </c>
      <c r="J35" s="27">
        <f>ROUND(I35*E35,2)</f>
        <v>11104</v>
      </c>
    </row>
    <row r="36" spans="1:12" s="12" customFormat="1" ht="25.5" customHeight="1" outlineLevel="1" x14ac:dyDescent="0.2">
      <c r="A36" s="2">
        <v>14</v>
      </c>
      <c r="B36" s="193" t="s">
        <v>124</v>
      </c>
      <c r="C36" s="194" t="s">
        <v>125</v>
      </c>
      <c r="D36" s="193" t="s">
        <v>111</v>
      </c>
      <c r="E36" s="195">
        <v>1</v>
      </c>
      <c r="F36" s="196">
        <v>282.83999999999997</v>
      </c>
      <c r="G36" s="197">
        <f>ROUND(E36*F36,2)</f>
        <v>282.83999999999997</v>
      </c>
      <c r="H36" s="198">
        <f>G36/$G$74</f>
        <v>4.9876789306010074E-3</v>
      </c>
      <c r="I36" s="27">
        <f>ROUND(F36*'Прил. 10'!$D$14,2)</f>
        <v>1770.58</v>
      </c>
      <c r="J36" s="27">
        <f>ROUND(I36*E36,2)</f>
        <v>1770.58</v>
      </c>
    </row>
    <row r="37" spans="1:12" x14ac:dyDescent="0.25">
      <c r="A37" s="2"/>
      <c r="B37" s="193"/>
      <c r="C37" s="194" t="s">
        <v>262</v>
      </c>
      <c r="D37" s="193"/>
      <c r="E37" s="199"/>
      <c r="F37" s="196"/>
      <c r="G37" s="197">
        <f>SUM(G32:G36)</f>
        <v>25485.039999999997</v>
      </c>
      <c r="H37" s="198">
        <f>G37/$G$38</f>
        <v>0.11794229726706582</v>
      </c>
      <c r="I37" s="184"/>
      <c r="J37" s="27">
        <f>SUM(J32:J36)</f>
        <v>159536.44</v>
      </c>
    </row>
    <row r="38" spans="1:12" x14ac:dyDescent="0.25">
      <c r="A38" s="2"/>
      <c r="B38" s="193"/>
      <c r="C38" s="200" t="s">
        <v>263</v>
      </c>
      <c r="D38" s="193"/>
      <c r="E38" s="201"/>
      <c r="F38" s="196"/>
      <c r="G38" s="197">
        <f>G31+G37</f>
        <v>216080.58000000002</v>
      </c>
      <c r="H38" s="202">
        <f>H37+H31</f>
        <v>1</v>
      </c>
      <c r="I38" s="184"/>
      <c r="J38" s="27">
        <f>J37+J31</f>
        <v>1352664.8399999999</v>
      </c>
    </row>
    <row r="39" spans="1:12" ht="25.5" customHeight="1" x14ac:dyDescent="0.25">
      <c r="A39" s="2"/>
      <c r="B39" s="193"/>
      <c r="C39" s="194" t="s">
        <v>264</v>
      </c>
      <c r="D39" s="193"/>
      <c r="E39" s="195"/>
      <c r="F39" s="196"/>
      <c r="G39" s="197">
        <f>'Прил.6 Расчет ОБ'!G22</f>
        <v>216080.58</v>
      </c>
      <c r="H39" s="202"/>
      <c r="I39" s="184"/>
      <c r="J39" s="27">
        <f>J38</f>
        <v>1352664.8399999999</v>
      </c>
    </row>
    <row r="40" spans="1:12" s="12" customFormat="1" ht="14.25" customHeight="1" x14ac:dyDescent="0.2">
      <c r="A40" s="2"/>
      <c r="B40" s="246" t="s">
        <v>126</v>
      </c>
      <c r="C40" s="246"/>
      <c r="D40" s="252"/>
      <c r="E40" s="253"/>
      <c r="F40" s="254"/>
      <c r="G40" s="254"/>
      <c r="H40" s="255"/>
      <c r="I40" s="150"/>
      <c r="J40" s="150"/>
    </row>
    <row r="41" spans="1:12" s="12" customFormat="1" ht="14.25" customHeight="1" x14ac:dyDescent="0.2">
      <c r="A41" s="179"/>
      <c r="B41" s="241" t="s">
        <v>265</v>
      </c>
      <c r="C41" s="241"/>
      <c r="D41" s="242"/>
      <c r="E41" s="243"/>
      <c r="F41" s="244"/>
      <c r="G41" s="244"/>
      <c r="H41" s="245"/>
      <c r="I41" s="187"/>
      <c r="J41" s="187"/>
    </row>
    <row r="42" spans="1:12" s="12" customFormat="1" ht="14.25" customHeight="1" x14ac:dyDescent="0.2">
      <c r="A42" s="2">
        <v>15</v>
      </c>
      <c r="B42" s="2" t="s">
        <v>127</v>
      </c>
      <c r="C42" s="8" t="s">
        <v>128</v>
      </c>
      <c r="D42" s="2" t="s">
        <v>129</v>
      </c>
      <c r="E42" s="154">
        <v>5.5</v>
      </c>
      <c r="F42" s="155">
        <v>7910.99</v>
      </c>
      <c r="G42" s="27">
        <f>ROUND(E42*F42,2)</f>
        <v>43510.45</v>
      </c>
      <c r="H42" s="153">
        <f t="shared" ref="H42:H74" si="0">G42/$G$74</f>
        <v>0.76727533137451787</v>
      </c>
      <c r="I42" s="27">
        <f>ROUND(F42*'Прил. 10'!$D$13,2)</f>
        <v>63604.36</v>
      </c>
      <c r="J42" s="27">
        <f>ROUND(I42*E42,2)</f>
        <v>349823.98</v>
      </c>
    </row>
    <row r="43" spans="1:12" s="12" customFormat="1" ht="14.25" customHeight="1" x14ac:dyDescent="0.2">
      <c r="A43" s="156"/>
      <c r="B43" s="156"/>
      <c r="C43" s="157" t="s">
        <v>266</v>
      </c>
      <c r="D43" s="158"/>
      <c r="E43" s="159"/>
      <c r="F43" s="160"/>
      <c r="G43" s="160">
        <f>SUM(G42:G42)</f>
        <v>43510.45</v>
      </c>
      <c r="H43" s="153">
        <f t="shared" si="0"/>
        <v>0.76727533137451787</v>
      </c>
      <c r="I43" s="27"/>
      <c r="J43" s="160">
        <f>SUM(J42:J42)</f>
        <v>349823.98</v>
      </c>
      <c r="K43" s="24"/>
      <c r="L43" s="24"/>
    </row>
    <row r="44" spans="1:12" s="12" customFormat="1" ht="14.25" customHeight="1" outlineLevel="1" x14ac:dyDescent="0.2">
      <c r="A44" s="2">
        <v>16</v>
      </c>
      <c r="B44" s="2" t="s">
        <v>127</v>
      </c>
      <c r="C44" s="8" t="s">
        <v>128</v>
      </c>
      <c r="D44" s="2" t="s">
        <v>129</v>
      </c>
      <c r="E44" s="154">
        <v>0.80325000000000002</v>
      </c>
      <c r="F44" s="155">
        <v>7910.99</v>
      </c>
      <c r="G44" s="27">
        <f t="shared" ref="G44:G72" si="1">ROUND(E44*F44,2)</f>
        <v>6354.5</v>
      </c>
      <c r="H44" s="153">
        <f t="shared" si="0"/>
        <v>0.11205701373392768</v>
      </c>
      <c r="I44" s="27">
        <f>ROUND(F44*'Прил. 10'!$D$13,2)</f>
        <v>63604.36</v>
      </c>
      <c r="J44" s="27">
        <f t="shared" ref="J44:J72" si="2">ROUND(I44*E44,2)</f>
        <v>51090.2</v>
      </c>
    </row>
    <row r="45" spans="1:12" s="12" customFormat="1" ht="25.5" customHeight="1" outlineLevel="1" x14ac:dyDescent="0.2">
      <c r="A45" s="2">
        <v>17</v>
      </c>
      <c r="B45" s="2" t="s">
        <v>130</v>
      </c>
      <c r="C45" s="8" t="s">
        <v>131</v>
      </c>
      <c r="D45" s="2" t="s">
        <v>111</v>
      </c>
      <c r="E45" s="154">
        <v>34</v>
      </c>
      <c r="F45" s="155">
        <v>97.97</v>
      </c>
      <c r="G45" s="27">
        <f t="shared" si="1"/>
        <v>3330.98</v>
      </c>
      <c r="H45" s="153">
        <f t="shared" si="0"/>
        <v>5.8739424283175454E-2</v>
      </c>
      <c r="I45" s="27">
        <f>ROUND(F45*'Прил. 10'!$D$13,2)</f>
        <v>787.68</v>
      </c>
      <c r="J45" s="27">
        <f t="shared" si="2"/>
        <v>26781.119999999999</v>
      </c>
    </row>
    <row r="46" spans="1:12" s="12" customFormat="1" ht="14.25" customHeight="1" outlineLevel="1" x14ac:dyDescent="0.2">
      <c r="A46" s="2">
        <v>18</v>
      </c>
      <c r="B46" s="2" t="s">
        <v>132</v>
      </c>
      <c r="C46" s="8" t="s">
        <v>133</v>
      </c>
      <c r="D46" s="2" t="s">
        <v>134</v>
      </c>
      <c r="E46" s="154">
        <v>18.251999999999999</v>
      </c>
      <c r="F46" s="155">
        <v>155.74</v>
      </c>
      <c r="G46" s="27">
        <f t="shared" si="1"/>
        <v>2842.57</v>
      </c>
      <c r="H46" s="153">
        <f t="shared" si="0"/>
        <v>5.0126667012298502E-2</v>
      </c>
      <c r="I46" s="27">
        <f>ROUND(F46*'Прил. 10'!$D$13,2)</f>
        <v>1252.1500000000001</v>
      </c>
      <c r="J46" s="27">
        <f t="shared" si="2"/>
        <v>22854.240000000002</v>
      </c>
    </row>
    <row r="47" spans="1:12" s="12" customFormat="1" ht="14.25" customHeight="1" outlineLevel="1" x14ac:dyDescent="0.2">
      <c r="A47" s="2">
        <v>19</v>
      </c>
      <c r="B47" s="2" t="s">
        <v>135</v>
      </c>
      <c r="C47" s="8" t="s">
        <v>136</v>
      </c>
      <c r="D47" s="2" t="s">
        <v>137</v>
      </c>
      <c r="E47" s="154">
        <v>0.5</v>
      </c>
      <c r="F47" s="155">
        <v>208.2</v>
      </c>
      <c r="G47" s="27">
        <f t="shared" si="1"/>
        <v>104.1</v>
      </c>
      <c r="H47" s="153">
        <f t="shared" si="0"/>
        <v>1.8357282445041893E-3</v>
      </c>
      <c r="I47" s="27">
        <f>ROUND(F47*'Прил. 10'!$D$13,2)</f>
        <v>1673.93</v>
      </c>
      <c r="J47" s="27">
        <f t="shared" si="2"/>
        <v>836.97</v>
      </c>
    </row>
    <row r="48" spans="1:12" s="12" customFormat="1" ht="14.25" customHeight="1" outlineLevel="1" x14ac:dyDescent="0.2">
      <c r="A48" s="2">
        <v>20</v>
      </c>
      <c r="B48" s="2" t="s">
        <v>138</v>
      </c>
      <c r="C48" s="8" t="s">
        <v>139</v>
      </c>
      <c r="D48" s="2" t="s">
        <v>140</v>
      </c>
      <c r="E48" s="154">
        <v>8.1314999999999998E-3</v>
      </c>
      <c r="F48" s="155">
        <v>12430</v>
      </c>
      <c r="G48" s="27">
        <f t="shared" si="1"/>
        <v>101.07</v>
      </c>
      <c r="H48" s="153">
        <f t="shared" si="0"/>
        <v>1.782296384937929E-3</v>
      </c>
      <c r="I48" s="27">
        <f>ROUND(F48*'Прил. 10'!$D$13,2)</f>
        <v>99937.2</v>
      </c>
      <c r="J48" s="27">
        <f t="shared" si="2"/>
        <v>812.64</v>
      </c>
    </row>
    <row r="49" spans="1:10" s="12" customFormat="1" ht="25.5" customHeight="1" outlineLevel="1" x14ac:dyDescent="0.2">
      <c r="A49" s="2">
        <v>21</v>
      </c>
      <c r="B49" s="2" t="s">
        <v>141</v>
      </c>
      <c r="C49" s="8" t="s">
        <v>142</v>
      </c>
      <c r="D49" s="2" t="s">
        <v>143</v>
      </c>
      <c r="E49" s="154">
        <v>87.644499999999994</v>
      </c>
      <c r="F49" s="155">
        <v>1</v>
      </c>
      <c r="G49" s="27">
        <f t="shared" si="1"/>
        <v>87.64</v>
      </c>
      <c r="H49" s="153">
        <f t="shared" si="0"/>
        <v>1.5454680436920957E-3</v>
      </c>
      <c r="I49" s="27">
        <f>ROUND(F49*'Прил. 10'!$D$13,2)</f>
        <v>8.0399999999999991</v>
      </c>
      <c r="J49" s="27">
        <f t="shared" si="2"/>
        <v>704.66</v>
      </c>
    </row>
    <row r="50" spans="1:10" s="12" customFormat="1" ht="63.75" customHeight="1" outlineLevel="1" x14ac:dyDescent="0.2">
      <c r="A50" s="2">
        <v>22</v>
      </c>
      <c r="B50" s="2" t="s">
        <v>144</v>
      </c>
      <c r="C50" s="8" t="s">
        <v>145</v>
      </c>
      <c r="D50" s="2" t="s">
        <v>137</v>
      </c>
      <c r="E50" s="154">
        <v>2.8</v>
      </c>
      <c r="F50" s="155">
        <v>22.61</v>
      </c>
      <c r="G50" s="27">
        <f t="shared" si="1"/>
        <v>63.31</v>
      </c>
      <c r="H50" s="153">
        <f t="shared" si="0"/>
        <v>1.116426082224402E-3</v>
      </c>
      <c r="I50" s="27">
        <f>ROUND(F50*'Прил. 10'!$D$13,2)</f>
        <v>181.78</v>
      </c>
      <c r="J50" s="27">
        <f t="shared" si="2"/>
        <v>508.98</v>
      </c>
    </row>
    <row r="51" spans="1:10" s="12" customFormat="1" ht="25.5" customHeight="1" outlineLevel="1" x14ac:dyDescent="0.2">
      <c r="A51" s="2">
        <v>23</v>
      </c>
      <c r="B51" s="2" t="s">
        <v>146</v>
      </c>
      <c r="C51" s="8" t="s">
        <v>147</v>
      </c>
      <c r="D51" s="2" t="s">
        <v>134</v>
      </c>
      <c r="E51" s="154">
        <v>0.74</v>
      </c>
      <c r="F51" s="155">
        <v>83</v>
      </c>
      <c r="G51" s="27">
        <f t="shared" si="1"/>
        <v>61.42</v>
      </c>
      <c r="H51" s="153">
        <f t="shared" si="0"/>
        <v>1.0830972985345563E-3</v>
      </c>
      <c r="I51" s="27">
        <f>ROUND(F51*'Прил. 10'!$D$13,2)</f>
        <v>667.32</v>
      </c>
      <c r="J51" s="27">
        <f t="shared" si="2"/>
        <v>493.82</v>
      </c>
    </row>
    <row r="52" spans="1:10" s="12" customFormat="1" ht="25.5" customHeight="1" outlineLevel="1" x14ac:dyDescent="0.2">
      <c r="A52" s="2">
        <v>24</v>
      </c>
      <c r="B52" s="2" t="s">
        <v>148</v>
      </c>
      <c r="C52" s="8" t="s">
        <v>149</v>
      </c>
      <c r="D52" s="2" t="s">
        <v>134</v>
      </c>
      <c r="E52" s="154">
        <v>7.0000000000000007E-2</v>
      </c>
      <c r="F52" s="155">
        <v>769</v>
      </c>
      <c r="G52" s="27">
        <f t="shared" si="1"/>
        <v>53.83</v>
      </c>
      <c r="H52" s="153">
        <f t="shared" si="0"/>
        <v>9.4925313546263704E-4</v>
      </c>
      <c r="I52" s="27">
        <f>ROUND(F52*'Прил. 10'!$D$13,2)</f>
        <v>6182.76</v>
      </c>
      <c r="J52" s="27">
        <f t="shared" si="2"/>
        <v>432.79</v>
      </c>
    </row>
    <row r="53" spans="1:10" s="12" customFormat="1" ht="14.25" customHeight="1" outlineLevel="1" x14ac:dyDescent="0.2">
      <c r="A53" s="2">
        <v>25</v>
      </c>
      <c r="B53" s="2" t="s">
        <v>150</v>
      </c>
      <c r="C53" s="8" t="s">
        <v>151</v>
      </c>
      <c r="D53" s="2" t="s">
        <v>134</v>
      </c>
      <c r="E53" s="154">
        <v>0.14000000000000001</v>
      </c>
      <c r="F53" s="155">
        <v>216</v>
      </c>
      <c r="G53" s="27">
        <f t="shared" si="1"/>
        <v>30.24</v>
      </c>
      <c r="H53" s="153">
        <f t="shared" si="0"/>
        <v>5.3326053903752818E-4</v>
      </c>
      <c r="I53" s="27">
        <f>ROUND(F53*'Прил. 10'!$D$13,2)</f>
        <v>1736.64</v>
      </c>
      <c r="J53" s="27">
        <f t="shared" si="2"/>
        <v>243.13</v>
      </c>
    </row>
    <row r="54" spans="1:10" s="12" customFormat="1" ht="14.25" customHeight="1" outlineLevel="1" x14ac:dyDescent="0.2">
      <c r="A54" s="2">
        <v>26</v>
      </c>
      <c r="B54" s="2" t="s">
        <v>152</v>
      </c>
      <c r="C54" s="8" t="s">
        <v>153</v>
      </c>
      <c r="D54" s="2" t="s">
        <v>154</v>
      </c>
      <c r="E54" s="154">
        <v>0.22750000000000001</v>
      </c>
      <c r="F54" s="155">
        <v>112.57</v>
      </c>
      <c r="G54" s="27">
        <f t="shared" si="1"/>
        <v>25.61</v>
      </c>
      <c r="H54" s="153">
        <f t="shared" si="0"/>
        <v>4.5161383613594901E-4</v>
      </c>
      <c r="I54" s="27">
        <f>ROUND(F54*'Прил. 10'!$D$13,2)</f>
        <v>905.06</v>
      </c>
      <c r="J54" s="27">
        <f t="shared" si="2"/>
        <v>205.9</v>
      </c>
    </row>
    <row r="55" spans="1:10" s="12" customFormat="1" ht="25.5" customHeight="1" outlineLevel="1" x14ac:dyDescent="0.2">
      <c r="A55" s="2">
        <v>27</v>
      </c>
      <c r="B55" s="2" t="s">
        <v>155</v>
      </c>
      <c r="C55" s="8" t="s">
        <v>156</v>
      </c>
      <c r="D55" s="2" t="s">
        <v>140</v>
      </c>
      <c r="E55" s="154">
        <v>3.4000000000000002E-4</v>
      </c>
      <c r="F55" s="155">
        <v>65750</v>
      </c>
      <c r="G55" s="27">
        <f t="shared" si="1"/>
        <v>22.36</v>
      </c>
      <c r="H55" s="153">
        <f t="shared" si="0"/>
        <v>3.9430243561108238E-4</v>
      </c>
      <c r="I55" s="27">
        <f>ROUND(F55*'Прил. 10'!$D$13,2)</f>
        <v>528630</v>
      </c>
      <c r="J55" s="27">
        <f t="shared" si="2"/>
        <v>179.73</v>
      </c>
    </row>
    <row r="56" spans="1:10" s="12" customFormat="1" ht="14.25" customHeight="1" outlineLevel="1" x14ac:dyDescent="0.2">
      <c r="A56" s="2">
        <v>28</v>
      </c>
      <c r="B56" s="2" t="s">
        <v>157</v>
      </c>
      <c r="C56" s="8" t="s">
        <v>158</v>
      </c>
      <c r="D56" s="2" t="s">
        <v>140</v>
      </c>
      <c r="E56" s="154">
        <v>2.1059999999999998E-3</v>
      </c>
      <c r="F56" s="155">
        <v>10200</v>
      </c>
      <c r="G56" s="27">
        <f t="shared" si="1"/>
        <v>21.48</v>
      </c>
      <c r="H56" s="153">
        <f t="shared" si="0"/>
        <v>3.7878427177665696E-4</v>
      </c>
      <c r="I56" s="27">
        <f>ROUND(F56*'Прил. 10'!$D$13,2)</f>
        <v>82008</v>
      </c>
      <c r="J56" s="27">
        <f t="shared" si="2"/>
        <v>172.71</v>
      </c>
    </row>
    <row r="57" spans="1:10" s="12" customFormat="1" ht="38.25" customHeight="1" outlineLevel="1" x14ac:dyDescent="0.2">
      <c r="A57" s="2">
        <v>29</v>
      </c>
      <c r="B57" s="2" t="s">
        <v>159</v>
      </c>
      <c r="C57" s="8" t="s">
        <v>160</v>
      </c>
      <c r="D57" s="2" t="s">
        <v>154</v>
      </c>
      <c r="E57" s="154">
        <v>0.20100000000000001</v>
      </c>
      <c r="F57" s="155">
        <v>91.29</v>
      </c>
      <c r="G57" s="27">
        <f t="shared" si="1"/>
        <v>18.350000000000001</v>
      </c>
      <c r="H57" s="153">
        <f t="shared" si="0"/>
        <v>3.2358898450193926E-4</v>
      </c>
      <c r="I57" s="27">
        <f>ROUND(F57*'Прил. 10'!$D$13,2)</f>
        <v>733.97</v>
      </c>
      <c r="J57" s="27">
        <f t="shared" si="2"/>
        <v>147.53</v>
      </c>
    </row>
    <row r="58" spans="1:10" s="12" customFormat="1" ht="14.25" customHeight="1" outlineLevel="1" x14ac:dyDescent="0.2">
      <c r="A58" s="2">
        <v>30</v>
      </c>
      <c r="B58" s="2" t="s">
        <v>161</v>
      </c>
      <c r="C58" s="8" t="s">
        <v>162</v>
      </c>
      <c r="D58" s="2" t="s">
        <v>140</v>
      </c>
      <c r="E58" s="154">
        <v>2.0905E-2</v>
      </c>
      <c r="F58" s="155">
        <v>729.98</v>
      </c>
      <c r="G58" s="27">
        <f t="shared" si="1"/>
        <v>15.26</v>
      </c>
      <c r="H58" s="153">
        <f t="shared" si="0"/>
        <v>2.6909906831060453E-4</v>
      </c>
      <c r="I58" s="27">
        <f>ROUND(F58*'Прил. 10'!$D$13,2)</f>
        <v>5869.04</v>
      </c>
      <c r="J58" s="27">
        <f t="shared" si="2"/>
        <v>122.69</v>
      </c>
    </row>
    <row r="59" spans="1:10" s="12" customFormat="1" ht="14.25" customHeight="1" outlineLevel="1" x14ac:dyDescent="0.2">
      <c r="A59" s="2">
        <v>31</v>
      </c>
      <c r="B59" s="2" t="s">
        <v>163</v>
      </c>
      <c r="C59" s="8" t="s">
        <v>164</v>
      </c>
      <c r="D59" s="2" t="s">
        <v>154</v>
      </c>
      <c r="E59" s="154">
        <v>8.2000000000000003E-2</v>
      </c>
      <c r="F59" s="155">
        <v>155</v>
      </c>
      <c r="G59" s="27">
        <f t="shared" si="1"/>
        <v>12.71</v>
      </c>
      <c r="H59" s="153">
        <f t="shared" si="0"/>
        <v>2.2413166174493996E-4</v>
      </c>
      <c r="I59" s="27">
        <f>ROUND(F59*'Прил. 10'!$D$13,2)</f>
        <v>1246.2</v>
      </c>
      <c r="J59" s="27">
        <f t="shared" si="2"/>
        <v>102.19</v>
      </c>
    </row>
    <row r="60" spans="1:10" s="12" customFormat="1" ht="38.25" customHeight="1" outlineLevel="1" x14ac:dyDescent="0.2">
      <c r="A60" s="2">
        <v>32</v>
      </c>
      <c r="B60" s="2" t="s">
        <v>165</v>
      </c>
      <c r="C60" s="8" t="s">
        <v>166</v>
      </c>
      <c r="D60" s="2" t="s">
        <v>167</v>
      </c>
      <c r="E60" s="154">
        <v>1.4E-2</v>
      </c>
      <c r="F60" s="155">
        <v>832.7</v>
      </c>
      <c r="G60" s="27">
        <f t="shared" si="1"/>
        <v>11.66</v>
      </c>
      <c r="H60" s="153">
        <f t="shared" si="0"/>
        <v>2.0561567080613688E-4</v>
      </c>
      <c r="I60" s="27">
        <f>ROUND(F60*'Прил. 10'!$D$13,2)</f>
        <v>6694.91</v>
      </c>
      <c r="J60" s="27">
        <f t="shared" si="2"/>
        <v>93.73</v>
      </c>
    </row>
    <row r="61" spans="1:10" s="12" customFormat="1" ht="14.25" customHeight="1" outlineLevel="1" x14ac:dyDescent="0.2">
      <c r="A61" s="2">
        <v>33</v>
      </c>
      <c r="B61" s="2" t="s">
        <v>168</v>
      </c>
      <c r="C61" s="8" t="s">
        <v>169</v>
      </c>
      <c r="D61" s="2" t="s">
        <v>154</v>
      </c>
      <c r="E61" s="154">
        <v>1</v>
      </c>
      <c r="F61" s="155">
        <v>9.0399999999999991</v>
      </c>
      <c r="G61" s="27">
        <f t="shared" si="1"/>
        <v>9.0399999999999991</v>
      </c>
      <c r="H61" s="153">
        <f t="shared" si="0"/>
        <v>1.5941386484455208E-4</v>
      </c>
      <c r="I61" s="27">
        <f>ROUND(F61*'Прил. 10'!$D$13,2)</f>
        <v>72.680000000000007</v>
      </c>
      <c r="J61" s="27">
        <f t="shared" si="2"/>
        <v>72.680000000000007</v>
      </c>
    </row>
    <row r="62" spans="1:10" s="12" customFormat="1" ht="25.5" customHeight="1" outlineLevel="1" x14ac:dyDescent="0.2">
      <c r="A62" s="2">
        <v>34</v>
      </c>
      <c r="B62" s="2" t="s">
        <v>170</v>
      </c>
      <c r="C62" s="8" t="s">
        <v>171</v>
      </c>
      <c r="D62" s="2" t="s">
        <v>140</v>
      </c>
      <c r="E62" s="154">
        <v>8.2000000000000001E-5</v>
      </c>
      <c r="F62" s="155">
        <v>68050</v>
      </c>
      <c r="G62" s="27">
        <f t="shared" si="1"/>
        <v>5.58</v>
      </c>
      <c r="H62" s="153">
        <f t="shared" si="0"/>
        <v>9.8399266131924852E-5</v>
      </c>
      <c r="I62" s="27">
        <f>ROUND(F62*'Прил. 10'!$D$13,2)</f>
        <v>547122</v>
      </c>
      <c r="J62" s="27">
        <f t="shared" si="2"/>
        <v>44.86</v>
      </c>
    </row>
    <row r="63" spans="1:10" s="12" customFormat="1" ht="25.5" customHeight="1" outlineLevel="1" x14ac:dyDescent="0.2">
      <c r="A63" s="2">
        <v>35</v>
      </c>
      <c r="B63" s="2" t="s">
        <v>172</v>
      </c>
      <c r="C63" s="8" t="s">
        <v>173</v>
      </c>
      <c r="D63" s="2" t="s">
        <v>154</v>
      </c>
      <c r="E63" s="154">
        <v>0.14000000000000001</v>
      </c>
      <c r="F63" s="155">
        <v>39.020000000000003</v>
      </c>
      <c r="G63" s="27">
        <f t="shared" si="1"/>
        <v>5.46</v>
      </c>
      <c r="H63" s="153">
        <f t="shared" si="0"/>
        <v>9.6283152881775923E-5</v>
      </c>
      <c r="I63" s="27">
        <f>ROUND(F63*'Прил. 10'!$D$13,2)</f>
        <v>313.72000000000003</v>
      </c>
      <c r="J63" s="27">
        <f t="shared" si="2"/>
        <v>43.92</v>
      </c>
    </row>
    <row r="64" spans="1:10" s="12" customFormat="1" ht="14.25" customHeight="1" outlineLevel="1" x14ac:dyDescent="0.2">
      <c r="A64" s="2">
        <v>36</v>
      </c>
      <c r="B64" s="2" t="s">
        <v>174</v>
      </c>
      <c r="C64" s="8" t="s">
        <v>175</v>
      </c>
      <c r="D64" s="2" t="s">
        <v>154</v>
      </c>
      <c r="E64" s="154">
        <v>0.19</v>
      </c>
      <c r="F64" s="155">
        <v>27.74</v>
      </c>
      <c r="G64" s="27">
        <f t="shared" si="1"/>
        <v>5.27</v>
      </c>
      <c r="H64" s="153">
        <f t="shared" si="0"/>
        <v>9.29326402357068E-5</v>
      </c>
      <c r="I64" s="27">
        <f>ROUND(F64*'Прил. 10'!$D$13,2)</f>
        <v>223.03</v>
      </c>
      <c r="J64" s="27">
        <f t="shared" si="2"/>
        <v>42.38</v>
      </c>
    </row>
    <row r="65" spans="1:10" s="12" customFormat="1" ht="14.25" customHeight="1" outlineLevel="1" x14ac:dyDescent="0.2">
      <c r="A65" s="2">
        <v>37</v>
      </c>
      <c r="B65" s="2" t="s">
        <v>176</v>
      </c>
      <c r="C65" s="8" t="s">
        <v>177</v>
      </c>
      <c r="D65" s="2" t="s">
        <v>154</v>
      </c>
      <c r="E65" s="154">
        <v>0.13200000000000001</v>
      </c>
      <c r="F65" s="155">
        <v>35.630000000000003</v>
      </c>
      <c r="G65" s="27">
        <f t="shared" si="1"/>
        <v>4.7</v>
      </c>
      <c r="H65" s="153">
        <f t="shared" si="0"/>
        <v>8.2881102297499432E-5</v>
      </c>
      <c r="I65" s="27">
        <f>ROUND(F65*'Прил. 10'!$D$13,2)</f>
        <v>286.47000000000003</v>
      </c>
      <c r="J65" s="27">
        <f t="shared" si="2"/>
        <v>37.81</v>
      </c>
    </row>
    <row r="66" spans="1:10" s="12" customFormat="1" ht="14.25" customHeight="1" outlineLevel="1" x14ac:dyDescent="0.2">
      <c r="A66" s="2">
        <v>38</v>
      </c>
      <c r="B66" s="2" t="s">
        <v>178</v>
      </c>
      <c r="C66" s="8" t="s">
        <v>179</v>
      </c>
      <c r="D66" s="2" t="s">
        <v>154</v>
      </c>
      <c r="E66" s="154">
        <v>6.8250000000000005E-2</v>
      </c>
      <c r="F66" s="155">
        <v>47.57</v>
      </c>
      <c r="G66" s="27">
        <f t="shared" si="1"/>
        <v>3.25</v>
      </c>
      <c r="H66" s="153">
        <f t="shared" si="0"/>
        <v>5.7311400524866624E-5</v>
      </c>
      <c r="I66" s="27">
        <f>ROUND(F66*'Прил. 10'!$D$13,2)</f>
        <v>382.46</v>
      </c>
      <c r="J66" s="27">
        <f t="shared" si="2"/>
        <v>26.1</v>
      </c>
    </row>
    <row r="67" spans="1:10" s="12" customFormat="1" ht="25.5" customHeight="1" outlineLevel="1" x14ac:dyDescent="0.2">
      <c r="A67" s="2">
        <v>39</v>
      </c>
      <c r="B67" s="2" t="s">
        <v>180</v>
      </c>
      <c r="C67" s="8" t="s">
        <v>181</v>
      </c>
      <c r="D67" s="2" t="s">
        <v>154</v>
      </c>
      <c r="E67" s="154">
        <v>0.08</v>
      </c>
      <c r="F67" s="155">
        <v>38.340000000000003</v>
      </c>
      <c r="G67" s="27">
        <f t="shared" si="1"/>
        <v>3.07</v>
      </c>
      <c r="H67" s="153">
        <f t="shared" si="0"/>
        <v>5.4137230649643238E-5</v>
      </c>
      <c r="I67" s="27">
        <f>ROUND(F67*'Прил. 10'!$D$13,2)</f>
        <v>308.25</v>
      </c>
      <c r="J67" s="27">
        <f t="shared" si="2"/>
        <v>24.66</v>
      </c>
    </row>
    <row r="68" spans="1:10" s="12" customFormat="1" ht="25.5" customHeight="1" outlineLevel="1" x14ac:dyDescent="0.2">
      <c r="A68" s="2">
        <v>40</v>
      </c>
      <c r="B68" s="2" t="s">
        <v>182</v>
      </c>
      <c r="C68" s="8" t="s">
        <v>183</v>
      </c>
      <c r="D68" s="2" t="s">
        <v>140</v>
      </c>
      <c r="E68" s="154">
        <v>1.138E-4</v>
      </c>
      <c r="F68" s="155">
        <v>22419</v>
      </c>
      <c r="G68" s="27">
        <f t="shared" si="1"/>
        <v>2.5499999999999998</v>
      </c>
      <c r="H68" s="153">
        <f t="shared" si="0"/>
        <v>4.4967406565664583E-5</v>
      </c>
      <c r="I68" s="27">
        <f>ROUND(F68*'Прил. 10'!$D$13,2)</f>
        <v>180248.76</v>
      </c>
      <c r="J68" s="27">
        <f t="shared" si="2"/>
        <v>20.51</v>
      </c>
    </row>
    <row r="69" spans="1:10" s="12" customFormat="1" ht="25.5" customHeight="1" outlineLevel="1" x14ac:dyDescent="0.2">
      <c r="A69" s="2">
        <v>41</v>
      </c>
      <c r="B69" s="2" t="s">
        <v>184</v>
      </c>
      <c r="C69" s="8" t="s">
        <v>185</v>
      </c>
      <c r="D69" s="2" t="s">
        <v>140</v>
      </c>
      <c r="E69" s="154">
        <v>5.0000000000000002E-5</v>
      </c>
      <c r="F69" s="155">
        <v>15481</v>
      </c>
      <c r="G69" s="27">
        <f t="shared" si="1"/>
        <v>0.77</v>
      </c>
      <c r="H69" s="153">
        <f t="shared" si="0"/>
        <v>1.3578393355122247E-5</v>
      </c>
      <c r="I69" s="27">
        <f>ROUND(F69*'Прил. 10'!$D$13,2)</f>
        <v>124467.24</v>
      </c>
      <c r="J69" s="27">
        <f t="shared" si="2"/>
        <v>6.22</v>
      </c>
    </row>
    <row r="70" spans="1:10" s="12" customFormat="1" ht="25.5" customHeight="1" outlineLevel="1" x14ac:dyDescent="0.2">
      <c r="A70" s="2">
        <v>42</v>
      </c>
      <c r="B70" s="2" t="s">
        <v>186</v>
      </c>
      <c r="C70" s="8" t="s">
        <v>187</v>
      </c>
      <c r="D70" s="2" t="s">
        <v>154</v>
      </c>
      <c r="E70" s="154">
        <v>8.0000000000000002E-3</v>
      </c>
      <c r="F70" s="155">
        <v>38.89</v>
      </c>
      <c r="G70" s="27">
        <f t="shared" si="1"/>
        <v>0.31</v>
      </c>
      <c r="H70" s="153">
        <f t="shared" si="0"/>
        <v>5.4666258962180477E-6</v>
      </c>
      <c r="I70" s="27">
        <f>ROUND(F70*'Прил. 10'!$D$13,2)</f>
        <v>312.68</v>
      </c>
      <c r="J70" s="27">
        <f t="shared" si="2"/>
        <v>2.5</v>
      </c>
    </row>
    <row r="71" spans="1:10" s="12" customFormat="1" ht="14.25" customHeight="1" outlineLevel="1" x14ac:dyDescent="0.2">
      <c r="A71" s="2">
        <v>43</v>
      </c>
      <c r="B71" s="2" t="s">
        <v>188</v>
      </c>
      <c r="C71" s="8" t="s">
        <v>189</v>
      </c>
      <c r="D71" s="2" t="s">
        <v>190</v>
      </c>
      <c r="E71" s="154">
        <v>0.49199999999999999</v>
      </c>
      <c r="F71" s="155">
        <v>0.4</v>
      </c>
      <c r="G71" s="27">
        <f t="shared" si="1"/>
        <v>0.2</v>
      </c>
      <c r="H71" s="153">
        <f t="shared" si="0"/>
        <v>3.5268554169148694E-6</v>
      </c>
      <c r="I71" s="27">
        <f>ROUND(F71*'Прил. 10'!$D$13,2)</f>
        <v>3.22</v>
      </c>
      <c r="J71" s="27">
        <f t="shared" si="2"/>
        <v>1.58</v>
      </c>
    </row>
    <row r="72" spans="1:10" s="12" customFormat="1" ht="14.25" customHeight="1" outlineLevel="1" x14ac:dyDescent="0.2">
      <c r="A72" s="2">
        <v>44</v>
      </c>
      <c r="B72" s="2" t="s">
        <v>191</v>
      </c>
      <c r="C72" s="8" t="s">
        <v>192</v>
      </c>
      <c r="D72" s="2" t="s">
        <v>140</v>
      </c>
      <c r="E72" s="154">
        <v>0.10009999999999999</v>
      </c>
      <c r="F72" s="155"/>
      <c r="G72" s="27">
        <f t="shared" si="1"/>
        <v>0</v>
      </c>
      <c r="H72" s="153">
        <f t="shared" si="0"/>
        <v>0</v>
      </c>
      <c r="I72" s="27">
        <f>ROUND(F72*'Прил. 10'!$D$13,2)</f>
        <v>0</v>
      </c>
      <c r="J72" s="27">
        <f t="shared" si="2"/>
        <v>0</v>
      </c>
    </row>
    <row r="73" spans="1:10" s="12" customFormat="1" ht="14.25" customHeight="1" x14ac:dyDescent="0.2">
      <c r="A73" s="2"/>
      <c r="B73" s="2"/>
      <c r="C73" s="8" t="s">
        <v>267</v>
      </c>
      <c r="D73" s="2"/>
      <c r="E73" s="177"/>
      <c r="F73" s="155"/>
      <c r="G73" s="27">
        <f>SUM(G44:G72)</f>
        <v>13197.289999999999</v>
      </c>
      <c r="H73" s="153">
        <f t="shared" si="0"/>
        <v>0.23272466862548216</v>
      </c>
      <c r="I73" s="27"/>
      <c r="J73" s="27">
        <f>SUM(J44:J72)</f>
        <v>106106.25</v>
      </c>
    </row>
    <row r="74" spans="1:10" s="12" customFormat="1" ht="14.25" customHeight="1" x14ac:dyDescent="0.2">
      <c r="A74" s="2"/>
      <c r="B74" s="2"/>
      <c r="C74" s="145" t="s">
        <v>268</v>
      </c>
      <c r="D74" s="2"/>
      <c r="E74" s="177"/>
      <c r="F74" s="155"/>
      <c r="G74" s="27">
        <f>G43+G73</f>
        <v>56707.74</v>
      </c>
      <c r="H74" s="178">
        <f t="shared" si="0"/>
        <v>1</v>
      </c>
      <c r="I74" s="27"/>
      <c r="J74" s="27">
        <f>J43+J73</f>
        <v>455930.23</v>
      </c>
    </row>
    <row r="75" spans="1:10" s="12" customFormat="1" ht="14.25" customHeight="1" x14ac:dyDescent="0.2">
      <c r="A75" s="2"/>
      <c r="B75" s="2"/>
      <c r="C75" s="8" t="s">
        <v>269</v>
      </c>
      <c r="D75" s="2"/>
      <c r="E75" s="177"/>
      <c r="F75" s="155"/>
      <c r="G75" s="27">
        <f>G15+G23+G74</f>
        <v>61957.399999999994</v>
      </c>
      <c r="H75" s="178"/>
      <c r="I75" s="27"/>
      <c r="J75" s="27">
        <f>J15+J23+J74</f>
        <v>669958.74</v>
      </c>
    </row>
    <row r="76" spans="1:10" s="12" customFormat="1" ht="14.25" customHeight="1" x14ac:dyDescent="0.2">
      <c r="A76" s="2"/>
      <c r="B76" s="2"/>
      <c r="C76" s="8" t="s">
        <v>270</v>
      </c>
      <c r="D76" s="161">
        <v>0.91</v>
      </c>
      <c r="E76" s="177"/>
      <c r="F76" s="155"/>
      <c r="G76" s="27">
        <v>4065.16</v>
      </c>
      <c r="H76" s="178"/>
      <c r="I76" s="27"/>
      <c r="J76" s="27">
        <f>ROUND(D76*(J15+J17),2)</f>
        <v>188045.91</v>
      </c>
    </row>
    <row r="77" spans="1:10" s="12" customFormat="1" ht="14.25" customHeight="1" x14ac:dyDescent="0.2">
      <c r="A77" s="2"/>
      <c r="B77" s="2"/>
      <c r="C77" s="8" t="s">
        <v>271</v>
      </c>
      <c r="D77" s="161">
        <v>0.47</v>
      </c>
      <c r="E77" s="177"/>
      <c r="F77" s="155"/>
      <c r="G77" s="27">
        <v>2107.4</v>
      </c>
      <c r="H77" s="178"/>
      <c r="I77" s="27"/>
      <c r="J77" s="27">
        <f>ROUND(D77*(J15+J17),2)</f>
        <v>97122.61</v>
      </c>
    </row>
    <row r="78" spans="1:10" s="12" customFormat="1" ht="14.25" customHeight="1" x14ac:dyDescent="0.2">
      <c r="A78" s="2"/>
      <c r="B78" s="2"/>
      <c r="C78" s="8" t="s">
        <v>272</v>
      </c>
      <c r="D78" s="2"/>
      <c r="E78" s="177"/>
      <c r="F78" s="155"/>
      <c r="G78" s="27">
        <f>G15+G23+G74+G76+G77</f>
        <v>68129.959999999992</v>
      </c>
      <c r="H78" s="178"/>
      <c r="I78" s="27"/>
      <c r="J78" s="27">
        <f>J15+J23+J74+J76+J77</f>
        <v>955127.26</v>
      </c>
    </row>
    <row r="79" spans="1:10" s="12" customFormat="1" ht="14.25" customHeight="1" x14ac:dyDescent="0.2">
      <c r="A79" s="2"/>
      <c r="B79" s="2"/>
      <c r="C79" s="8" t="s">
        <v>273</v>
      </c>
      <c r="D79" s="2"/>
      <c r="E79" s="177"/>
      <c r="F79" s="155"/>
      <c r="G79" s="27">
        <f>G78+G38</f>
        <v>284210.54000000004</v>
      </c>
      <c r="H79" s="178"/>
      <c r="I79" s="27"/>
      <c r="J79" s="27">
        <f>J78+J38</f>
        <v>2307792.0999999996</v>
      </c>
    </row>
    <row r="80" spans="1:10" s="12" customFormat="1" ht="34.5" customHeight="1" x14ac:dyDescent="0.2">
      <c r="A80" s="2"/>
      <c r="B80" s="2"/>
      <c r="C80" s="8" t="s">
        <v>229</v>
      </c>
      <c r="D80" s="2" t="s">
        <v>444</v>
      </c>
      <c r="E80" s="188">
        <v>1</v>
      </c>
      <c r="F80" s="155"/>
      <c r="G80" s="27">
        <f>G79/E80</f>
        <v>284210.54000000004</v>
      </c>
      <c r="H80" s="178"/>
      <c r="I80" s="27"/>
      <c r="J80" s="27">
        <f>J79/E80</f>
        <v>2307792.0999999996</v>
      </c>
    </row>
    <row r="82" spans="1:1" s="12" customFormat="1" ht="14.25" customHeight="1" x14ac:dyDescent="0.2">
      <c r="A82" s="4" t="s">
        <v>274</v>
      </c>
    </row>
    <row r="83" spans="1:1" s="12" customFormat="1" ht="14.25" customHeight="1" x14ac:dyDescent="0.2">
      <c r="A83" s="144" t="s">
        <v>69</v>
      </c>
    </row>
    <row r="84" spans="1:1" s="12" customFormat="1" ht="14.25" customHeight="1" x14ac:dyDescent="0.2">
      <c r="A84" s="4"/>
    </row>
    <row r="85" spans="1:1" s="12" customFormat="1" ht="14.25" customHeight="1" x14ac:dyDescent="0.2">
      <c r="A85" s="4" t="s">
        <v>275</v>
      </c>
    </row>
    <row r="86" spans="1:1" s="12" customFormat="1" ht="14.25" customHeight="1" x14ac:dyDescent="0.2">
      <c r="A86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1:H41"/>
    <mergeCell ref="B13:H13"/>
    <mergeCell ref="B16:H16"/>
    <mergeCell ref="B18:H18"/>
    <mergeCell ref="B19:H19"/>
    <mergeCell ref="B25:H25"/>
    <mergeCell ref="B24:H24"/>
    <mergeCell ref="B40:H40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view="pageBreakPreview" workbookViewId="0">
      <selection activeCell="G23" sqref="G2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61" t="s">
        <v>276</v>
      </c>
      <c r="B1" s="261"/>
      <c r="C1" s="261"/>
      <c r="D1" s="261"/>
      <c r="E1" s="261"/>
      <c r="F1" s="261"/>
      <c r="G1" s="261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8" t="s">
        <v>277</v>
      </c>
      <c r="B3" s="218"/>
      <c r="C3" s="218"/>
      <c r="D3" s="218"/>
      <c r="E3" s="218"/>
      <c r="F3" s="218"/>
      <c r="G3" s="218"/>
    </row>
    <row r="4" spans="1:7" ht="25.5" customHeight="1" x14ac:dyDescent="0.25">
      <c r="A4" s="221" t="s">
        <v>448</v>
      </c>
      <c r="B4" s="221"/>
      <c r="C4" s="221"/>
      <c r="D4" s="221"/>
      <c r="E4" s="221"/>
      <c r="F4" s="221"/>
      <c r="G4" s="22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6" t="s">
        <v>13</v>
      </c>
      <c r="B6" s="266" t="s">
        <v>88</v>
      </c>
      <c r="C6" s="266" t="s">
        <v>195</v>
      </c>
      <c r="D6" s="266" t="s">
        <v>90</v>
      </c>
      <c r="E6" s="242" t="s">
        <v>237</v>
      </c>
      <c r="F6" s="266" t="s">
        <v>92</v>
      </c>
      <c r="G6" s="266"/>
    </row>
    <row r="7" spans="1:7" x14ac:dyDescent="0.25">
      <c r="A7" s="266"/>
      <c r="B7" s="266"/>
      <c r="C7" s="266"/>
      <c r="D7" s="266"/>
      <c r="E7" s="259"/>
      <c r="F7" s="2" t="s">
        <v>240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62" t="s">
        <v>278</v>
      </c>
      <c r="C9" s="263"/>
      <c r="D9" s="263"/>
      <c r="E9" s="263"/>
      <c r="F9" s="263"/>
      <c r="G9" s="264"/>
    </row>
    <row r="10" spans="1:7" ht="27" customHeight="1" x14ac:dyDescent="0.25">
      <c r="A10" s="2"/>
      <c r="B10" s="145"/>
      <c r="C10" s="8" t="s">
        <v>279</v>
      </c>
      <c r="D10" s="145"/>
      <c r="E10" s="146"/>
      <c r="F10" s="155"/>
      <c r="G10" s="27">
        <v>0</v>
      </c>
    </row>
    <row r="11" spans="1:7" x14ac:dyDescent="0.25">
      <c r="A11" s="2"/>
      <c r="B11" s="247" t="s">
        <v>280</v>
      </c>
      <c r="C11" s="247"/>
      <c r="D11" s="247"/>
      <c r="E11" s="265"/>
      <c r="F11" s="250"/>
      <c r="G11" s="250"/>
    </row>
    <row r="12" spans="1:7" s="117" customFormat="1" ht="15.75" customHeight="1" x14ac:dyDescent="0.25">
      <c r="A12" s="2">
        <v>1</v>
      </c>
      <c r="B12" s="8" t="str">
        <f>'Прил.5 Расчет СМР и ОБ'!B26</f>
        <v>БЦ.36.28</v>
      </c>
      <c r="C12" s="8" t="str">
        <f>'Прил.5 Расчет СМР и ОБ'!C26</f>
        <v>IP-телефон</v>
      </c>
      <c r="D12" s="106" t="str">
        <f>'Прил.5 Расчет СМР и ОБ'!D26</f>
        <v>шт</v>
      </c>
      <c r="E12" s="106">
        <f>'Прил.5 Расчет СМР и ОБ'!E26</f>
        <v>10</v>
      </c>
      <c r="F12" s="106">
        <f>'Прил.5 Расчет СМР и ОБ'!F26</f>
        <v>5628.19</v>
      </c>
      <c r="G12" s="27">
        <f t="shared" ref="G12:G21" si="0">ROUND(E12*F12,2)</f>
        <v>56281.9</v>
      </c>
    </row>
    <row r="13" spans="1:7" s="117" customFormat="1" ht="15.75" customHeight="1" x14ac:dyDescent="0.25">
      <c r="A13" s="2">
        <v>2</v>
      </c>
      <c r="B13" s="8" t="str">
        <f>'Прил.5 Расчет СМР и ОБ'!B27</f>
        <v>БЦ.33.26</v>
      </c>
      <c r="C13" s="8" t="str">
        <f>'Прил.5 Расчет СМР и ОБ'!C27</f>
        <v>АРМ персонала АСУТП (РЗА)</v>
      </c>
      <c r="D13" s="106" t="str">
        <f>'Прил.5 Расчет СМР и ОБ'!D27</f>
        <v>к-т</v>
      </c>
      <c r="E13" s="106">
        <f>'Прил.5 Расчет СМР и ОБ'!E27</f>
        <v>1</v>
      </c>
      <c r="F13" s="106">
        <f>'Прил.5 Расчет СМР и ОБ'!F27</f>
        <v>84664.54</v>
      </c>
      <c r="G13" s="27">
        <f t="shared" si="0"/>
        <v>84664.54</v>
      </c>
    </row>
    <row r="14" spans="1:7" s="117" customFormat="1" ht="15.75" customHeight="1" x14ac:dyDescent="0.25">
      <c r="A14" s="2">
        <v>3</v>
      </c>
      <c r="B14" s="8" t="str">
        <f>'Прил.5 Расчет СМР и ОБ'!B28</f>
        <v>61.1.04.09-0031</v>
      </c>
      <c r="C14" s="8" t="str">
        <f>'Прил.5 Расчет СМР и ОБ'!C28</f>
        <v>Мини АТС Panasonic марки KX-TES 824RU</v>
      </c>
      <c r="D14" s="106" t="str">
        <f>'Прил.5 Расчет СМР и ОБ'!D28</f>
        <v>шт</v>
      </c>
      <c r="E14" s="106">
        <f>'Прил.5 Расчет СМР и ОБ'!E28</f>
        <v>8</v>
      </c>
      <c r="F14" s="106">
        <f>'Прил.5 Расчет СМР и ОБ'!F28</f>
        <v>2980.98</v>
      </c>
      <c r="G14" s="27">
        <f t="shared" si="0"/>
        <v>23847.84</v>
      </c>
    </row>
    <row r="15" spans="1:7" s="117" customFormat="1" ht="25.5" customHeight="1" x14ac:dyDescent="0.25">
      <c r="A15" s="2">
        <v>4</v>
      </c>
      <c r="B15" s="8" t="str">
        <f>'Прил.5 Расчет СМР и ОБ'!B29</f>
        <v>62.4.02.01-0069</v>
      </c>
      <c r="C15" s="8" t="str">
        <f>'Прил.5 Расчет СМР и ОБ'!C29</f>
        <v>Источник бесперебойного питания: СКАТ-1200М</v>
      </c>
      <c r="D15" s="106" t="str">
        <f>'Прил.5 Расчет СМР и ОБ'!D29</f>
        <v>шт</v>
      </c>
      <c r="E15" s="106">
        <f>'Прил.5 Расчет СМР и ОБ'!E29</f>
        <v>8</v>
      </c>
      <c r="F15" s="106">
        <f>'Прил.5 Расчет СМР и ОБ'!F29</f>
        <v>1818.11</v>
      </c>
      <c r="G15" s="27">
        <f t="shared" si="0"/>
        <v>14544.88</v>
      </c>
    </row>
    <row r="16" spans="1:7" s="117" customFormat="1" ht="15.75" customHeight="1" x14ac:dyDescent="0.25">
      <c r="A16" s="2">
        <v>5</v>
      </c>
      <c r="B16" s="8" t="str">
        <f>'Прил.5 Расчет СМР и ОБ'!B30</f>
        <v>БЦ.36.32</v>
      </c>
      <c r="C16" s="8" t="str">
        <f>'Прил.5 Расчет СМР и ОБ'!C30</f>
        <v>SIP-видеотелефоны</v>
      </c>
      <c r="D16" s="106" t="str">
        <f>'Прил.5 Расчет СМР и ОБ'!D30</f>
        <v>шт</v>
      </c>
      <c r="E16" s="106">
        <f>'Прил.5 Расчет СМР и ОБ'!E30</f>
        <v>2</v>
      </c>
      <c r="F16" s="106">
        <f>'Прил.5 Расчет СМР и ОБ'!F30</f>
        <v>5628.19</v>
      </c>
      <c r="G16" s="27">
        <f t="shared" si="0"/>
        <v>11256.38</v>
      </c>
    </row>
    <row r="17" spans="1:7" s="117" customFormat="1" ht="15.75" customHeight="1" x14ac:dyDescent="0.25">
      <c r="A17" s="2">
        <v>6</v>
      </c>
      <c r="B17" s="8" t="str">
        <f>'Прил.5 Расчет СМР и ОБ'!B32</f>
        <v>БЦ.36.33</v>
      </c>
      <c r="C17" s="8" t="str">
        <f>'Прил.5 Расчет СМР и ОБ'!C32</f>
        <v>SIP-конференцтелефоны</v>
      </c>
      <c r="D17" s="106" t="str">
        <f>'Прил.5 Расчет СМР и ОБ'!D32</f>
        <v>шт</v>
      </c>
      <c r="E17" s="106">
        <f>'Прил.5 Расчет СМР и ОБ'!E32</f>
        <v>1</v>
      </c>
      <c r="F17" s="106">
        <f>'Прил.5 Расчет СМР и ОБ'!F32</f>
        <v>8938.9</v>
      </c>
      <c r="G17" s="27">
        <f t="shared" si="0"/>
        <v>8938.9</v>
      </c>
    </row>
    <row r="18" spans="1:7" s="117" customFormat="1" ht="25.5" customHeight="1" x14ac:dyDescent="0.25">
      <c r="A18" s="2">
        <v>7</v>
      </c>
      <c r="B18" s="8" t="str">
        <f>'Прил.5 Расчет СМР и ОБ'!B33</f>
        <v>61.2.07.05-0056</v>
      </c>
      <c r="C18" s="8" t="str">
        <f>'Прил.5 Расчет СМР и ОБ'!C33</f>
        <v>Модуль ресурсов IP-телефонии IPO 500 MC VCM на 64 канала</v>
      </c>
      <c r="D18" s="106" t="str">
        <f>'Прил.5 Расчет СМР и ОБ'!D33</f>
        <v>шт</v>
      </c>
      <c r="E18" s="106">
        <f>'Прил.5 Расчет СМР и ОБ'!E33</f>
        <v>2</v>
      </c>
      <c r="F18" s="106">
        <f>'Прил.5 Расчет СМР и ОБ'!F33</f>
        <v>3850.19</v>
      </c>
      <c r="G18" s="27">
        <f t="shared" si="0"/>
        <v>7700.38</v>
      </c>
    </row>
    <row r="19" spans="1:7" s="117" customFormat="1" ht="15.75" customHeight="1" x14ac:dyDescent="0.25">
      <c r="A19" s="2">
        <v>8</v>
      </c>
      <c r="B19" s="8" t="str">
        <f>'Прил.5 Расчет СМР и ОБ'!B34</f>
        <v>БЦ.36.31</v>
      </c>
      <c r="C19" s="8" t="str">
        <f>'Прил.5 Расчет СМР и ОБ'!C34</f>
        <v>Аналоговый телефон</v>
      </c>
      <c r="D19" s="106" t="str">
        <f>'Прил.5 Расчет СМР и ОБ'!D34</f>
        <v>шт</v>
      </c>
      <c r="E19" s="106">
        <f>'Прил.5 Расчет СМР и ОБ'!E34</f>
        <v>6</v>
      </c>
      <c r="F19" s="106">
        <f>'Прил.5 Расчет СМР и ОБ'!F34</f>
        <v>1131.52</v>
      </c>
      <c r="G19" s="27">
        <f t="shared" si="0"/>
        <v>6789.12</v>
      </c>
    </row>
    <row r="20" spans="1:7" s="117" customFormat="1" ht="15.75" customHeight="1" x14ac:dyDescent="0.25">
      <c r="A20" s="2">
        <v>9</v>
      </c>
      <c r="B20" s="8" t="str">
        <f>'Прил.5 Расчет СМР и ОБ'!B35</f>
        <v>62.4.02.04-0003</v>
      </c>
      <c r="C20" s="8" t="str">
        <f>'Прил.5 Расчет СМР и ОБ'!C35</f>
        <v>Блок питания DR-15-12 220В/12В, 15 Вт</v>
      </c>
      <c r="D20" s="106" t="str">
        <f>'Прил.5 Расчет СМР и ОБ'!D35</f>
        <v>шт</v>
      </c>
      <c r="E20" s="106">
        <f>'Прил.5 Расчет СМР и ОБ'!E35</f>
        <v>10</v>
      </c>
      <c r="F20" s="106">
        <f>'Прил.5 Расчет СМР и ОБ'!F35</f>
        <v>177.38</v>
      </c>
      <c r="G20" s="27">
        <f t="shared" si="0"/>
        <v>1773.8</v>
      </c>
    </row>
    <row r="21" spans="1:7" s="117" customFormat="1" ht="25.5" customHeight="1" x14ac:dyDescent="0.25">
      <c r="A21" s="2">
        <v>10</v>
      </c>
      <c r="B21" s="8" t="str">
        <f>'Прил.5 Расчет СМР и ОБ'!B36</f>
        <v>61.1.04.03-1009</v>
      </c>
      <c r="C21" s="8" t="str">
        <f>'Прил.5 Расчет СМР и ОБ'!C36</f>
        <v>Преобразователь интерфейса USB/RS-485 с гальванической развязкой</v>
      </c>
      <c r="D21" s="106" t="str">
        <f>'Прил.5 Расчет СМР и ОБ'!D36</f>
        <v>шт</v>
      </c>
      <c r="E21" s="106">
        <f>'Прил.5 Расчет СМР и ОБ'!E36</f>
        <v>1</v>
      </c>
      <c r="F21" s="106">
        <f>'Прил.5 Расчет СМР и ОБ'!F36</f>
        <v>282.83999999999997</v>
      </c>
      <c r="G21" s="27">
        <f t="shared" si="0"/>
        <v>282.83999999999997</v>
      </c>
    </row>
    <row r="22" spans="1:7" ht="25.5" customHeight="1" x14ac:dyDescent="0.25">
      <c r="A22" s="2"/>
      <c r="B22" s="8"/>
      <c r="C22" s="8" t="s">
        <v>281</v>
      </c>
      <c r="D22" s="8"/>
      <c r="E22" s="41"/>
      <c r="F22" s="155"/>
      <c r="G22" s="27">
        <f>SUM(G12:G21)</f>
        <v>216080.58</v>
      </c>
    </row>
    <row r="23" spans="1:7" ht="19.5" customHeight="1" x14ac:dyDescent="0.25">
      <c r="A23" s="2"/>
      <c r="B23" s="8"/>
      <c r="C23" s="8" t="s">
        <v>282</v>
      </c>
      <c r="D23" s="8"/>
      <c r="E23" s="41"/>
      <c r="F23" s="155"/>
      <c r="G23" s="27">
        <f>G10+G22</f>
        <v>216080.58</v>
      </c>
    </row>
    <row r="24" spans="1:7" x14ac:dyDescent="0.25">
      <c r="A24" s="25"/>
      <c r="B24" s="147"/>
      <c r="C24" s="25"/>
      <c r="D24" s="25"/>
      <c r="E24" s="25"/>
      <c r="F24" s="25"/>
      <c r="G24" s="25"/>
    </row>
    <row r="25" spans="1:7" x14ac:dyDescent="0.25">
      <c r="A25" s="4" t="s">
        <v>274</v>
      </c>
      <c r="B25" s="12"/>
      <c r="C25" s="12"/>
      <c r="D25" s="25"/>
      <c r="E25" s="25"/>
      <c r="F25" s="25"/>
      <c r="G25" s="25"/>
    </row>
    <row r="26" spans="1:7" x14ac:dyDescent="0.25">
      <c r="A26" s="144" t="s">
        <v>69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275</v>
      </c>
      <c r="B28" s="12"/>
      <c r="C28" s="12"/>
      <c r="D28" s="25"/>
      <c r="E28" s="25"/>
      <c r="F28" s="25"/>
      <c r="G28" s="25"/>
    </row>
    <row r="29" spans="1:7" x14ac:dyDescent="0.25">
      <c r="A29" s="144" t="s">
        <v>71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2023-10-08T12:29:39Z</dcterms:modified>
  <cp:category/>
</cp:coreProperties>
</file>