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4F8FCB55-1AC7-4C9D-A37A-C4F8865E6E4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J137" i="8"/>
  <c r="I137" i="8"/>
  <c r="G137" i="8"/>
  <c r="I136" i="8"/>
  <c r="J136" i="8" s="1"/>
  <c r="G136" i="8"/>
  <c r="J135" i="8"/>
  <c r="I135" i="8"/>
  <c r="G135" i="8"/>
  <c r="I134" i="8"/>
  <c r="J133" i="8"/>
  <c r="I133" i="8"/>
  <c r="G133" i="8"/>
  <c r="I132" i="8"/>
  <c r="J132" i="8" s="1"/>
  <c r="G132" i="8"/>
  <c r="I131" i="8"/>
  <c r="G131" i="8"/>
  <c r="E131" i="8"/>
  <c r="J130" i="8"/>
  <c r="I130" i="8"/>
  <c r="G130" i="8"/>
  <c r="I129" i="8"/>
  <c r="J129" i="8" s="1"/>
  <c r="G129" i="8"/>
  <c r="I128" i="8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G120" i="8" s="1"/>
  <c r="I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G113" i="8"/>
  <c r="J112" i="8"/>
  <c r="I112" i="8"/>
  <c r="G112" i="8"/>
  <c r="J111" i="8"/>
  <c r="I111" i="8"/>
  <c r="G111" i="8"/>
  <c r="I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J104" i="8"/>
  <c r="I104" i="8"/>
  <c r="G104" i="8"/>
  <c r="I103" i="8"/>
  <c r="J103" i="8" s="1"/>
  <c r="G103" i="8"/>
  <c r="I102" i="8"/>
  <c r="J102" i="8" s="1"/>
  <c r="G102" i="8"/>
  <c r="J101" i="8"/>
  <c r="I101" i="8"/>
  <c r="G101" i="8"/>
  <c r="G100" i="8" s="1"/>
  <c r="E100" i="8" s="1"/>
  <c r="I100" i="8"/>
  <c r="J100" i="8" s="1"/>
  <c r="J99" i="8"/>
  <c r="I99" i="8"/>
  <c r="G99" i="8"/>
  <c r="J98" i="8"/>
  <c r="I98" i="8"/>
  <c r="G98" i="8"/>
  <c r="I97" i="8"/>
  <c r="J97" i="8" s="1"/>
  <c r="G97" i="8"/>
  <c r="J96" i="8"/>
  <c r="I96" i="8"/>
  <c r="G96" i="8"/>
  <c r="J95" i="8"/>
  <c r="I95" i="8"/>
  <c r="G95" i="8"/>
  <c r="I94" i="8"/>
  <c r="I93" i="8"/>
  <c r="J93" i="8" s="1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J80" i="8"/>
  <c r="I80" i="8"/>
  <c r="G80" i="8"/>
  <c r="I79" i="8"/>
  <c r="J79" i="8" s="1"/>
  <c r="G79" i="8"/>
  <c r="J78" i="8"/>
  <c r="I78" i="8"/>
  <c r="G78" i="8"/>
  <c r="J77" i="8"/>
  <c r="I77" i="8"/>
  <c r="G77" i="8"/>
  <c r="I76" i="8"/>
  <c r="J76" i="8" s="1"/>
  <c r="G76" i="8"/>
  <c r="J75" i="8"/>
  <c r="I75" i="8"/>
  <c r="G75" i="8"/>
  <c r="J74" i="8"/>
  <c r="I74" i="8"/>
  <c r="G74" i="8"/>
  <c r="I73" i="8"/>
  <c r="J73" i="8" s="1"/>
  <c r="G73" i="8"/>
  <c r="J72" i="8"/>
  <c r="I72" i="8"/>
  <c r="G72" i="8"/>
  <c r="J71" i="8"/>
  <c r="I71" i="8"/>
  <c r="G71" i="8"/>
  <c r="I70" i="8"/>
  <c r="J70" i="8" s="1"/>
  <c r="G70" i="8"/>
  <c r="J69" i="8"/>
  <c r="I69" i="8"/>
  <c r="G69" i="8"/>
  <c r="J68" i="8"/>
  <c r="I68" i="8"/>
  <c r="G68" i="8"/>
  <c r="I67" i="8"/>
  <c r="J67" i="8" s="1"/>
  <c r="G67" i="8"/>
  <c r="J66" i="8"/>
  <c r="I66" i="8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I61" i="8"/>
  <c r="J61" i="8" s="1"/>
  <c r="J88" i="8" s="1"/>
  <c r="G61" i="8"/>
  <c r="J60" i="8"/>
  <c r="I60" i="8"/>
  <c r="G60" i="8"/>
  <c r="I58" i="8"/>
  <c r="J58" i="8" s="1"/>
  <c r="G58" i="8"/>
  <c r="I57" i="8"/>
  <c r="J57" i="8" s="1"/>
  <c r="G57" i="8"/>
  <c r="J56" i="8"/>
  <c r="I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I48" i="8"/>
  <c r="J48" i="8" s="1"/>
  <c r="G48" i="8"/>
  <c r="I43" i="8"/>
  <c r="J43" i="8" s="1"/>
  <c r="G43" i="8"/>
  <c r="J42" i="8"/>
  <c r="I42" i="8"/>
  <c r="G42" i="8"/>
  <c r="J41" i="8"/>
  <c r="I41" i="8"/>
  <c r="G41" i="8"/>
  <c r="I40" i="8"/>
  <c r="J40" i="8" s="1"/>
  <c r="G40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I35" i="8"/>
  <c r="G35" i="8"/>
  <c r="I34" i="8"/>
  <c r="J34" i="8" s="1"/>
  <c r="G34" i="8"/>
  <c r="J33" i="8"/>
  <c r="I33" i="8"/>
  <c r="G33" i="8"/>
  <c r="I31" i="8"/>
  <c r="J31" i="8" s="1"/>
  <c r="G31" i="8"/>
  <c r="I30" i="8"/>
  <c r="J30" i="8" s="1"/>
  <c r="G30" i="8"/>
  <c r="J29" i="8"/>
  <c r="I29" i="8"/>
  <c r="I28" i="8"/>
  <c r="J28" i="8" s="1"/>
  <c r="G28" i="8"/>
  <c r="I27" i="8"/>
  <c r="J27" i="8" s="1"/>
  <c r="G27" i="8"/>
  <c r="J26" i="8"/>
  <c r="I26" i="8"/>
  <c r="G26" i="8"/>
  <c r="G25" i="8" s="1"/>
  <c r="I25" i="8"/>
  <c r="J25" i="8" s="1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6" i="8"/>
  <c r="F16" i="8" s="1"/>
  <c r="I16" i="8" s="1"/>
  <c r="J16" i="8" s="1"/>
  <c r="C15" i="7" s="1"/>
  <c r="E14" i="8"/>
  <c r="J13" i="8"/>
  <c r="J14" i="8" s="1"/>
  <c r="I13" i="8"/>
  <c r="G13" i="8"/>
  <c r="G14" i="8" s="1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4" i="5"/>
  <c r="D19" i="4" s="1"/>
  <c r="H12" i="5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89" i="8" l="1"/>
  <c r="J44" i="8"/>
  <c r="J59" i="8"/>
  <c r="E120" i="8"/>
  <c r="J120" i="8" s="1"/>
  <c r="E128" i="8"/>
  <c r="J128" i="8" s="1"/>
  <c r="J32" i="8"/>
  <c r="C12" i="7" s="1"/>
  <c r="G88" i="8"/>
  <c r="G19" i="8"/>
  <c r="G44" i="8"/>
  <c r="G49" i="8"/>
  <c r="G59" i="8" s="1"/>
  <c r="G56" i="8"/>
  <c r="J131" i="8"/>
  <c r="G29" i="8"/>
  <c r="J188" i="8"/>
  <c r="C17" i="7" s="1"/>
  <c r="G110" i="8"/>
  <c r="C11" i="7"/>
  <c r="G94" i="8"/>
  <c r="G134" i="8"/>
  <c r="G188" i="8"/>
  <c r="D192" i="8"/>
  <c r="D191" i="8"/>
  <c r="H13" i="8"/>
  <c r="D18" i="4"/>
  <c r="D17" i="4" s="1"/>
  <c r="D23" i="4" s="1"/>
  <c r="D24" i="4" s="1"/>
  <c r="J12" i="5"/>
  <c r="J14" i="5" s="1"/>
  <c r="H59" i="8" l="1"/>
  <c r="G89" i="8"/>
  <c r="E134" i="8"/>
  <c r="J134" i="8" s="1"/>
  <c r="G32" i="8"/>
  <c r="J90" i="8"/>
  <c r="C26" i="7" s="1"/>
  <c r="C25" i="7"/>
  <c r="H49" i="8"/>
  <c r="C13" i="7"/>
  <c r="C14" i="7" s="1"/>
  <c r="J45" i="8"/>
  <c r="H88" i="8"/>
  <c r="E110" i="8"/>
  <c r="J110" i="8" s="1"/>
  <c r="E94" i="8"/>
  <c r="J94" i="8" s="1"/>
  <c r="G138" i="8"/>
  <c r="H56" i="8"/>
  <c r="J191" i="8"/>
  <c r="C23" i="7"/>
  <c r="C22" i="7" s="1"/>
  <c r="C21" i="7"/>
  <c r="C20" i="7" s="1"/>
  <c r="J192" i="8"/>
  <c r="G189" i="8" l="1"/>
  <c r="H138" i="8" s="1"/>
  <c r="G45" i="8"/>
  <c r="J138" i="8"/>
  <c r="H85" i="8"/>
  <c r="H82" i="8"/>
  <c r="H79" i="8"/>
  <c r="H76" i="8"/>
  <c r="H73" i="8"/>
  <c r="H70" i="8"/>
  <c r="H67" i="8"/>
  <c r="H64" i="8"/>
  <c r="H61" i="8"/>
  <c r="H86" i="8"/>
  <c r="H83" i="8"/>
  <c r="H80" i="8"/>
  <c r="H77" i="8"/>
  <c r="H74" i="8"/>
  <c r="H71" i="8"/>
  <c r="H68" i="8"/>
  <c r="H65" i="8"/>
  <c r="H62" i="8"/>
  <c r="H55" i="8"/>
  <c r="H52" i="8"/>
  <c r="H58" i="8"/>
  <c r="H60" i="8"/>
  <c r="H66" i="8"/>
  <c r="H72" i="8"/>
  <c r="H81" i="8"/>
  <c r="H53" i="8"/>
  <c r="H48" i="8"/>
  <c r="H50" i="8"/>
  <c r="H69" i="8"/>
  <c r="H57" i="8"/>
  <c r="H75" i="8"/>
  <c r="H87" i="8"/>
  <c r="H84" i="8"/>
  <c r="H54" i="8"/>
  <c r="H63" i="8"/>
  <c r="H78" i="8"/>
  <c r="H51" i="8"/>
  <c r="C16" i="7" l="1"/>
  <c r="C18" i="7" s="1"/>
  <c r="C19" i="7" s="1"/>
  <c r="C24" i="7" s="1"/>
  <c r="D20" i="7" s="1"/>
  <c r="J189" i="8"/>
  <c r="H43" i="8"/>
  <c r="H40" i="8"/>
  <c r="H37" i="8"/>
  <c r="H34" i="8"/>
  <c r="H41" i="8"/>
  <c r="H38" i="8"/>
  <c r="H35" i="8"/>
  <c r="H42" i="8"/>
  <c r="H33" i="8"/>
  <c r="H22" i="8"/>
  <c r="H31" i="8"/>
  <c r="H39" i="8"/>
  <c r="H28" i="8"/>
  <c r="H25" i="8"/>
  <c r="G193" i="8"/>
  <c r="G194" i="8" s="1"/>
  <c r="G195" i="8" s="1"/>
  <c r="H36" i="8"/>
  <c r="H24" i="8"/>
  <c r="H27" i="8"/>
  <c r="H20" i="8"/>
  <c r="H26" i="8"/>
  <c r="H21" i="8"/>
  <c r="H23" i="8"/>
  <c r="G190" i="8"/>
  <c r="H30" i="8"/>
  <c r="H44" i="8"/>
  <c r="H19" i="8"/>
  <c r="H29" i="8"/>
  <c r="H189" i="8"/>
  <c r="H136" i="8"/>
  <c r="H129" i="8"/>
  <c r="H119" i="8"/>
  <c r="H116" i="8"/>
  <c r="H113" i="8"/>
  <c r="H97" i="8"/>
  <c r="H137" i="8"/>
  <c r="H130" i="8"/>
  <c r="H117" i="8"/>
  <c r="H114" i="8"/>
  <c r="H111" i="8"/>
  <c r="H98" i="8"/>
  <c r="H95" i="8"/>
  <c r="H132" i="8"/>
  <c r="H125" i="8"/>
  <c r="H106" i="8"/>
  <c r="H144" i="8"/>
  <c r="H180" i="8"/>
  <c r="H171" i="8"/>
  <c r="H162" i="8"/>
  <c r="H153" i="8"/>
  <c r="H122" i="8"/>
  <c r="H103" i="8"/>
  <c r="H186" i="8"/>
  <c r="H177" i="8"/>
  <c r="H168" i="8"/>
  <c r="H159" i="8"/>
  <c r="H150" i="8"/>
  <c r="H141" i="8"/>
  <c r="H93" i="8"/>
  <c r="H109" i="8"/>
  <c r="H100" i="8"/>
  <c r="H174" i="8"/>
  <c r="H156" i="8"/>
  <c r="H147" i="8"/>
  <c r="H183" i="8"/>
  <c r="H165" i="8"/>
  <c r="H145" i="8"/>
  <c r="H112" i="8"/>
  <c r="H170" i="8"/>
  <c r="H124" i="8"/>
  <c r="H175" i="8"/>
  <c r="H146" i="8"/>
  <c r="H142" i="8"/>
  <c r="H135" i="8"/>
  <c r="H185" i="8"/>
  <c r="H101" i="8"/>
  <c r="H151" i="8"/>
  <c r="H160" i="8"/>
  <c r="H157" i="8"/>
  <c r="H182" i="8"/>
  <c r="H167" i="8"/>
  <c r="H128" i="8"/>
  <c r="H107" i="8"/>
  <c r="H187" i="8"/>
  <c r="H102" i="8"/>
  <c r="H154" i="8"/>
  <c r="H126" i="8"/>
  <c r="H179" i="8"/>
  <c r="H131" i="8"/>
  <c r="H184" i="8"/>
  <c r="H155" i="8"/>
  <c r="H140" i="8"/>
  <c r="H104" i="8"/>
  <c r="H149" i="8"/>
  <c r="H121" i="8"/>
  <c r="H172" i="8"/>
  <c r="H148" i="8"/>
  <c r="H173" i="8"/>
  <c r="H169" i="8"/>
  <c r="H108" i="8"/>
  <c r="H118" i="8"/>
  <c r="H158" i="8"/>
  <c r="H152" i="8"/>
  <c r="H178" i="8"/>
  <c r="H123" i="8"/>
  <c r="H161" i="8"/>
  <c r="H105" i="8"/>
  <c r="H166" i="8"/>
  <c r="H176" i="8"/>
  <c r="H120" i="8"/>
  <c r="H163" i="8"/>
  <c r="H133" i="8"/>
  <c r="H139" i="8"/>
  <c r="H164" i="8"/>
  <c r="H99" i="8"/>
  <c r="H143" i="8"/>
  <c r="H181" i="8"/>
  <c r="H96" i="8"/>
  <c r="H115" i="8"/>
  <c r="H127" i="8"/>
  <c r="H188" i="8"/>
  <c r="H94" i="8"/>
  <c r="H134" i="8"/>
  <c r="H110" i="8"/>
  <c r="H32" i="8"/>
  <c r="D22" i="7"/>
  <c r="D16" i="7"/>
  <c r="D14" i="7"/>
  <c r="D12" i="7"/>
  <c r="D11" i="7"/>
  <c r="D15" i="7"/>
  <c r="D13" i="7" l="1"/>
  <c r="D18" i="7"/>
  <c r="D17" i="7"/>
  <c r="D24" i="7"/>
  <c r="C29" i="7"/>
  <c r="C30" i="7" s="1"/>
  <c r="C27" i="7"/>
  <c r="C34" i="7" s="1"/>
  <c r="J190" i="8"/>
  <c r="J193" i="8"/>
  <c r="J194" i="8" s="1"/>
  <c r="J195" i="8" s="1"/>
  <c r="C32" i="7" l="1"/>
  <c r="C36" i="7" s="1"/>
  <c r="C33" i="7"/>
  <c r="C37" i="7" l="1"/>
  <c r="C38" i="7"/>
  <c r="C39" i="7" l="1"/>
  <c r="C40" i="7" l="1"/>
  <c r="E39" i="7"/>
  <c r="C41" i="7" l="1"/>
  <c r="D11" i="10" s="1"/>
  <c r="E31" i="7"/>
  <c r="E16" i="7"/>
  <c r="E40" i="7"/>
  <c r="E26" i="7"/>
  <c r="E12" i="7"/>
  <c r="E17" i="7"/>
  <c r="E13" i="7"/>
  <c r="E11" i="7"/>
  <c r="E14" i="7"/>
  <c r="E25" i="7"/>
  <c r="E35" i="7"/>
  <c r="E18" i="7"/>
  <c r="E15" i="7"/>
  <c r="E20" i="7"/>
  <c r="E22" i="7"/>
  <c r="E24" i="7"/>
  <c r="E30" i="7"/>
  <c r="E29" i="7"/>
  <c r="E27" i="7"/>
  <c r="E34" i="7"/>
  <c r="E33" i="7"/>
  <c r="E32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<sst xmlns="http://schemas.openxmlformats.org/spreadsheetml/2006/main" count="1679" uniqueCount="660">
  <si>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</si>
  <si>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</si>
  <si>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</si>
  <si>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</si>
  <si>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</si>
  <si>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</si>
  <si>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</si>
  <si>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</si>
  <si>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</si>
  <si>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</si>
  <si>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</si>
  <si>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</si>
  <si>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</si>
  <si>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</si>
  <si>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</si>
  <si>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</si>
  <si>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</si>
  <si>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</si>
  <si>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</si>
  <si>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</si>
  <si>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</si>
  <si>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</si>
  <si>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</si>
  <si>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</si>
  <si>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</si>
  <si>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</si>
  <si>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</si>
  <si>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</si>
  <si>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</si>
  <si>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</si>
  <si>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</si>
  <si>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</si>
  <si>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</si>
  <si>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</si>
  <si>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</si>
  <si>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</si>
  <si>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</si>
  <si>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</si>
  <si>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</si>
  <si>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</si>
  <si>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</si>
  <si>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</si>
  <si>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</si>
  <si>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</si>
  <si>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</si>
  <si>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</si>
  <si>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</si>
  <si>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ЗПС 35 кВ</t>
  </si>
  <si>
    <t>Сопоставимый уровень цен: 3 кв. 2015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</si>
  <si>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</si>
  <si>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</si>
  <si>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</si>
  <si>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</si>
  <si>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</si>
  <si>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</si>
  <si>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</si>
  <si>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</si>
  <si>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</si>
  <si>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</si>
  <si>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</si>
  <si>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</si>
  <si>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</si>
  <si>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</si>
  <si>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</si>
  <si>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</si>
  <si>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</si>
  <si>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</si>
  <si>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</si>
  <si>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</si>
  <si>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</si>
  <si>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</si>
  <si>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2015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</si>
  <si>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</si>
  <si>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</si>
  <si>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</si>
  <si>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</si>
  <si>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</si>
  <si>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</si>
  <si>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</si>
  <si>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</si>
  <si>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</si>
  <si>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35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</si>
  <si>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</si>
  <si>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</si>
  <si>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</si>
  <si>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</si>
  <si>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</si>
  <si>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</si>
  <si>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</si>
  <si>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</si>
  <si>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35 кВ</t>
  </si>
  <si>
    <t>Всего по объекту:</t>
  </si>
  <si>
    <t>Всего по объекту в сопоставимом уровне цен 3 кв. 2015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</si>
  <si>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</si>
  <si>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</si>
  <si>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</si>
  <si>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</si>
  <si>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</si>
  <si>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</si>
  <si>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</si>
  <si>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</si>
  <si>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</si>
  <si>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</si>
  <si>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</si>
  <si>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</si>
  <si>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</si>
  <si>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</si>
  <si>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</si>
  <si>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</si>
  <si>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</si>
  <si>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</si>
  <si>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</si>
  <si>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</si>
  <si>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</si>
  <si>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</si>
  <si>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</si>
  <si>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</si>
  <si>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</si>
  <si>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</si>
  <si>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</si>
  <si>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</si>
  <si>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</si>
  <si>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</si>
  <si>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</si>
  <si>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</si>
  <si>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</si>
  <si>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</si>
  <si>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</si>
  <si>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</si>
  <si>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</si>
  <si>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</si>
  <si>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</si>
  <si>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</si>
  <si>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</si>
  <si>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</si>
  <si>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</si>
  <si>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</si>
  <si>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</si>
  <si>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</si>
  <si>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</si>
  <si>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</si>
  <si>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</si>
  <si>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</si>
  <si>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</si>
  <si>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</si>
  <si>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</si>
  <si>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</si>
  <si>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</si>
  <si>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</si>
  <si>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</si>
  <si>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</si>
  <si>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</si>
  <si>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</si>
  <si>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</si>
  <si>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</si>
  <si>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</si>
  <si>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</si>
  <si>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</si>
  <si>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</si>
  <si>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</si>
  <si>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</si>
  <si>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</si>
  <si>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</si>
  <si>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</si>
  <si>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</si>
  <si>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</si>
  <si>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</si>
  <si>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</si>
  <si>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</si>
  <si>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</si>
  <si>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</si>
  <si>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</si>
  <si>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</si>
  <si>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</si>
  <si>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</si>
  <si>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</si>
  <si>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</si>
  <si>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</si>
  <si>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</si>
  <si>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</si>
  <si>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</si>
  <si>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</si>
  <si>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</si>
  <si>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</si>
  <si>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</si>
  <si>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</si>
  <si>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</si>
  <si>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</si>
  <si>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</si>
  <si>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</si>
  <si>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</si>
  <si>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</si>
  <si>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</si>
  <si>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</si>
  <si>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</si>
  <si>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</si>
  <si>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</si>
  <si>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</si>
  <si>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</si>
  <si>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</si>
  <si>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</si>
  <si>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</si>
  <si>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</si>
  <si>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</si>
  <si>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</si>
  <si>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</si>
  <si>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</si>
  <si>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</si>
  <si>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</si>
  <si>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</si>
  <si>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</si>
  <si>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</si>
  <si>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</si>
  <si>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</si>
  <si>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</si>
  <si>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</si>
  <si>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</si>
  <si>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</si>
  <si>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</si>
  <si>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</si>
  <si>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</si>
  <si>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</si>
  <si>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</si>
  <si>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</si>
  <si>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</si>
  <si>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</si>
  <si>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</si>
  <si>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</si>
  <si>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</si>
  <si>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</si>
  <si>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</si>
  <si>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</si>
  <si>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</si>
  <si>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</si>
  <si>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</si>
  <si>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</si>
  <si>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</si>
  <si>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</si>
  <si>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</si>
  <si>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</si>
  <si>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</si>
  <si>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</si>
  <si>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</si>
  <si>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</si>
  <si>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</si>
  <si>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</si>
  <si>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</si>
  <si>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</si>
  <si>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</si>
  <si>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</si>
  <si>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</si>
  <si>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</si>
  <si>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</si>
  <si>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</si>
  <si>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</si>
  <si>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</si>
  <si>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</si>
  <si>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</si>
  <si>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</si>
  <si>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</si>
  <si>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</si>
  <si>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</si>
  <si>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</si>
  <si>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</si>
  <si>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</si>
  <si>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</si>
  <si>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</si>
  <si>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</si>
  <si>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</si>
  <si>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</si>
  <si>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</si>
  <si>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</si>
  <si>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</si>
  <si>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</si>
  <si>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</si>
  <si>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</si>
  <si>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</si>
  <si>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</si>
  <si>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</si>
  <si>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</si>
  <si>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</si>
  <si>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</si>
  <si>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</si>
  <si>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</si>
  <si>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</si>
  <si>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</si>
  <si>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</si>
  <si>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</si>
  <si>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</si>
  <si>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</si>
  <si>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</si>
  <si>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</si>
  <si>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</si>
  <si>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</si>
  <si>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</si>
  <si>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</si>
  <si>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</si>
  <si>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</si>
  <si>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</si>
  <si>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</si>
  <si>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</si>
  <si>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</si>
  <si>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</si>
  <si>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</si>
  <si>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</si>
  <si>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</si>
  <si>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</si>
  <si>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</si>
  <si>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</si>
  <si>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</si>
  <si>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</si>
  <si>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</si>
  <si>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</si>
  <si>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</si>
  <si>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</si>
  <si>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</si>
  <si>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</si>
  <si>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</si>
  <si>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</si>
  <si>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</si>
  <si>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</si>
  <si>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</si>
  <si>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</si>
  <si>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</si>
  <si>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</si>
  <si>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</si>
  <si>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</si>
  <si>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</si>
  <si>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</si>
  <si>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</si>
  <si>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</si>
  <si>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</si>
  <si>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</si>
  <si>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</si>
  <si>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</si>
  <si>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</si>
  <si>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</si>
  <si>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</si>
  <si>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</si>
  <si>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</si>
  <si>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</si>
  <si>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</si>
  <si>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</si>
  <si>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</si>
  <si>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</si>
  <si>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</si>
  <si>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</si>
  <si>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</si>
  <si>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</si>
  <si>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</si>
  <si>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</si>
  <si>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</si>
  <si>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</si>
  <si>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</si>
  <si>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</si>
  <si>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</si>
  <si>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</si>
  <si>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</si>
  <si>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</si>
  <si>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</si>
  <si>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</si>
  <si>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</si>
  <si>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</si>
  <si>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</si>
  <si>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</si>
  <si>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</si>
  <si>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</si>
  <si>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</si>
  <si>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</si>
  <si>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</si>
  <si>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</si>
  <si>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</si>
  <si>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</si>
  <si>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</si>
  <si>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</si>
  <si>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</si>
  <si>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</si>
  <si>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</si>
  <si>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</si>
  <si>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</si>
  <si>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</si>
  <si>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</si>
  <si>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</si>
  <si>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</si>
  <si>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</si>
  <si>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</si>
  <si>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</si>
  <si>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</si>
  <si>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</si>
  <si>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</si>
  <si>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</si>
  <si>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</si>
  <si>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</si>
  <si>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</si>
  <si>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</si>
  <si>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</si>
  <si>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</si>
  <si>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</si>
  <si>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</si>
  <si>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</si>
  <si>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</si>
  <si>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</si>
  <si>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</si>
  <si>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</si>
  <si>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</si>
  <si>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</si>
  <si>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</si>
  <si>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</si>
  <si>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</si>
  <si>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</si>
  <si>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</si>
  <si>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</si>
  <si>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</si>
  <si>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</si>
  <si>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</si>
  <si>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</si>
  <si>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</si>
  <si>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</si>
  <si>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</si>
  <si>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Единица измерения  —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</si>
  <si>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</si>
  <si>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</si>
  <si>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</si>
  <si>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</si>
  <si>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</si>
  <si>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</si>
  <si>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</si>
  <si>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</si>
  <si>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</si>
  <si>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</si>
  <si>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</si>
  <si>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</si>
  <si>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</si>
  <si>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</si>
  <si>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</si>
  <si>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</si>
  <si>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</si>
  <si>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</si>
  <si>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</si>
  <si>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</si>
  <si>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</si>
  <si>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</si>
  <si>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</si>
  <si>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</si>
  <si>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</si>
  <si>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</si>
  <si>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</si>
  <si>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</si>
  <si>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</si>
  <si>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</si>
  <si>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</si>
  <si>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</si>
  <si>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</si>
  <si>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</si>
  <si>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</si>
  <si>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</si>
  <si>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</si>
  <si>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</si>
  <si>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</si>
  <si>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</si>
  <si>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</si>
  <si>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</si>
  <si>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</si>
  <si>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</si>
  <si>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</si>
  <si>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</si>
  <si>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</si>
  <si>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</si>
  <si>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</si>
  <si>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</si>
  <si>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</si>
  <si>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</si>
  <si>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</si>
  <si>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</si>
  <si>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</si>
  <si>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</si>
  <si>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</si>
  <si>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</si>
  <si>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</si>
  <si>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</si>
  <si>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</si>
  <si>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</si>
  <si>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</si>
  <si>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</si>
  <si>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</si>
  <si>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</si>
  <si>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</si>
  <si>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</si>
  <si>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</si>
  <si>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</si>
  <si>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</si>
  <si>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</si>
  <si>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</si>
  <si>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</si>
  <si>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</si>
  <si>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</si>
  <si>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</si>
  <si>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</si>
  <si>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</si>
  <si>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</si>
  <si>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</si>
  <si>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</si>
  <si>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</si>
  <si>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</si>
  <si>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 ПС ГПТ 35 кВ</t>
  </si>
  <si>
    <t>УНЦ постоянной части ПС 35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</si>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</sst>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447386</xdr:colOff>
      <xdr:row>28</xdr:row>
      <xdr:rowOff>127577</xdr:rowOff>
    </xdr:from>
    <xdr:to>
      <xdr:col>2</xdr:col>
      <xdr:colOff>1392188</xdr:colOff>
      <xdr:row>31</xdr:row>
      <xdr:rowOff>36128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65E2FFD-58A5-4F44-8615-73BE3AF3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9659" y="12094441"/>
          <a:ext cx="944802" cy="532005"/>
        </a:xfrm>
        <a:prstGeom prst="rect">
          <a:avLst/>
        </a:prstGeom>
      </xdr:spPr>
    </xdr:pic>
    <xdr:clientData/>
  </xdr:twoCellAnchor>
  <xdr:twoCellAnchor editAs="oneCell">
    <xdr:from>
      <xdr:col>2</xdr:col>
      <xdr:colOff>571212</xdr:colOff>
      <xdr:row>26</xdr:row>
      <xdr:rowOff>325004</xdr:rowOff>
    </xdr:from>
    <xdr:to>
      <xdr:col>2</xdr:col>
      <xdr:colOff>1409411</xdr:colOff>
      <xdr:row>28</xdr:row>
      <xdr:rowOff>87737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8BD1C55-2442-460F-A3EB-417F9EB13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485" y="11599140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19</xdr:row>
      <xdr:rowOff>58058</xdr:rowOff>
    </xdr:from>
    <xdr:to>
      <xdr:col>2</xdr:col>
      <xdr:colOff>1468677</xdr:colOff>
      <xdr:row>21</xdr:row>
      <xdr:rowOff>178138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B5D869-48B3-4780-98FC-6807CEE3B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5909129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647701</xdr:colOff>
      <xdr:row>16</xdr:row>
      <xdr:rowOff>175079</xdr:rowOff>
    </xdr:from>
    <xdr:to>
      <xdr:col>2</xdr:col>
      <xdr:colOff>1485900</xdr:colOff>
      <xdr:row>19</xdr:row>
      <xdr:rowOff>18218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0FA577E-A408-473C-88E1-5789A5B8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415" y="541382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174</xdr:row>
      <xdr:rowOff>114300</xdr:rowOff>
    </xdr:from>
    <xdr:to>
      <xdr:col>2</xdr:col>
      <xdr:colOff>985623</xdr:colOff>
      <xdr:row>177</xdr:row>
      <xdr:rowOff>26191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0911D3E-DBB0-4216-82AC-D2A7E699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785" y="6927940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164647</xdr:colOff>
      <xdr:row>172</xdr:row>
      <xdr:rowOff>27214</xdr:rowOff>
    </xdr:from>
    <xdr:to>
      <xdr:col>2</xdr:col>
      <xdr:colOff>1002846</xdr:colOff>
      <xdr:row>174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9D5F66E-FBD8-4C2E-974E-0E969932F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611" y="68784107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945B7FC-B15D-4017-93EB-9CE15632A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40</xdr:row>
      <xdr:rowOff>123825</xdr:rowOff>
    </xdr:from>
    <xdr:to>
      <xdr:col>1</xdr:col>
      <xdr:colOff>1743075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FFB17A-6305-4CD6-8989-16667FEB3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468406</xdr:colOff>
      <xdr:row>197</xdr:row>
      <xdr:rowOff>41462</xdr:rowOff>
    </xdr:from>
    <xdr:to>
      <xdr:col>1</xdr:col>
      <xdr:colOff>1413208</xdr:colOff>
      <xdr:row>200</xdr:row>
      <xdr:rowOff>22750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017FDF-CAD3-4B52-BE6F-8AF805FBC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6" y="1615776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592232</xdr:colOff>
      <xdr:row>194</xdr:row>
      <xdr:rowOff>355787</xdr:rowOff>
    </xdr:from>
    <xdr:to>
      <xdr:col>1</xdr:col>
      <xdr:colOff>1430431</xdr:colOff>
      <xdr:row>197</xdr:row>
      <xdr:rowOff>1622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C016078-BB1C-4C63-A3A2-18F3DF9F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32" y="1566246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52</xdr:row>
      <xdr:rowOff>85725</xdr:rowOff>
    </xdr:from>
    <xdr:to>
      <xdr:col>2</xdr:col>
      <xdr:colOff>392352</xdr:colOff>
      <xdr:row>55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7870889-0352-460E-B656-03DC1360C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16363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742951</xdr:colOff>
      <xdr:row>49</xdr:row>
      <xdr:rowOff>219075</xdr:rowOff>
    </xdr:from>
    <xdr:to>
      <xdr:col>2</xdr:col>
      <xdr:colOff>409575</xdr:colOff>
      <xdr:row>52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DEBB998-A264-44FA-B51C-7CD53DDCD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1" y="158686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15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3A693A8-2CD9-49AE-BFFD-FD8EAE0A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828676</xdr:colOff>
      <xdr:row>10</xdr:row>
      <xdr:rowOff>581025</xdr:rowOff>
    </xdr:from>
    <xdr:to>
      <xdr:col>1</xdr:col>
      <xdr:colOff>819150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A9FA44A-5BEF-44B0-991C-1C025415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27</xdr:row>
      <xdr:rowOff>114300</xdr:rowOff>
    </xdr:from>
    <xdr:to>
      <xdr:col>1</xdr:col>
      <xdr:colOff>1802052</xdr:colOff>
      <xdr:row>30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0D8908C-02CD-49FA-882F-0175B380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9417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981076</xdr:colOff>
      <xdr:row>25</xdr:row>
      <xdr:rowOff>0</xdr:rowOff>
    </xdr:from>
    <xdr:to>
      <xdr:col>1</xdr:col>
      <xdr:colOff>1819275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B593D85-2C6E-47BA-A3D3-2FFA52392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326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21" sqref="D2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499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500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501</v>
      </c>
      <c r="B5" s="256"/>
      <c r="C5" s="256"/>
      <c r="D5" s="197" t="str">
        <f>'Прил.5 Расчет СМР и ОБ'!D6:J6</f>
        <v>Постоянная часть ПС система газового пожаротушения ЗПС 35 кВ</v>
      </c>
    </row>
    <row r="6" spans="1:4" ht="15.75" customHeight="1" x14ac:dyDescent="0.25">
      <c r="A6" s="195" t="s">
        <v>419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502</v>
      </c>
      <c r="D8" s="220" t="s">
        <v>503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47.25" customHeight="1" x14ac:dyDescent="0.25">
      <c r="A11" s="116" t="s">
        <v>504</v>
      </c>
      <c r="B11" s="199" t="s">
        <v>505</v>
      </c>
      <c r="C11" s="200" t="str">
        <f>D5</f>
        <v>Постоянная часть ПС система газового пожаротушения ЗПС 35 кВ</v>
      </c>
      <c r="D11" s="201">
        <f>'Прил.4 РМ'!C41/1000</f>
        <v>6948.3269399999981</v>
      </c>
    </row>
    <row r="13" spans="1:4" x14ac:dyDescent="0.25">
      <c r="A13" s="202" t="s">
        <v>506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6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507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508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509</v>
      </c>
      <c r="C9" s="116" t="s">
        <v>510</v>
      </c>
      <c r="D9" s="116" t="s">
        <v>511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512</v>
      </c>
      <c r="C11" s="116" t="s">
        <v>513</v>
      </c>
      <c r="D11" s="116">
        <v>44.29</v>
      </c>
    </row>
    <row r="12" spans="2:5" ht="29.25" customHeight="1" x14ac:dyDescent="0.25">
      <c r="B12" s="116" t="s">
        <v>514</v>
      </c>
      <c r="C12" s="116" t="s">
        <v>513</v>
      </c>
      <c r="D12" s="116">
        <v>13.47</v>
      </c>
    </row>
    <row r="13" spans="2:5" ht="29.25" customHeight="1" x14ac:dyDescent="0.25">
      <c r="B13" s="116" t="s">
        <v>515</v>
      </c>
      <c r="C13" s="116" t="s">
        <v>513</v>
      </c>
      <c r="D13" s="116">
        <v>8.0399999999999991</v>
      </c>
    </row>
    <row r="14" spans="2:5" ht="30.75" customHeight="1" x14ac:dyDescent="0.25">
      <c r="B14" s="116" t="s">
        <v>516</v>
      </c>
      <c r="C14" s="152" t="s">
        <v>517</v>
      </c>
      <c r="D14" s="116">
        <v>6.26</v>
      </c>
    </row>
    <row r="15" spans="2:5" ht="89.25" customHeight="1" x14ac:dyDescent="0.25">
      <c r="B15" s="116" t="s">
        <v>518</v>
      </c>
      <c r="C15" s="116" t="s">
        <v>519</v>
      </c>
      <c r="D15" s="124">
        <v>3.9E-2</v>
      </c>
    </row>
    <row r="16" spans="2:5" ht="78.75" customHeight="1" x14ac:dyDescent="0.25">
      <c r="B16" s="116" t="s">
        <v>520</v>
      </c>
      <c r="C16" s="116" t="s">
        <v>521</v>
      </c>
      <c r="D16" s="124">
        <v>2.1000000000000001E-2</v>
      </c>
    </row>
    <row r="17" spans="2:4" ht="34.5" customHeight="1" x14ac:dyDescent="0.25">
      <c r="B17" s="116" t="s">
        <v>444</v>
      </c>
      <c r="C17" s="116"/>
      <c r="D17" s="116" t="s">
        <v>522</v>
      </c>
    </row>
    <row r="18" spans="2:4" ht="31.5" customHeight="1" x14ac:dyDescent="0.25">
      <c r="B18" s="116" t="s">
        <v>523</v>
      </c>
      <c r="C18" s="116" t="s">
        <v>524</v>
      </c>
      <c r="D18" s="124">
        <v>2.1399999999999999E-2</v>
      </c>
    </row>
    <row r="19" spans="2:4" ht="31.5" customHeight="1" x14ac:dyDescent="0.25">
      <c r="B19" s="116" t="s">
        <v>450</v>
      </c>
      <c r="C19" s="116" t="s">
        <v>525</v>
      </c>
      <c r="D19" s="124">
        <v>2E-3</v>
      </c>
    </row>
    <row r="20" spans="2:4" ht="24" customHeight="1" x14ac:dyDescent="0.25">
      <c r="B20" s="116" t="s">
        <v>452</v>
      </c>
      <c r="C20" s="116" t="s">
        <v>526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527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491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528</v>
      </c>
      <c r="B2" s="216"/>
      <c r="C2" s="216"/>
      <c r="D2" s="216"/>
      <c r="E2" s="216"/>
      <c r="F2" s="216"/>
    </row>
    <row r="4" spans="1:7" ht="18" customHeight="1" x14ac:dyDescent="0.25">
      <c r="A4" s="111" t="s">
        <v>529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530</v>
      </c>
      <c r="C5" s="113" t="s">
        <v>531</v>
      </c>
      <c r="D5" s="113" t="s">
        <v>532</v>
      </c>
      <c r="E5" s="113" t="s">
        <v>533</v>
      </c>
      <c r="F5" s="113" t="s">
        <v>534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535</v>
      </c>
      <c r="B7" s="115" t="s">
        <v>536</v>
      </c>
      <c r="C7" s="116" t="s">
        <v>537</v>
      </c>
      <c r="D7" s="116" t="s">
        <v>538</v>
      </c>
      <c r="E7" s="117">
        <v>47872.94</v>
      </c>
      <c r="F7" s="115" t="s">
        <v>539</v>
      </c>
      <c r="G7" s="112"/>
    </row>
    <row r="8" spans="1:7" ht="31.5" customHeight="1" x14ac:dyDescent="0.25">
      <c r="A8" s="114" t="s">
        <v>540</v>
      </c>
      <c r="B8" s="115" t="s">
        <v>541</v>
      </c>
      <c r="C8" s="116" t="s">
        <v>542</v>
      </c>
      <c r="D8" s="116" t="s">
        <v>543</v>
      </c>
      <c r="E8" s="117">
        <f>1973/12</f>
        <v>164.41666666667001</v>
      </c>
      <c r="F8" s="115" t="s">
        <v>544</v>
      </c>
      <c r="G8" s="118"/>
    </row>
    <row r="9" spans="1:7" ht="15.75" customHeight="1" x14ac:dyDescent="0.25">
      <c r="A9" s="114" t="s">
        <v>545</v>
      </c>
      <c r="B9" s="115" t="s">
        <v>546</v>
      </c>
      <c r="C9" s="116" t="s">
        <v>547</v>
      </c>
      <c r="D9" s="116" t="s">
        <v>538</v>
      </c>
      <c r="E9" s="117">
        <v>1</v>
      </c>
      <c r="F9" s="115"/>
      <c r="G9" s="118"/>
    </row>
    <row r="10" spans="1:7" ht="15.75" customHeight="1" x14ac:dyDescent="0.25">
      <c r="A10" s="114" t="s">
        <v>548</v>
      </c>
      <c r="B10" s="115" t="s">
        <v>549</v>
      </c>
      <c r="C10" s="116"/>
      <c r="D10" s="116"/>
      <c r="E10" s="157">
        <v>4</v>
      </c>
      <c r="F10" s="115" t="s">
        <v>550</v>
      </c>
      <c r="G10" s="118"/>
    </row>
    <row r="11" spans="1:7" ht="78.75" customHeight="1" x14ac:dyDescent="0.25">
      <c r="A11" s="114" t="s">
        <v>551</v>
      </c>
      <c r="B11" s="115" t="s">
        <v>552</v>
      </c>
      <c r="C11" s="116" t="s">
        <v>553</v>
      </c>
      <c r="D11" s="116" t="s">
        <v>538</v>
      </c>
      <c r="E11" s="158">
        <v>1.34</v>
      </c>
      <c r="F11" s="115" t="s">
        <v>554</v>
      </c>
      <c r="G11" s="112"/>
    </row>
    <row r="12" spans="1:7" ht="78.75" customHeight="1" x14ac:dyDescent="0.25">
      <c r="A12" s="114" t="s">
        <v>555</v>
      </c>
      <c r="B12" s="119" t="s">
        <v>556</v>
      </c>
      <c r="C12" s="116" t="s">
        <v>557</v>
      </c>
      <c r="D12" s="116" t="s">
        <v>538</v>
      </c>
      <c r="E12" s="173">
        <v>1.139</v>
      </c>
      <c r="F12" s="120" t="s">
        <v>558</v>
      </c>
      <c r="G12" s="118"/>
    </row>
    <row r="13" spans="1:7" ht="63" customHeight="1" x14ac:dyDescent="0.25">
      <c r="A13" s="114" t="s">
        <v>559</v>
      </c>
      <c r="B13" s="121" t="s">
        <v>560</v>
      </c>
      <c r="C13" s="116" t="s">
        <v>561</v>
      </c>
      <c r="D13" s="116" t="s">
        <v>562</v>
      </c>
      <c r="E13" s="122">
        <v>444.39870291576</v>
      </c>
      <c r="F13" s="115" t="s">
        <v>563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564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565</v>
      </c>
      <c r="C5" s="260" t="s">
        <v>566</v>
      </c>
      <c r="D5" s="260" t="s">
        <v>567</v>
      </c>
      <c r="E5" s="255" t="s">
        <v>568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569</v>
      </c>
      <c r="I6" s="34" t="s">
        <v>570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440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571</v>
      </c>
      <c r="C9" s="8" t="s">
        <v>572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573</v>
      </c>
      <c r="C11" s="8" t="s">
        <v>520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574</v>
      </c>
      <c r="C12" s="8" t="s">
        <v>575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576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524</v>
      </c>
      <c r="C14" s="8" t="s">
        <v>577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578</v>
      </c>
      <c r="C16" s="8" t="s">
        <v>579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580</v>
      </c>
    </row>
    <row r="17" spans="1:10" s="28" customFormat="1" ht="81.75" customHeight="1" x14ac:dyDescent="0.2">
      <c r="A17" s="35">
        <v>7</v>
      </c>
      <c r="B17" s="8" t="s">
        <v>578</v>
      </c>
      <c r="C17" s="8" t="s">
        <v>581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582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583</v>
      </c>
      <c r="C20" s="8" t="s">
        <v>452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584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585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586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587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588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589</v>
      </c>
      <c r="O2" s="265"/>
    </row>
    <row r="3" spans="1:16" x14ac:dyDescent="0.25">
      <c r="A3" s="266" t="s">
        <v>590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591</v>
      </c>
      <c r="B5" s="270" t="s">
        <v>592</v>
      </c>
      <c r="C5" s="273" t="s">
        <v>593</v>
      </c>
      <c r="D5" s="276" t="s">
        <v>594</v>
      </c>
      <c r="E5" s="277"/>
      <c r="F5" s="277"/>
      <c r="G5" s="277"/>
      <c r="H5" s="277"/>
      <c r="I5" s="276" t="s">
        <v>595</v>
      </c>
      <c r="J5" s="277"/>
      <c r="K5" s="277"/>
      <c r="L5" s="277"/>
      <c r="M5" s="277"/>
      <c r="N5" s="277"/>
      <c r="O5" s="51" t="s">
        <v>596</v>
      </c>
    </row>
    <row r="6" spans="1:16" s="54" customFormat="1" ht="150" customHeight="1" x14ac:dyDescent="0.25">
      <c r="A6" s="268"/>
      <c r="B6" s="271"/>
      <c r="C6" s="274"/>
      <c r="D6" s="273" t="s">
        <v>597</v>
      </c>
      <c r="E6" s="278" t="s">
        <v>598</v>
      </c>
      <c r="F6" s="279"/>
      <c r="G6" s="280"/>
      <c r="H6" s="52" t="s">
        <v>599</v>
      </c>
      <c r="I6" s="281" t="s">
        <v>600</v>
      </c>
      <c r="J6" s="281" t="s">
        <v>597</v>
      </c>
      <c r="K6" s="282" t="s">
        <v>598</v>
      </c>
      <c r="L6" s="282"/>
      <c r="M6" s="282"/>
      <c r="N6" s="52" t="s">
        <v>599</v>
      </c>
      <c r="O6" s="53" t="s">
        <v>601</v>
      </c>
    </row>
    <row r="7" spans="1:16" s="54" customFormat="1" ht="30.75" customHeight="1" x14ac:dyDescent="0.25">
      <c r="A7" s="269"/>
      <c r="B7" s="272"/>
      <c r="C7" s="275"/>
      <c r="D7" s="275"/>
      <c r="E7" s="51" t="s">
        <v>86</v>
      </c>
      <c r="F7" s="51" t="s">
        <v>87</v>
      </c>
      <c r="G7" s="51" t="s">
        <v>43</v>
      </c>
      <c r="H7" s="55" t="s">
        <v>602</v>
      </c>
      <c r="I7" s="281"/>
      <c r="J7" s="281"/>
      <c r="K7" s="51" t="s">
        <v>86</v>
      </c>
      <c r="L7" s="51" t="s">
        <v>87</v>
      </c>
      <c r="M7" s="51" t="s">
        <v>43</v>
      </c>
      <c r="N7" s="55" t="s">
        <v>602</v>
      </c>
      <c r="O7" s="51" t="s">
        <v>603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7" t="s">
        <v>604</v>
      </c>
      <c r="C9" s="57" t="s">
        <v>605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9"/>
      <c r="C10" s="60" t="s">
        <v>606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7" t="s">
        <v>607</v>
      </c>
      <c r="C11" s="60" t="s">
        <v>608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9"/>
      <c r="C12" s="60" t="s">
        <v>609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7" t="s">
        <v>610</v>
      </c>
      <c r="C13" s="57" t="s">
        <v>611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9"/>
      <c r="C14" s="60" t="s">
        <v>612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613</v>
      </c>
      <c r="C15" s="60" t="s">
        <v>614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615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616</v>
      </c>
    </row>
    <row r="19" spans="1:15" ht="30.75" customHeight="1" x14ac:dyDescent="0.25">
      <c r="L19" s="72"/>
    </row>
    <row r="20" spans="1:15" ht="15" customHeight="1" outlineLevel="1" x14ac:dyDescent="0.25">
      <c r="G20" s="264" t="s">
        <v>617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3"/>
      <c r="H21" s="73" t="s">
        <v>618</v>
      </c>
      <c r="I21" s="73" t="s">
        <v>619</v>
      </c>
      <c r="J21" s="73" t="s">
        <v>620</v>
      </c>
      <c r="K21" s="74" t="s">
        <v>621</v>
      </c>
      <c r="L21" s="73" t="s">
        <v>622</v>
      </c>
      <c r="M21" s="73" t="s">
        <v>623</v>
      </c>
      <c r="N21" s="73" t="s">
        <v>624</v>
      </c>
      <c r="O21" s="67"/>
    </row>
    <row r="22" spans="1:15" ht="15.75" customHeight="1" outlineLevel="1" x14ac:dyDescent="0.25">
      <c r="G22" s="262" t="s">
        <v>625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5">
        <v>6.29</v>
      </c>
      <c r="O22" t="s">
        <v>626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5">
        <v>6.56</v>
      </c>
      <c r="O23" t="s">
        <v>627</v>
      </c>
    </row>
    <row r="24" spans="1:15" ht="15.75" customHeight="1" outlineLevel="1" x14ac:dyDescent="0.25">
      <c r="G24" s="76" t="s">
        <v>628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602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629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630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569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83" t="s">
        <v>631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591</v>
      </c>
      <c r="B4" s="270" t="s">
        <v>592</v>
      </c>
      <c r="C4" s="273" t="s">
        <v>632</v>
      </c>
      <c r="D4" s="273" t="s">
        <v>633</v>
      </c>
      <c r="E4" s="276" t="s">
        <v>634</v>
      </c>
      <c r="F4" s="277"/>
      <c r="G4" s="277"/>
      <c r="H4" s="277"/>
      <c r="I4" s="277"/>
      <c r="J4" s="277"/>
      <c r="K4" s="277"/>
      <c r="L4" s="277"/>
      <c r="M4" s="277"/>
      <c r="N4" s="284" t="s">
        <v>635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636</v>
      </c>
      <c r="F5" s="281" t="s">
        <v>637</v>
      </c>
      <c r="G5" s="278" t="s">
        <v>598</v>
      </c>
      <c r="H5" s="279"/>
      <c r="I5" s="279"/>
      <c r="J5" s="280"/>
      <c r="K5" s="281" t="s">
        <v>638</v>
      </c>
      <c r="L5" s="281"/>
      <c r="M5" s="281"/>
      <c r="N5" s="78" t="s">
        <v>639</v>
      </c>
      <c r="O5" s="78" t="s">
        <v>640</v>
      </c>
      <c r="P5" s="78" t="s">
        <v>641</v>
      </c>
      <c r="Q5" s="79" t="s">
        <v>642</v>
      </c>
      <c r="R5" s="78" t="s">
        <v>643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1" t="s">
        <v>86</v>
      </c>
      <c r="H6" s="51" t="s">
        <v>87</v>
      </c>
      <c r="I6" s="51" t="s">
        <v>43</v>
      </c>
      <c r="J6" s="51" t="s">
        <v>569</v>
      </c>
      <c r="K6" s="51" t="s">
        <v>639</v>
      </c>
      <c r="L6" s="51" t="s">
        <v>640</v>
      </c>
      <c r="M6" s="51" t="s">
        <v>641</v>
      </c>
      <c r="N6" s="51" t="s">
        <v>644</v>
      </c>
      <c r="O6" s="51" t="s">
        <v>645</v>
      </c>
      <c r="P6" s="51" t="s">
        <v>646</v>
      </c>
      <c r="Q6" s="52" t="s">
        <v>647</v>
      </c>
      <c r="R6" s="51" t="s">
        <v>648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7">
        <v>1</v>
      </c>
      <c r="B9" s="267" t="s">
        <v>649</v>
      </c>
      <c r="C9" s="287" t="s">
        <v>605</v>
      </c>
      <c r="D9" s="57" t="s">
        <v>650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7" t="s">
        <v>651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7">
        <v>2</v>
      </c>
      <c r="B11" s="268"/>
      <c r="C11" s="287" t="s">
        <v>652</v>
      </c>
      <c r="D11" s="57" t="s">
        <v>650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7" t="s">
        <v>651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7">
        <v>3</v>
      </c>
      <c r="B13" s="267" t="s">
        <v>607</v>
      </c>
      <c r="C13" s="289" t="s">
        <v>608</v>
      </c>
      <c r="D13" s="57" t="s">
        <v>653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7" t="s">
        <v>651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7">
        <v>4</v>
      </c>
      <c r="B15" s="268"/>
      <c r="C15" s="291" t="s">
        <v>609</v>
      </c>
      <c r="D15" s="60" t="s">
        <v>653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60" t="s">
        <v>651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7">
        <v>5</v>
      </c>
      <c r="B17" s="282" t="s">
        <v>610</v>
      </c>
      <c r="C17" s="287" t="s">
        <v>654</v>
      </c>
      <c r="D17" s="57" t="s">
        <v>655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7" t="s">
        <v>651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7">
        <v>6</v>
      </c>
      <c r="B19" s="282"/>
      <c r="C19" s="287" t="s">
        <v>612</v>
      </c>
      <c r="D19" s="60" t="s">
        <v>653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60" t="s">
        <v>651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7">
        <v>7</v>
      </c>
      <c r="B21" s="267" t="s">
        <v>613</v>
      </c>
      <c r="C21" s="287" t="s">
        <v>614</v>
      </c>
      <c r="D21" s="60" t="s">
        <v>656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83" t="s">
        <v>651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657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658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618</v>
      </c>
      <c r="F27" s="91" t="s">
        <v>619</v>
      </c>
      <c r="G27" s="91" t="s">
        <v>620</v>
      </c>
      <c r="H27" s="92" t="s">
        <v>621</v>
      </c>
      <c r="I27" s="92" t="s">
        <v>622</v>
      </c>
      <c r="J27" s="92" t="s">
        <v>623</v>
      </c>
      <c r="K27" s="63" t="s">
        <v>624</v>
      </c>
    </row>
    <row r="28" spans="1:18" outlineLevel="1" x14ac:dyDescent="0.25">
      <c r="D28" s="294" t="s">
        <v>625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3">
        <v>6.29</v>
      </c>
      <c r="L28" t="s">
        <v>626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3">
        <v>6.56</v>
      </c>
      <c r="L29" t="s">
        <v>627</v>
      </c>
    </row>
    <row r="30" spans="1:18" outlineLevel="1" x14ac:dyDescent="0.25">
      <c r="D30" s="94" t="s">
        <v>628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94" t="s">
        <v>602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3">
        <v>8.2899999999999991</v>
      </c>
      <c r="L31" t="s">
        <v>626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3">
        <v>11.84</v>
      </c>
      <c r="L32" t="s">
        <v>627</v>
      </c>
    </row>
    <row r="33" spans="4:12" ht="15" customHeight="1" outlineLevel="1" x14ac:dyDescent="0.25">
      <c r="D33" s="95" t="s">
        <v>629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659</v>
      </c>
    </row>
    <row r="34" spans="4:12" outlineLevel="1" x14ac:dyDescent="0.25">
      <c r="D34" s="95" t="s">
        <v>630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659</v>
      </c>
    </row>
    <row r="35" spans="4:12" outlineLevel="1" x14ac:dyDescent="0.25">
      <c r="D35" s="94" t="s">
        <v>569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7" zoomScale="55" zoomScaleNormal="55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ht="42" customHeight="1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6226.8878710999998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646.77852089999999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5580.1093501999994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6226.8878710999998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6226.8878710999998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(Прил.3!H12+Прил.3!H22+Прил.3!H24+Прил.3!H84)*5.91/1000</f>
        <v>646.77852089999999</v>
      </c>
      <c r="G12" s="222"/>
      <c r="H12" s="182">
        <f>Прил.3!H46*4.18/1000</f>
        <v>5580.1093501999994</v>
      </c>
      <c r="I12" s="183"/>
      <c r="J12" s="184">
        <f>F12+H12</f>
        <v>6226.8878710999998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646.77852089999999</v>
      </c>
      <c r="G14" s="224"/>
      <c r="H14" s="185">
        <f>H12</f>
        <v>5580.1093501999994</v>
      </c>
      <c r="I14" s="194"/>
      <c r="J14" s="186">
        <f>J12</f>
        <v>6226.8878710999998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F179" sqref="F179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419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420</v>
      </c>
      <c r="C10" s="2" t="s">
        <v>421</v>
      </c>
      <c r="D10" s="2" t="s">
        <v>422</v>
      </c>
      <c r="E10" s="2" t="s">
        <v>423</v>
      </c>
    </row>
    <row r="11" spans="2:5" x14ac:dyDescent="0.25">
      <c r="B11" s="24" t="s">
        <v>424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425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426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427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428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429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430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431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432</v>
      </c>
      <c r="C19" s="141">
        <f>C18+C14+C11</f>
        <v>2144109.44</v>
      </c>
      <c r="D19" s="26"/>
      <c r="E19" s="24"/>
    </row>
    <row r="20" spans="2:6" x14ac:dyDescent="0.25">
      <c r="B20" s="24" t="s">
        <v>433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434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435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436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437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438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439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440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441</v>
      </c>
      <c r="C28" s="24"/>
      <c r="D28" s="24"/>
      <c r="E28" s="24"/>
      <c r="F28" s="142"/>
    </row>
    <row r="29" spans="2:6" ht="25.5" customHeight="1" x14ac:dyDescent="0.25">
      <c r="B29" s="24" t="s">
        <v>442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443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444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445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446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447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448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449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450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451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452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453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454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455</v>
      </c>
      <c r="C43" s="4"/>
      <c r="D43" s="4"/>
      <c r="E43" s="4"/>
    </row>
    <row r="44" spans="2:11" x14ac:dyDescent="0.25">
      <c r="B44" s="145" t="s">
        <v>456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457</v>
      </c>
      <c r="C46" s="4"/>
      <c r="D46" s="4"/>
      <c r="E46" s="4"/>
    </row>
    <row r="47" spans="2:11" x14ac:dyDescent="0.25">
      <c r="B47" s="229" t="s">
        <v>458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L28" sqref="L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30" t="s">
        <v>459</v>
      </c>
      <c r="I2" s="230"/>
      <c r="J2" s="230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460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461</v>
      </c>
      <c r="B6" s="151"/>
      <c r="C6" s="151"/>
      <c r="D6" s="236" t="s">
        <v>462</v>
      </c>
      <c r="E6" s="236"/>
      <c r="F6" s="236"/>
      <c r="G6" s="236"/>
      <c r="H6" s="236"/>
      <c r="I6" s="236"/>
      <c r="J6" s="236"/>
    </row>
    <row r="7" spans="1:17" s="4" customFormat="1" ht="12.75" customHeight="1" x14ac:dyDescent="0.2">
      <c r="A7" s="211" t="s">
        <v>419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3" t="s">
        <v>13</v>
      </c>
      <c r="B9" s="233" t="s">
        <v>98</v>
      </c>
      <c r="C9" s="233" t="s">
        <v>420</v>
      </c>
      <c r="D9" s="233" t="s">
        <v>100</v>
      </c>
      <c r="E9" s="234" t="s">
        <v>463</v>
      </c>
      <c r="F9" s="231" t="s">
        <v>102</v>
      </c>
      <c r="G9" s="232"/>
      <c r="H9" s="234" t="s">
        <v>464</v>
      </c>
      <c r="I9" s="231" t="s">
        <v>465</v>
      </c>
      <c r="J9" s="232"/>
      <c r="M9" s="12"/>
      <c r="N9" s="12"/>
    </row>
    <row r="10" spans="1:17" ht="28.5" customHeight="1" x14ac:dyDescent="0.25">
      <c r="A10" s="233"/>
      <c r="B10" s="233"/>
      <c r="C10" s="233"/>
      <c r="D10" s="233"/>
      <c r="E10" s="235"/>
      <c r="F10" s="2" t="s">
        <v>466</v>
      </c>
      <c r="G10" s="2" t="s">
        <v>104</v>
      </c>
      <c r="H10" s="235"/>
      <c r="I10" s="2" t="s">
        <v>466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41" t="s">
        <v>467</v>
      </c>
      <c r="C12" s="242"/>
      <c r="D12" s="233"/>
      <c r="E12" s="243"/>
      <c r="F12" s="244"/>
      <c r="G12" s="244"/>
      <c r="H12" s="245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468</v>
      </c>
      <c r="D13" s="2" t="s">
        <v>469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470</v>
      </c>
      <c r="D14" s="2" t="s">
        <v>469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42" t="s">
        <v>127</v>
      </c>
      <c r="C15" s="242"/>
      <c r="D15" s="233"/>
      <c r="E15" s="243"/>
      <c r="F15" s="244"/>
      <c r="G15" s="244"/>
      <c r="H15" s="245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469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41" t="s">
        <v>128</v>
      </c>
      <c r="C17" s="242"/>
      <c r="D17" s="233"/>
      <c r="E17" s="243"/>
      <c r="F17" s="244"/>
      <c r="G17" s="244"/>
      <c r="H17" s="245"/>
      <c r="I17" s="128"/>
      <c r="J17" s="128"/>
      <c r="Q17" s="179"/>
    </row>
    <row r="18" spans="1:17" s="12" customFormat="1" ht="14.25" customHeight="1" x14ac:dyDescent="0.2">
      <c r="A18" s="2"/>
      <c r="B18" s="242" t="s">
        <v>471</v>
      </c>
      <c r="C18" s="242"/>
      <c r="D18" s="233"/>
      <c r="E18" s="243"/>
      <c r="F18" s="244"/>
      <c r="G18" s="244"/>
      <c r="H18" s="245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472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473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474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41" t="s">
        <v>43</v>
      </c>
      <c r="C46" s="241"/>
      <c r="D46" s="246"/>
      <c r="E46" s="247"/>
      <c r="F46" s="248"/>
      <c r="G46" s="248"/>
      <c r="H46" s="249"/>
      <c r="I46" s="128"/>
      <c r="J46" s="128"/>
    </row>
    <row r="47" spans="1:10" x14ac:dyDescent="0.25">
      <c r="A47" s="2"/>
      <c r="B47" s="242" t="s">
        <v>475</v>
      </c>
      <c r="C47" s="242"/>
      <c r="D47" s="233"/>
      <c r="E47" s="243"/>
      <c r="F47" s="244"/>
      <c r="G47" s="244"/>
      <c r="H47" s="245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476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477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478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479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41" t="s">
        <v>234</v>
      </c>
      <c r="C91" s="241"/>
      <c r="D91" s="246"/>
      <c r="E91" s="247"/>
      <c r="F91" s="248"/>
      <c r="G91" s="248"/>
      <c r="H91" s="249"/>
      <c r="I91" s="128"/>
      <c r="J91" s="128"/>
    </row>
    <row r="92" spans="1:11" s="12" customFormat="1" ht="14.25" customHeight="1" x14ac:dyDescent="0.2">
      <c r="A92" s="125"/>
      <c r="B92" s="237" t="s">
        <v>480</v>
      </c>
      <c r="C92" s="237"/>
      <c r="D92" s="234"/>
      <c r="E92" s="238"/>
      <c r="F92" s="239"/>
      <c r="G92" s="239"/>
      <c r="H92" s="240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481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482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483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484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485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486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487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488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454</v>
      </c>
      <c r="D195" s="2" t="s">
        <v>489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490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491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B92:H92"/>
    <mergeCell ref="B12:H12"/>
    <mergeCell ref="B15:H15"/>
    <mergeCell ref="B17:H17"/>
    <mergeCell ref="B18:H18"/>
    <mergeCell ref="B47:H47"/>
    <mergeCell ref="B46:H46"/>
    <mergeCell ref="B91:H9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4" workbookViewId="0">
      <selection activeCell="D51" sqref="D5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492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493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420</v>
      </c>
      <c r="D6" s="255" t="s">
        <v>100</v>
      </c>
      <c r="E6" s="234" t="s">
        <v>463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35"/>
      <c r="F7" s="2" t="s">
        <v>466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494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495</v>
      </c>
      <c r="D10" s="101"/>
      <c r="E10" s="178"/>
      <c r="F10" s="100"/>
      <c r="G10" s="30">
        <v>0</v>
      </c>
    </row>
    <row r="11" spans="1:7" x14ac:dyDescent="0.25">
      <c r="A11" s="2"/>
      <c r="B11" s="242" t="s">
        <v>496</v>
      </c>
      <c r="C11" s="242"/>
      <c r="D11" s="242"/>
      <c r="E11" s="254"/>
      <c r="F11" s="244"/>
      <c r="G11" s="244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497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498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490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491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2023-11-26T07:10:17Z</cp:lastPrinted>
  <dcterms:created xsi:type="dcterms:W3CDTF">2020-09-30T08:50:27Z</dcterms:created>
  <dcterms:modified xsi:type="dcterms:W3CDTF">2023-11-26T07:10:29Z</dcterms:modified>
  <cp:category/>
</cp:coreProperties>
</file>