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891" firstSheet="3" activeTab="10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4.5 РМ" sheetId="12" state="hidden" r:id="rId12"/>
    <sheet name="ФОТр.тек." sheetId="13" r:id="rId13"/>
    <sheet name="Прил.1.7" sheetId="14" state="hidden" r:id="rId14"/>
    <sheet name="ФОТи.тек." sheetId="15" state="hidden" r:id="rId15"/>
    <sheet name="4.7 Прил.6 Расчет Прочие" sheetId="16" state="hidden" r:id="rId16"/>
    <sheet name="4.8 Прил. 6.1 Расчет ПНР" sheetId="17" state="hidden" r:id="rId17"/>
    <sheet name="4.9 Прил 6.2 Расчет ПИР" sheetId="18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11">#REF!</definedName>
    <definedName name="\AUTOEXEC" localSheetId="13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11">#REF!</definedName>
    <definedName name="\k" localSheetId="13">#REF!</definedName>
    <definedName name="\k" localSheetId="7">#REF!</definedName>
    <definedName name="\k" localSheetId="9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11">#REF!</definedName>
    <definedName name="\m" localSheetId="13">#REF!</definedName>
    <definedName name="\m" localSheetId="7">#REF!</definedName>
    <definedName name="\m" localSheetId="9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11">#REF!</definedName>
    <definedName name="\n" localSheetId="13">#REF!</definedName>
    <definedName name="\n" localSheetId="7">#REF!</definedName>
    <definedName name="\n" localSheetId="9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11">#REF!</definedName>
    <definedName name="\n11" localSheetId="13">#REF!</definedName>
    <definedName name="\n11" localSheetId="7">#REF!</definedName>
    <definedName name="\n11" localSheetId="9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11">#REF!</definedName>
    <definedName name="\s" localSheetId="13">#REF!</definedName>
    <definedName name="\s" localSheetId="7">#REF!</definedName>
    <definedName name="\s" localSheetId="9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11">#REF!</definedName>
    <definedName name="\z" localSheetId="13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11">#REF!</definedName>
    <definedName name="________________________a2" localSheetId="13">#REF!</definedName>
    <definedName name="________________________a2" localSheetId="7">#REF!</definedName>
    <definedName name="________________________a2" localSheetId="9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11">#REF!</definedName>
    <definedName name="_______________________a2" localSheetId="13">#REF!</definedName>
    <definedName name="_______________________a2" localSheetId="7">#REF!</definedName>
    <definedName name="_______________________a2" localSheetId="9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11">#REF!</definedName>
    <definedName name="_____________________a2" localSheetId="13">#REF!</definedName>
    <definedName name="_____________________a2" localSheetId="7">#REF!</definedName>
    <definedName name="_____________________a2" localSheetId="9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11">#REF!</definedName>
    <definedName name="____________________a2" localSheetId="13">#REF!</definedName>
    <definedName name="____________________a2" localSheetId="7">#REF!</definedName>
    <definedName name="____________________a2" localSheetId="9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11">#REF!</definedName>
    <definedName name="___________________a2" localSheetId="13">#REF!</definedName>
    <definedName name="___________________a2" localSheetId="7">#REF!</definedName>
    <definedName name="___________________a2" localSheetId="9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11">#REF!</definedName>
    <definedName name="__________________a2" localSheetId="13">#REF!</definedName>
    <definedName name="__________________a2" localSheetId="7">#REF!</definedName>
    <definedName name="__________________a2" localSheetId="9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11">#REF!</definedName>
    <definedName name="_________________a2" localSheetId="13">#REF!</definedName>
    <definedName name="_________________a2" localSheetId="7">#REF!</definedName>
    <definedName name="_________________a2" localSheetId="9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11">#REF!</definedName>
    <definedName name="________________a2" localSheetId="13">#REF!</definedName>
    <definedName name="________________a2" localSheetId="7">#REF!</definedName>
    <definedName name="________________a2" localSheetId="9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11">#REF!</definedName>
    <definedName name="_______________a2" localSheetId="13">#REF!</definedName>
    <definedName name="_______________a2" localSheetId="7">#REF!</definedName>
    <definedName name="_______________a2" localSheetId="9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11">#REF!</definedName>
    <definedName name="______________a2" localSheetId="13">#REF!</definedName>
    <definedName name="______________a2" localSheetId="7">#REF!</definedName>
    <definedName name="______________a2" localSheetId="9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11">#REF!</definedName>
    <definedName name="_____________a2" localSheetId="13">#REF!</definedName>
    <definedName name="_____________a2" localSheetId="7">#REF!</definedName>
    <definedName name="_____________a2" localSheetId="9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11">#REF!</definedName>
    <definedName name="____________a2" localSheetId="13">#REF!</definedName>
    <definedName name="____________a2" localSheetId="7">#REF!</definedName>
    <definedName name="____________a2" localSheetId="9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11">#REF!</definedName>
    <definedName name="___________a2" localSheetId="13">#REF!</definedName>
    <definedName name="___________a2" localSheetId="7">#REF!</definedName>
    <definedName name="___________a2" localSheetId="9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11">#REF!</definedName>
    <definedName name="__________a2" localSheetId="13">#REF!</definedName>
    <definedName name="__________a2" localSheetId="7">#REF!</definedName>
    <definedName name="__________a2" localSheetId="9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11">#REF!</definedName>
    <definedName name="_________a2" localSheetId="13">#REF!</definedName>
    <definedName name="_________a2" localSheetId="7">#REF!</definedName>
    <definedName name="_________a2" localSheetId="9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11">#REF!</definedName>
    <definedName name="________a2" localSheetId="13">#REF!</definedName>
    <definedName name="________a2" localSheetId="7">#REF!</definedName>
    <definedName name="________a2" localSheetId="9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11">#REF!</definedName>
    <definedName name="_______a2" localSheetId="13">#REF!</definedName>
    <definedName name="_______a2" localSheetId="7">#REF!</definedName>
    <definedName name="_______a2" localSheetId="9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11">#REF!</definedName>
    <definedName name="______a2" localSheetId="13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11">#REF!</definedName>
    <definedName name="______xlnm.Primt_Area_3" localSheetId="13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11">#REF!</definedName>
    <definedName name="______xlnm.Print_Area_1" localSheetId="13">#REF!</definedName>
    <definedName name="______xlnm.Print_Area_1" localSheetId="7">#REF!</definedName>
    <definedName name="______xlnm.Print_Area_1" localSheetId="9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11">#REF!</definedName>
    <definedName name="______xlnm.Print_Area_2" localSheetId="13">#REF!</definedName>
    <definedName name="______xlnm.Print_Area_2" localSheetId="7">#REF!</definedName>
    <definedName name="______xlnm.Print_Area_2" localSheetId="9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11">#REF!</definedName>
    <definedName name="______xlnm.Print_Area_3" localSheetId="13">#REF!</definedName>
    <definedName name="______xlnm.Print_Area_3" localSheetId="7">#REF!</definedName>
    <definedName name="______xlnm.Print_Area_3" localSheetId="9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11">#REF!</definedName>
    <definedName name="______xlnm.Print_Area_4" localSheetId="13">#REF!</definedName>
    <definedName name="______xlnm.Print_Area_4" localSheetId="7">#REF!</definedName>
    <definedName name="______xlnm.Print_Area_4" localSheetId="9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11">#REF!</definedName>
    <definedName name="______xlnm.Print_Area_5" localSheetId="13">#REF!</definedName>
    <definedName name="______xlnm.Print_Area_5" localSheetId="7">#REF!</definedName>
    <definedName name="______xlnm.Print_Area_5" localSheetId="9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11">#REF!</definedName>
    <definedName name="______xlnm.Print_Area_6" localSheetId="13">#REF!</definedName>
    <definedName name="______xlnm.Print_Area_6" localSheetId="7">#REF!</definedName>
    <definedName name="______xlnm.Print_Area_6" localSheetId="9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11">#REF!</definedName>
    <definedName name="_____a2" localSheetId="13">#REF!</definedName>
    <definedName name="_____a2" localSheetId="7">#REF!</definedName>
    <definedName name="_____a2" localSheetId="9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11">#REF!</definedName>
    <definedName name="_____xlnm.Print_Area_1" localSheetId="13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11">#REF!</definedName>
    <definedName name="_____xlnm.Print_Area_2" localSheetId="13">#REF!</definedName>
    <definedName name="_____xlnm.Print_Area_2" localSheetId="7">#REF!</definedName>
    <definedName name="_____xlnm.Print_Area_2" localSheetId="9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11">#REF!</definedName>
    <definedName name="_____xlnm.Print_Area_3" localSheetId="13">#REF!</definedName>
    <definedName name="_____xlnm.Print_Area_3" localSheetId="7">#REF!</definedName>
    <definedName name="_____xlnm.Print_Area_3" localSheetId="9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11">#REF!</definedName>
    <definedName name="_____xlnm.Print_Area_4" localSheetId="13">#REF!</definedName>
    <definedName name="_____xlnm.Print_Area_4" localSheetId="7">#REF!</definedName>
    <definedName name="_____xlnm.Print_Area_4" localSheetId="9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11">#REF!</definedName>
    <definedName name="_____xlnm.Print_Area_5" localSheetId="13">#REF!</definedName>
    <definedName name="_____xlnm.Print_Area_5" localSheetId="7">#REF!</definedName>
    <definedName name="_____xlnm.Print_Area_5" localSheetId="9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11">#REF!</definedName>
    <definedName name="_____xlnm.Print_Area_6" localSheetId="13">#REF!</definedName>
    <definedName name="_____xlnm.Print_Area_6" localSheetId="7">#REF!</definedName>
    <definedName name="_____xlnm.Print_Area_6" localSheetId="9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11">#REF!</definedName>
    <definedName name="____a2" localSheetId="13">#REF!</definedName>
    <definedName name="____a2" localSheetId="7">#REF!</definedName>
    <definedName name="____a2" localSheetId="9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11">#REF!</definedName>
    <definedName name="____xlnm.Primt_Area_3" localSheetId="13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11">#REF!</definedName>
    <definedName name="____xlnm.Print_Area_1" localSheetId="13">#REF!</definedName>
    <definedName name="____xlnm.Print_Area_1" localSheetId="7">#REF!</definedName>
    <definedName name="____xlnm.Print_Area_1" localSheetId="9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11">#REF!</definedName>
    <definedName name="____xlnm.Print_Area_2" localSheetId="13">#REF!</definedName>
    <definedName name="____xlnm.Print_Area_2" localSheetId="7">#REF!</definedName>
    <definedName name="____xlnm.Print_Area_2" localSheetId="9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11">#REF!</definedName>
    <definedName name="____xlnm.Print_Area_3" localSheetId="13">#REF!</definedName>
    <definedName name="____xlnm.Print_Area_3" localSheetId="7">#REF!</definedName>
    <definedName name="____xlnm.Print_Area_3" localSheetId="9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11">#REF!</definedName>
    <definedName name="____xlnm.Print_Area_4" localSheetId="13">#REF!</definedName>
    <definedName name="____xlnm.Print_Area_4" localSheetId="7">#REF!</definedName>
    <definedName name="____xlnm.Print_Area_4" localSheetId="9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11">#REF!</definedName>
    <definedName name="____xlnm.Print_Area_5" localSheetId="13">#REF!</definedName>
    <definedName name="____xlnm.Print_Area_5" localSheetId="7">#REF!</definedName>
    <definedName name="____xlnm.Print_Area_5" localSheetId="9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11">#REF!</definedName>
    <definedName name="____xlnm.Print_Area_6" localSheetId="13">#REF!</definedName>
    <definedName name="____xlnm.Print_Area_6" localSheetId="7">#REF!</definedName>
    <definedName name="____xlnm.Print_Area_6" localSheetId="9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11">#REF!</definedName>
    <definedName name="___a2" localSheetId="13">#REF!</definedName>
    <definedName name="___a2" localSheetId="7">#REF!</definedName>
    <definedName name="___a2" localSheetId="9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1">{"'4.5 РМ'!glc1",#N/A,FALSE,"GLC";"'4.5 РМ'!glc2",#N/A,FALSE,"GLC";"'4.5 РМ'!glc3",#N/A,FALSE,"GLC";"'4.5 РМ'!glc4",#N/A,FALSE,"GLC";"'4.5 РМ'!glc5",#N/A,FALSE,"GLC"}</definedName>
    <definedName name="_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1">{"'4.5 РМ'!glc1",#N/A,FALSE,"GLC";"'4.5 РМ'!glc2",#N/A,FALSE,"GLC";"'4.5 РМ'!glc3",#N/A,FALSE,"GLC";"'4.5 РМ'!glc4",#N/A,FALSE,"GLC";"'4.5 РМ'!glc5",#N/A,FALSE,"GLC"}</definedName>
    <definedName name="_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11">#REF!</definedName>
    <definedName name="___xlnm.Primt_Area_3" localSheetId="13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11">#REF!</definedName>
    <definedName name="___xlnm.Print_Area_1" localSheetId="13">#REF!</definedName>
    <definedName name="___xlnm.Print_Area_1" localSheetId="7">#REF!</definedName>
    <definedName name="___xlnm.Print_Area_1" localSheetId="9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11">#REF!</definedName>
    <definedName name="___xlnm.Print_Area_2" localSheetId="13">#REF!</definedName>
    <definedName name="___xlnm.Print_Area_2" localSheetId="7">#REF!</definedName>
    <definedName name="___xlnm.Print_Area_2" localSheetId="9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11">#REF!</definedName>
    <definedName name="___xlnm.Print_Area_3" localSheetId="13">#REF!</definedName>
    <definedName name="___xlnm.Print_Area_3" localSheetId="7">#REF!</definedName>
    <definedName name="___xlnm.Print_Area_3" localSheetId="9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11">#REF!</definedName>
    <definedName name="___xlnm.Print_Area_4" localSheetId="13">#REF!</definedName>
    <definedName name="___xlnm.Print_Area_4" localSheetId="7">#REF!</definedName>
    <definedName name="___xlnm.Print_Area_4" localSheetId="9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11">#REF!</definedName>
    <definedName name="___xlnm.Print_Area_5" localSheetId="13">#REF!</definedName>
    <definedName name="___xlnm.Print_Area_5" localSheetId="7">#REF!</definedName>
    <definedName name="___xlnm.Print_Area_5" localSheetId="9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11">#REF!</definedName>
    <definedName name="___xlnm.Print_Area_6" localSheetId="13">#REF!</definedName>
    <definedName name="___xlnm.Print_Area_6" localSheetId="7">#REF!</definedName>
    <definedName name="___xlnm.Print_Area_6" localSheetId="9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11">#REF!</definedName>
    <definedName name="__1___Excel_BuiltIn_Print_Area_3_1" localSheetId="13">#REF!</definedName>
    <definedName name="__1___Excel_BuiltIn_Print_Area_3_1" localSheetId="7">#REF!</definedName>
    <definedName name="__1___Excel_BuiltIn_Print_Area_3_1" localSheetId="9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11">#REF!</definedName>
    <definedName name="__2__Excel_BuiltIn_Print_Area_3_1" localSheetId="13">#REF!</definedName>
    <definedName name="__2__Excel_BuiltIn_Print_Area_3_1" localSheetId="7">#REF!</definedName>
    <definedName name="__2__Excel_BuiltIn_Print_Area_3_1" localSheetId="9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11">#REF!</definedName>
    <definedName name="__a2" localSheetId="13">#REF!</definedName>
    <definedName name="__a2" localSheetId="7">#REF!</definedName>
    <definedName name="__a2" localSheetId="9">#REF!</definedName>
    <definedName name="__a2">#REF!</definedName>
    <definedName name="__IntlFixup" localSheetId="9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11">#REF!</definedName>
    <definedName name="__qs2" localSheetId="13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11">#REF!</definedName>
    <definedName name="__qs3" localSheetId="13">#REF!</definedName>
    <definedName name="__qs3" localSheetId="7">#REF!</definedName>
    <definedName name="__qs3" localSheetId="9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1">{"'4.5 РМ'!glc1",#N/A,FALSE,"GLC";"'4.5 РМ'!glc2",#N/A,FALSE,"GLC";"'4.5 РМ'!glc3",#N/A,FALSE,"GLC";"'4.5 РМ'!glc4",#N/A,FALSE,"GLC";"'4.5 РМ'!glc5",#N/A,FALSE,"GLC"}</definedName>
    <definedName name="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1">{"'4.5 РМ'!glc1",#N/A,FALSE,"GLC";"'4.5 РМ'!glc2",#N/A,FALSE,"GLC";"'4.5 РМ'!glc3",#N/A,FALSE,"GLC";"'4.5 РМ'!glc4",#N/A,FALSE,"GLC";"'4.5 РМ'!glc5",#N/A,FALSE,"GLC"}</definedName>
    <definedName name="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11">#REF!</definedName>
    <definedName name="__xlnm.Primt_Area_3" localSheetId="13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11">#REF!</definedName>
    <definedName name="__xlnm.Print_Area_1" localSheetId="13">#REF!</definedName>
    <definedName name="__xlnm.Print_Area_1" localSheetId="7">#REF!</definedName>
    <definedName name="__xlnm.Print_Area_1" localSheetId="9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11">#REF!</definedName>
    <definedName name="__xlnm.Print_Area_2" localSheetId="13">#REF!</definedName>
    <definedName name="__xlnm.Print_Area_2" localSheetId="7">#REF!</definedName>
    <definedName name="__xlnm.Print_Area_2" localSheetId="9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11">#REF!</definedName>
    <definedName name="__xlnm.Print_Area_3" localSheetId="13">#REF!</definedName>
    <definedName name="__xlnm.Print_Area_3" localSheetId="7">#REF!</definedName>
    <definedName name="__xlnm.Print_Area_3" localSheetId="9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11">#REF!</definedName>
    <definedName name="__xlnm.Print_Area_4" localSheetId="13">#REF!</definedName>
    <definedName name="__xlnm.Print_Area_4" localSheetId="7">#REF!</definedName>
    <definedName name="__xlnm.Print_Area_4" localSheetId="9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11">#REF!</definedName>
    <definedName name="__xlnm.Print_Area_5" localSheetId="13">#REF!</definedName>
    <definedName name="__xlnm.Print_Area_5" localSheetId="7">#REF!</definedName>
    <definedName name="__xlnm.Print_Area_5" localSheetId="9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11">#REF!</definedName>
    <definedName name="__xlnm.Print_Area_6" localSheetId="13">#REF!</definedName>
    <definedName name="__xlnm.Print_Area_6" localSheetId="7">#REF!</definedName>
    <definedName name="__xlnm.Print_Area_6" localSheetId="9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11">#REF!</definedName>
    <definedName name="_02121" localSheetId="13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11">#REF!</definedName>
    <definedName name="_1" localSheetId="13">#REF!</definedName>
    <definedName name="_1" localSheetId="7">#REF!</definedName>
    <definedName name="_1" localSheetId="9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11">#REF!</definedName>
    <definedName name="_1._Выберите_вид_работ" localSheetId="13">#REF!</definedName>
    <definedName name="_1._Выберите_вид_работ" localSheetId="7">#REF!</definedName>
    <definedName name="_1._Выберите_вид_работ" localSheetId="9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11">#REF!</definedName>
    <definedName name="_1___Excel_BuiltIn_Print_Area_3_1" localSheetId="13">#REF!</definedName>
    <definedName name="_1___Excel_BuiltIn_Print_Area_3_1" localSheetId="7">#REF!</definedName>
    <definedName name="_1___Excel_BuiltIn_Print_Area_3_1" localSheetId="9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11">#REF!</definedName>
    <definedName name="_12Excel_BuiltIn_Print_Titles_2_1_1" localSheetId="13">#REF!</definedName>
    <definedName name="_12Excel_BuiltIn_Print_Titles_2_1_1" localSheetId="7">#REF!</definedName>
    <definedName name="_12Excel_BuiltIn_Print_Titles_2_1_1" localSheetId="9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11">#REF!</definedName>
    <definedName name="_1Excel_BuiltIn_Print_Area_1_1_1" localSheetId="13">#REF!</definedName>
    <definedName name="_1Excel_BuiltIn_Print_Area_1_1_1" localSheetId="7">#REF!</definedName>
    <definedName name="_1Excel_BuiltIn_Print_Area_1_1_1" localSheetId="9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11">#REF!</definedName>
    <definedName name="_1Excel_BuiltIn_Print_Area_3_1" localSheetId="13">#REF!</definedName>
    <definedName name="_1Excel_BuiltIn_Print_Area_3_1" localSheetId="7">#REF!</definedName>
    <definedName name="_1Excel_BuiltIn_Print_Area_3_1" localSheetId="9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11">#REF!</definedName>
    <definedName name="_2._Выберите_категорию_горных_пород_по_буримости" localSheetId="13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11">#REF!</definedName>
    <definedName name="_2__Excel_BuiltIn_Print_Area_3_1" localSheetId="13">#REF!</definedName>
    <definedName name="_2__Excel_BuiltIn_Print_Area_3_1" localSheetId="7">#REF!</definedName>
    <definedName name="_2__Excel_BuiltIn_Print_Area_3_1" localSheetId="9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11">#REF!</definedName>
    <definedName name="_2Excel_BuiltIn_Print_Area_1_1_1" localSheetId="13">#REF!</definedName>
    <definedName name="_2Excel_BuiltIn_Print_Area_1_1_1" localSheetId="7">#REF!</definedName>
    <definedName name="_2Excel_BuiltIn_Print_Area_1_1_1" localSheetId="9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11">#REF!</definedName>
    <definedName name="_2Excel_BuiltIn_Print_Area_3_1" localSheetId="13">#REF!</definedName>
    <definedName name="_2Excel_BuiltIn_Print_Area_3_1" localSheetId="7">#REF!</definedName>
    <definedName name="_2Excel_BuiltIn_Print_Area_3_1" localSheetId="9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11">#REF!</definedName>
    <definedName name="_2Excel_BuiltIn_Print_Titles_1_1_1" localSheetId="13">#REF!</definedName>
    <definedName name="_2Excel_BuiltIn_Print_Titles_1_1_1" localSheetId="7">#REF!</definedName>
    <definedName name="_2Excel_BuiltIn_Print_Titles_1_1_1" localSheetId="9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11">#REF!</definedName>
    <definedName name="_3Excel_BuiltIn_Print_Titles_2_1_1" localSheetId="13">#REF!</definedName>
    <definedName name="_3Excel_BuiltIn_Print_Titles_2_1_1" localSheetId="7">#REF!</definedName>
    <definedName name="_3Excel_BuiltIn_Print_Titles_2_1_1" localSheetId="9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11">#REF!</definedName>
    <definedName name="_3а._Выберите_диаметр_скважины" localSheetId="13">#REF!</definedName>
    <definedName name="_3а._Выберите_диаметр_скважины" localSheetId="7">#REF!</definedName>
    <definedName name="_3а._Выберите_диаметр_скважины" localSheetId="9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11">#REF!</definedName>
    <definedName name="_3б._Выберите_диаметр_скважины" localSheetId="13">#REF!</definedName>
    <definedName name="_3б._Выберите_диаметр_скважины" localSheetId="7">#REF!</definedName>
    <definedName name="_3б._Выберите_диаметр_скважины" localSheetId="9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11">#REF!</definedName>
    <definedName name="_3в._Выберите_диаметр_скважины" localSheetId="13">#REF!</definedName>
    <definedName name="_3в._Выберите_диаметр_скважины" localSheetId="7">#REF!</definedName>
    <definedName name="_3в._Выберите_диаметр_скважины" localSheetId="9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11">#REF!</definedName>
    <definedName name="_3г._Выберите_диаметр_скважины" localSheetId="13">#REF!</definedName>
    <definedName name="_3г._Выберите_диаметр_скважины" localSheetId="7">#REF!</definedName>
    <definedName name="_3г._Выберите_диаметр_скважины" localSheetId="9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11">#REF!</definedName>
    <definedName name="_3д._Выберите_диаметр_скважины" localSheetId="13">#REF!</definedName>
    <definedName name="_3д._Выберите_диаметр_скважины" localSheetId="7">#REF!</definedName>
    <definedName name="_3д._Выберите_диаметр_скважины" localSheetId="9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11">#REF!</definedName>
    <definedName name="_3е._Выберите_диаметр_скважины" localSheetId="13">#REF!</definedName>
    <definedName name="_3е._Выберите_диаметр_скважины" localSheetId="7">#REF!</definedName>
    <definedName name="_3е._Выберите_диаметр_скважины" localSheetId="9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11">#REF!</definedName>
    <definedName name="_3ж._Выберите_диаметр_скважины" localSheetId="13">#REF!</definedName>
    <definedName name="_3ж._Выберите_диаметр_скважины" localSheetId="7">#REF!</definedName>
    <definedName name="_3ж._Выберите_диаметр_скважины" localSheetId="9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11">#REF!</definedName>
    <definedName name="_3з._Выберите_диаметр_скважины" localSheetId="13">#REF!</definedName>
    <definedName name="_3з._Выберите_диаметр_скважины" localSheetId="7">#REF!</definedName>
    <definedName name="_3з._Выберите_диаметр_скважины" localSheetId="9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11">#REF!</definedName>
    <definedName name="_3и._Выберите_диаметр_скважины" localSheetId="13">#REF!</definedName>
    <definedName name="_3и._Выберите_диаметр_скважины" localSheetId="7">#REF!</definedName>
    <definedName name="_3и._Выберите_диаметр_скважины" localSheetId="9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11">#REF!</definedName>
    <definedName name="_3к._Выберите_диаметр_скважины" localSheetId="13">#REF!</definedName>
    <definedName name="_3к._Выберите_диаметр_скважины" localSheetId="7">#REF!</definedName>
    <definedName name="_3к._Выберите_диаметр_скважины" localSheetId="9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11">#REF!</definedName>
    <definedName name="_3л._Выберите_диаметр_скважины" localSheetId="13">#REF!</definedName>
    <definedName name="_3л._Выберите_диаметр_скважины" localSheetId="7">#REF!</definedName>
    <definedName name="_3л._Выберите_диаметр_скважины" localSheetId="9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11">#REF!</definedName>
    <definedName name="_3м._Выберите_диаметр_скважины" localSheetId="13">#REF!</definedName>
    <definedName name="_3м._Выберите_диаметр_скважины" localSheetId="7">#REF!</definedName>
    <definedName name="_3м._Выберите_диаметр_скважины" localSheetId="9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11">#REF!</definedName>
    <definedName name="_4Excel_BuiltIn_Print_Area_1_1_1" localSheetId="13">#REF!</definedName>
    <definedName name="_4Excel_BuiltIn_Print_Area_1_1_1" localSheetId="7">#REF!</definedName>
    <definedName name="_4Excel_BuiltIn_Print_Area_1_1_1" localSheetId="9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11">#REF!</definedName>
    <definedName name="_4Excel_BuiltIn_Print_Titles_1_1_1" localSheetId="13">#REF!</definedName>
    <definedName name="_4Excel_BuiltIn_Print_Titles_1_1_1" localSheetId="7">#REF!</definedName>
    <definedName name="_4Excel_BuiltIn_Print_Titles_1_1_1" localSheetId="9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11">#REF!</definedName>
    <definedName name="_6Excel_BuiltIn_Print_Titles_2_1_1" localSheetId="13">#REF!</definedName>
    <definedName name="_6Excel_BuiltIn_Print_Titles_2_1_1" localSheetId="7">#REF!</definedName>
    <definedName name="_6Excel_BuiltIn_Print_Titles_2_1_1" localSheetId="9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11">#REF!</definedName>
    <definedName name="_8Excel_BuiltIn_Print_Titles_1_1_1" localSheetId="13">#REF!</definedName>
    <definedName name="_8Excel_BuiltIn_Print_Titles_1_1_1" localSheetId="7">#REF!</definedName>
    <definedName name="_8Excel_BuiltIn_Print_Titles_1_1_1" localSheetId="9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11">#REF!</definedName>
    <definedName name="_a2" localSheetId="13">#REF!</definedName>
    <definedName name="_a2" localSheetId="7">#REF!</definedName>
    <definedName name="_a2" localSheetId="9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11">#REF!</definedName>
    <definedName name="_AUTOEXEC" localSheetId="13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1">#REF!</definedName>
    <definedName name="_def2000г" localSheetId="16">#REF!</definedName>
    <definedName name="_def2000г" localSheetId="17">#REF!</definedName>
    <definedName name="_def2000г" localSheetId="13">#REF!</definedName>
    <definedName name="_def2000г" localSheetId="7">#REF!</definedName>
    <definedName name="_def2000г" localSheetId="9">#REF!</definedName>
    <definedName name="_def2000г" localSheetId="14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1">#REF!</definedName>
    <definedName name="_def2001г" localSheetId="16">#REF!</definedName>
    <definedName name="_def2001г" localSheetId="17">#REF!</definedName>
    <definedName name="_def2001г" localSheetId="13">#REF!</definedName>
    <definedName name="_def2001г" localSheetId="7">#REF!</definedName>
    <definedName name="_def2001г" localSheetId="9">#REF!</definedName>
    <definedName name="_def2001г" localSheetId="14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1">#REF!</definedName>
    <definedName name="_def2002г" localSheetId="16">#REF!</definedName>
    <definedName name="_def2002г" localSheetId="17">#REF!</definedName>
    <definedName name="_def2002г" localSheetId="13">#REF!</definedName>
    <definedName name="_def2002г" localSheetId="7">#REF!</definedName>
    <definedName name="_def2002г" localSheetId="9">#REF!</definedName>
    <definedName name="_def2002г" localSheetId="14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11">#REF!</definedName>
    <definedName name="_Fill" localSheetId="13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11">#REF!</definedName>
    <definedName name="_FilterDatabase" localSheetId="13">#REF!</definedName>
    <definedName name="_FilterDatabase" localSheetId="7">#REF!</definedName>
    <definedName name="_FilterDatabase" localSheetId="9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11">#REF!</definedName>
    <definedName name="_Hlt440565644_1" localSheetId="13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1">#REF!</definedName>
    <definedName name="_inf2000" localSheetId="16">#REF!</definedName>
    <definedName name="_inf2000" localSheetId="17">#REF!</definedName>
    <definedName name="_inf2000" localSheetId="13">#REF!</definedName>
    <definedName name="_inf2000" localSheetId="7">#REF!</definedName>
    <definedName name="_inf2000" localSheetId="9">#REF!</definedName>
    <definedName name="_inf2000" localSheetId="14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1">#REF!</definedName>
    <definedName name="_inf2001" localSheetId="16">#REF!</definedName>
    <definedName name="_inf2001" localSheetId="17">#REF!</definedName>
    <definedName name="_inf2001" localSheetId="13">#REF!</definedName>
    <definedName name="_inf2001" localSheetId="7">#REF!</definedName>
    <definedName name="_inf2001" localSheetId="9">#REF!</definedName>
    <definedName name="_inf2001" localSheetId="14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1">#REF!</definedName>
    <definedName name="_inf2002" localSheetId="16">#REF!</definedName>
    <definedName name="_inf2002" localSheetId="17">#REF!</definedName>
    <definedName name="_inf2002" localSheetId="13">#REF!</definedName>
    <definedName name="_inf2002" localSheetId="7">#REF!</definedName>
    <definedName name="_inf2002" localSheetId="9">#REF!</definedName>
    <definedName name="_inf2002" localSheetId="14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1">#REF!</definedName>
    <definedName name="_inf2003" localSheetId="16">#REF!</definedName>
    <definedName name="_inf2003" localSheetId="17">#REF!</definedName>
    <definedName name="_inf2003" localSheetId="13">#REF!</definedName>
    <definedName name="_inf2003" localSheetId="7">#REF!</definedName>
    <definedName name="_inf2003" localSheetId="9">#REF!</definedName>
    <definedName name="_inf2003" localSheetId="14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1">#REF!</definedName>
    <definedName name="_inf2004" localSheetId="16">#REF!</definedName>
    <definedName name="_inf2004" localSheetId="17">#REF!</definedName>
    <definedName name="_inf2004" localSheetId="13">#REF!</definedName>
    <definedName name="_inf2004" localSheetId="7">#REF!</definedName>
    <definedName name="_inf2004" localSheetId="9">#REF!</definedName>
    <definedName name="_inf2004" localSheetId="14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1">#REF!</definedName>
    <definedName name="_inf2005" localSheetId="16">#REF!</definedName>
    <definedName name="_inf2005" localSheetId="17">#REF!</definedName>
    <definedName name="_inf2005" localSheetId="13">#REF!</definedName>
    <definedName name="_inf2005" localSheetId="7">#REF!</definedName>
    <definedName name="_inf2005" localSheetId="9">#REF!</definedName>
    <definedName name="_inf2005" localSheetId="14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1">#REF!</definedName>
    <definedName name="_inf2006" localSheetId="16">#REF!</definedName>
    <definedName name="_inf2006" localSheetId="17">#REF!</definedName>
    <definedName name="_inf2006" localSheetId="13">#REF!</definedName>
    <definedName name="_inf2006" localSheetId="7">#REF!</definedName>
    <definedName name="_inf2006" localSheetId="9">#REF!</definedName>
    <definedName name="_inf2006" localSheetId="14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1">#REF!</definedName>
    <definedName name="_inf2007" localSheetId="16">#REF!</definedName>
    <definedName name="_inf2007" localSheetId="17">#REF!</definedName>
    <definedName name="_inf2007" localSheetId="13">#REF!</definedName>
    <definedName name="_inf2007" localSheetId="7">#REF!</definedName>
    <definedName name="_inf2007" localSheetId="9">#REF!</definedName>
    <definedName name="_inf2007" localSheetId="14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1">#REF!</definedName>
    <definedName name="_inf2008" localSheetId="16">#REF!</definedName>
    <definedName name="_inf2008" localSheetId="17">#REF!</definedName>
    <definedName name="_inf2008" localSheetId="13">#REF!</definedName>
    <definedName name="_inf2008" localSheetId="7">#REF!</definedName>
    <definedName name="_inf2008" localSheetId="9">#REF!</definedName>
    <definedName name="_inf2008" localSheetId="14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1">#REF!</definedName>
    <definedName name="_inf2009" localSheetId="16">#REF!</definedName>
    <definedName name="_inf2009" localSheetId="17">#REF!</definedName>
    <definedName name="_inf2009" localSheetId="13">#REF!</definedName>
    <definedName name="_inf2009" localSheetId="7">#REF!</definedName>
    <definedName name="_inf2009" localSheetId="9">#REF!</definedName>
    <definedName name="_inf2009" localSheetId="14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1">#REF!</definedName>
    <definedName name="_inf2010" localSheetId="16">#REF!</definedName>
    <definedName name="_inf2010" localSheetId="17">#REF!</definedName>
    <definedName name="_inf2010" localSheetId="13">#REF!</definedName>
    <definedName name="_inf2010" localSheetId="7">#REF!</definedName>
    <definedName name="_inf2010" localSheetId="9">#REF!</definedName>
    <definedName name="_inf2010" localSheetId="14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1">#REF!</definedName>
    <definedName name="_inf2011" localSheetId="16">#REF!</definedName>
    <definedName name="_inf2011" localSheetId="17">#REF!</definedName>
    <definedName name="_inf2011" localSheetId="13">#REF!</definedName>
    <definedName name="_inf2011" localSheetId="7">#REF!</definedName>
    <definedName name="_inf2011" localSheetId="9">#REF!</definedName>
    <definedName name="_inf2011" localSheetId="14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1">#REF!</definedName>
    <definedName name="_inf2012" localSheetId="16">#REF!</definedName>
    <definedName name="_inf2012" localSheetId="17">#REF!</definedName>
    <definedName name="_inf2012" localSheetId="13">#REF!</definedName>
    <definedName name="_inf2012" localSheetId="7">#REF!</definedName>
    <definedName name="_inf2012" localSheetId="9">#REF!</definedName>
    <definedName name="_inf2012" localSheetId="14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1">#REF!</definedName>
    <definedName name="_inf2013" localSheetId="16">#REF!</definedName>
    <definedName name="_inf2013" localSheetId="17">#REF!</definedName>
    <definedName name="_inf2013" localSheetId="13">#REF!</definedName>
    <definedName name="_inf2013" localSheetId="7">#REF!</definedName>
    <definedName name="_inf2013" localSheetId="9">#REF!</definedName>
    <definedName name="_inf2013" localSheetId="14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1">#REF!</definedName>
    <definedName name="_inf2014" localSheetId="16">#REF!</definedName>
    <definedName name="_inf2014" localSheetId="17">#REF!</definedName>
    <definedName name="_inf2014" localSheetId="13">#REF!</definedName>
    <definedName name="_inf2014" localSheetId="7">#REF!</definedName>
    <definedName name="_inf2014" localSheetId="9">#REF!</definedName>
    <definedName name="_inf2014" localSheetId="14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1">#REF!</definedName>
    <definedName name="_inf2015" localSheetId="16">#REF!</definedName>
    <definedName name="_inf2015" localSheetId="17">#REF!</definedName>
    <definedName name="_inf2015" localSheetId="13">#REF!</definedName>
    <definedName name="_inf2015" localSheetId="7">#REF!</definedName>
    <definedName name="_inf2015" localSheetId="9">#REF!</definedName>
    <definedName name="_inf2015" localSheetId="14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11">#REF!</definedName>
    <definedName name="_k" localSheetId="13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11">#REF!</definedName>
    <definedName name="_m" localSheetId="13">#REF!</definedName>
    <definedName name="_m" localSheetId="7">#REF!</definedName>
    <definedName name="_m" localSheetId="9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11">#REF!</definedName>
    <definedName name="_qs2" localSheetId="13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11">#REF!</definedName>
    <definedName name="_qs3" localSheetId="13">#REF!</definedName>
    <definedName name="_qs3" localSheetId="7">#REF!</definedName>
    <definedName name="_qs3" localSheetId="9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11">#REF!</definedName>
    <definedName name="_s" localSheetId="13">#REF!</definedName>
    <definedName name="_s" localSheetId="7">#REF!</definedName>
    <definedName name="_s" localSheetId="9">#REF!</definedName>
    <definedName name="_s">#REF!</definedName>
    <definedName name="_Toc130536623" localSheetId="6">'Прил.4 РМ'!$B$5</definedName>
    <definedName name="_Toc132270798" localSheetId="3">'Прил.1 Сравнит табл'!$B$3</definedName>
    <definedName name="_Toc132270799" localSheetId="5">Прил.3!$A$3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1">{"'4.5 РМ'!glc1",#N/A,FALSE,"GLC";"'4.5 РМ'!glc2",#N/A,FALSE,"GLC";"'4.5 РМ'!glc3",#N/A,FALSE,"GLC";"'4.5 РМ'!glc4",#N/A,FALSE,"GLC";"'4.5 РМ'!glc5",#N/A,FALSE,"GLC"}</definedName>
    <definedName name="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1">{"'4.5 РМ'!glc1",#N/A,FALSE,"GLC";"'4.5 РМ'!glc2",#N/A,FALSE,"GLC";"'4.5 РМ'!glc3",#N/A,FALSE,"GLC";"'4.5 РМ'!glc4",#N/A,FALSE,"GLC";"'4.5 РМ'!glc5",#N/A,FALSE,"GLC"}</definedName>
    <definedName name="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11">#REF!</definedName>
    <definedName name="_z" localSheetId="13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11">#REF!</definedName>
    <definedName name="_а2" localSheetId="13">#REF!</definedName>
    <definedName name="_а2" localSheetId="7">#REF!</definedName>
    <definedName name="_а2" localSheetId="9">#REF!</definedName>
    <definedName name="_а2">#REF!</definedName>
    <definedName name="_Восемь" localSheetId="9">#REF!</definedName>
    <definedName name="_Восемь">#REF!</definedName>
    <definedName name="_два_1" localSheetId="9">#REF!</definedName>
    <definedName name="_два_1">#REF!</definedName>
    <definedName name="_два_2" localSheetId="9">#REF!</definedName>
    <definedName name="_два_2">#REF!</definedName>
    <definedName name="_Девять" localSheetId="9">#REF!</definedName>
    <definedName name="_Девять">#REF!</definedName>
    <definedName name="_пять" localSheetId="9">#REF!</definedName>
    <definedName name="_пять">#REF!</definedName>
    <definedName name="_Раз" localSheetId="9">#REF!</definedName>
    <definedName name="_Раз">#REF!</definedName>
    <definedName name="_семь_1" localSheetId="9">#REF!</definedName>
    <definedName name="_семь_1">#REF!</definedName>
    <definedName name="_семь_2" localSheetId="9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11">#REF!</definedName>
    <definedName name="_Стоимость_УНЦП" localSheetId="13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 localSheetId="9">#REF!</definedName>
    <definedName name="_три">#REF!</definedName>
    <definedName name="_xlnm._FilterDatabase">#REF!</definedName>
    <definedName name="_четыре" localSheetId="9">#REF!</definedName>
    <definedName name="_четыре">#REF!</definedName>
    <definedName name="_шесть_1" localSheetId="9">#REF!</definedName>
    <definedName name="_шесть_1">#REF!</definedName>
    <definedName name="_шесть_2" localSheetId="9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11">#REF!</definedName>
    <definedName name="a" localSheetId="13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1">#REF!</definedName>
    <definedName name="a04t" localSheetId="16">#REF!</definedName>
    <definedName name="a04t" localSheetId="17">#REF!</definedName>
    <definedName name="a04t" localSheetId="13">#REF!</definedName>
    <definedName name="a04t" localSheetId="7">#REF!</definedName>
    <definedName name="a04t" localSheetId="9">#REF!</definedName>
    <definedName name="a04t" localSheetId="14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11">#REF!</definedName>
    <definedName name="A99999999" localSheetId="13">#REF!</definedName>
    <definedName name="A99999999" localSheetId="7">#REF!</definedName>
    <definedName name="A99999999" localSheetId="9">#REF!</definedName>
    <definedName name="A99999999">#REF!</definedName>
    <definedName name="aa" localSheetId="13">#REF!</definedName>
    <definedName name="aa" localSheetId="9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11">#REF!</definedName>
    <definedName name="aaa" localSheetId="13">#REF!</definedName>
    <definedName name="aaa" localSheetId="7">#REF!</definedName>
    <definedName name="aaa" localSheetId="9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11">#REF!</definedName>
    <definedName name="ab" localSheetId="13">#REF!</definedName>
    <definedName name="ab" localSheetId="7">#REF!</definedName>
    <definedName name="ab" localSheetId="9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11">#REF!</definedName>
    <definedName name="asd" localSheetId="13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11">#REF!</definedName>
    <definedName name="b" localSheetId="13">#REF!</definedName>
    <definedName name="b" localSheetId="7">#REF!</definedName>
    <definedName name="b" localSheetId="9">#REF!</definedName>
    <definedName name="b">#REF!</definedName>
    <definedName name="BLPH1" localSheetId="9">#REF!</definedName>
    <definedName name="BLPH1">#REF!</definedName>
    <definedName name="BLPH2" localSheetId="9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11">#REF!</definedName>
    <definedName name="Categories" localSheetId="13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11">#REF!</definedName>
    <definedName name="CC_fSF" localSheetId="13">#REF!</definedName>
    <definedName name="CC_fSF" localSheetId="7">#REF!</definedName>
    <definedName name="CC_fSF" localSheetId="9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11">#REF!</definedName>
    <definedName name="Criteria" localSheetId="13">#REF!</definedName>
    <definedName name="Criteria" localSheetId="7">#REF!</definedName>
    <definedName name="Criteria" localSheetId="9">#REF!</definedName>
    <definedName name="Criteria">#REF!</definedName>
    <definedName name="curs" localSheetId="9">#REF!</definedName>
    <definedName name="curs">#REF!</definedName>
    <definedName name="cvtnf" localSheetId="13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11">#REF!</definedName>
    <definedName name="d" localSheetId="13">#REF!</definedName>
    <definedName name="d" localSheetId="7">#REF!</definedName>
    <definedName name="d" localSheetId="9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11">#REF!</definedName>
    <definedName name="Database" localSheetId="13">#REF!</definedName>
    <definedName name="Database" localSheetId="7">#REF!</definedName>
    <definedName name="Database" localSheetId="9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11">#REF!</definedName>
    <definedName name="DateColJournal" localSheetId="13">#REF!</definedName>
    <definedName name="DateColJournal" localSheetId="7">#REF!</definedName>
    <definedName name="DateColJournal" localSheetId="9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11">#REF!</definedName>
    <definedName name="ddduy" localSheetId="13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11">#REF!</definedName>
    <definedName name="deviation1" localSheetId="13">#REF!</definedName>
    <definedName name="deviation1" localSheetId="7">#REF!</definedName>
    <definedName name="deviation1" localSheetId="9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11">#REF!</definedName>
    <definedName name="DiscontRate" localSheetId="13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11">#REF!</definedName>
    <definedName name="DM" localSheetId="13">#REF!</definedName>
    <definedName name="DM" localSheetId="7">#REF!</definedName>
    <definedName name="DM" localSheetId="9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1">#REF!</definedName>
    <definedName name="DOLL" localSheetId="16">#REF!</definedName>
    <definedName name="DOLL" localSheetId="17">#REF!</definedName>
    <definedName name="DOLL" localSheetId="13">#REF!</definedName>
    <definedName name="DOLL" localSheetId="7">#REF!</definedName>
    <definedName name="DOLL" localSheetId="9">#REF!</definedName>
    <definedName name="DOLL" localSheetId="14">#REF!</definedName>
    <definedName name="DOLL" localSheetId="12">#REF!</definedName>
    <definedName name="DOLL">#REF!</definedName>
    <definedName name="ee" localSheetId="13">#REF!</definedName>
    <definedName name="ee" localSheetId="9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11">#REF!</definedName>
    <definedName name="ehc" localSheetId="13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11">#REF!</definedName>
    <definedName name="Excel_BuiltIn_Database" localSheetId="13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1">#REF!</definedName>
    <definedName name="Excel_BuiltIn_Print_Area_1" localSheetId="16">#REF!</definedName>
    <definedName name="Excel_BuiltIn_Print_Area_1" localSheetId="17">#REF!</definedName>
    <definedName name="Excel_BuiltIn_Print_Area_1" localSheetId="13">#REF!</definedName>
    <definedName name="Excel_BuiltIn_Print_Area_1" localSheetId="7">#REF!</definedName>
    <definedName name="Excel_BuiltIn_Print_Area_1" localSheetId="9">#REF!</definedName>
    <definedName name="Excel_BuiltIn_Print_Area_1" localSheetId="14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11">#REF!</definedName>
    <definedName name="Excel_BuiltIn_Print_Area_1_1" localSheetId="13">#REF!</definedName>
    <definedName name="Excel_BuiltIn_Print_Area_1_1" localSheetId="7">#REF!</definedName>
    <definedName name="Excel_BuiltIn_Print_Area_1_1" localSheetId="9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11">#REF!</definedName>
    <definedName name="Excel_BuiltIn_Print_Area_1_1_1" localSheetId="13">#REF!</definedName>
    <definedName name="Excel_BuiltIn_Print_Area_1_1_1" localSheetId="7">#REF!</definedName>
    <definedName name="Excel_BuiltIn_Print_Area_1_1_1" localSheetId="9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11">#REF!</definedName>
    <definedName name="Excel_BuiltIn_Print_Area_10_1" localSheetId="13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11">#REF!</definedName>
    <definedName name="Excel_BuiltIn_Print_Area_10_1_1" localSheetId="13">#REF!</definedName>
    <definedName name="Excel_BuiltIn_Print_Area_10_1_1" localSheetId="7">#REF!</definedName>
    <definedName name="Excel_BuiltIn_Print_Area_10_1_1" localSheetId="9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11">#REF!</definedName>
    <definedName name="Excel_BuiltIn_Print_Area_11" localSheetId="13">#REF!</definedName>
    <definedName name="Excel_BuiltIn_Print_Area_11" localSheetId="7">#REF!</definedName>
    <definedName name="Excel_BuiltIn_Print_Area_11" localSheetId="9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11">#REF!</definedName>
    <definedName name="Excel_BuiltIn_Print_Area_11_1" localSheetId="13">#REF!</definedName>
    <definedName name="Excel_BuiltIn_Print_Area_11_1" localSheetId="7">#REF!</definedName>
    <definedName name="Excel_BuiltIn_Print_Area_11_1" localSheetId="9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11">#REF!</definedName>
    <definedName name="Excel_BuiltIn_Print_Area_12" localSheetId="13">#REF!</definedName>
    <definedName name="Excel_BuiltIn_Print_Area_12" localSheetId="7">#REF!</definedName>
    <definedName name="Excel_BuiltIn_Print_Area_12" localSheetId="9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11">#REF!</definedName>
    <definedName name="Excel_BuiltIn_Print_Area_13" localSheetId="13">#REF!</definedName>
    <definedName name="Excel_BuiltIn_Print_Area_13" localSheetId="7">#REF!</definedName>
    <definedName name="Excel_BuiltIn_Print_Area_13" localSheetId="9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11">#REF!</definedName>
    <definedName name="Excel_BuiltIn_Print_Area_13_1" localSheetId="13">#REF!</definedName>
    <definedName name="Excel_BuiltIn_Print_Area_13_1" localSheetId="7">#REF!</definedName>
    <definedName name="Excel_BuiltIn_Print_Area_13_1" localSheetId="9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11">#REF!</definedName>
    <definedName name="Excel_BuiltIn_Print_Area_14" localSheetId="13">#REF!</definedName>
    <definedName name="Excel_BuiltIn_Print_Area_14" localSheetId="7">#REF!</definedName>
    <definedName name="Excel_BuiltIn_Print_Area_14" localSheetId="9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11">#REF!</definedName>
    <definedName name="Excel_BuiltIn_Print_Area_15" localSheetId="13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11">#REF!</definedName>
    <definedName name="Excel_BuiltIn_Print_Area_2_1" localSheetId="13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11">#REF!</definedName>
    <definedName name="Excel_BuiltIn_Print_Area_3_1" localSheetId="13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1">#REF!</definedName>
    <definedName name="Excel_BuiltIn_Print_Area_4" localSheetId="16">#REF!</definedName>
    <definedName name="Excel_BuiltIn_Print_Area_4" localSheetId="17">#REF!</definedName>
    <definedName name="Excel_BuiltIn_Print_Area_4" localSheetId="13">#REF!</definedName>
    <definedName name="Excel_BuiltIn_Print_Area_4" localSheetId="7">#REF!</definedName>
    <definedName name="Excel_BuiltIn_Print_Area_4" localSheetId="9">#REF!</definedName>
    <definedName name="Excel_BuiltIn_Print_Area_4" localSheetId="14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11">#REF!</definedName>
    <definedName name="Excel_BuiltIn_Print_Area_4_1" localSheetId="13">#REF!</definedName>
    <definedName name="Excel_BuiltIn_Print_Area_4_1" localSheetId="7">#REF!</definedName>
    <definedName name="Excel_BuiltIn_Print_Area_4_1" localSheetId="9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11">#REF!</definedName>
    <definedName name="Excel_BuiltIn_Print_Area_4_1_1" localSheetId="13">#REF!</definedName>
    <definedName name="Excel_BuiltIn_Print_Area_4_1_1" localSheetId="7">#REF!</definedName>
    <definedName name="Excel_BuiltIn_Print_Area_4_1_1" localSheetId="9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11">#REF!</definedName>
    <definedName name="Excel_BuiltIn_Print_Area_4_1_1_1" localSheetId="13">#REF!</definedName>
    <definedName name="Excel_BuiltIn_Print_Area_4_1_1_1" localSheetId="7">#REF!</definedName>
    <definedName name="Excel_BuiltIn_Print_Area_4_1_1_1" localSheetId="9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1">#REF!</definedName>
    <definedName name="Excel_BuiltIn_Print_Area_5" localSheetId="16">#REF!</definedName>
    <definedName name="Excel_BuiltIn_Print_Area_5" localSheetId="17">#REF!</definedName>
    <definedName name="Excel_BuiltIn_Print_Area_5" localSheetId="13">#REF!</definedName>
    <definedName name="Excel_BuiltIn_Print_Area_5" localSheetId="7">#REF!</definedName>
    <definedName name="Excel_BuiltIn_Print_Area_5" localSheetId="9">#REF!</definedName>
    <definedName name="Excel_BuiltIn_Print_Area_5" localSheetId="14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11">#REF!</definedName>
    <definedName name="Excel_BuiltIn_Print_Area_5_1" localSheetId="13">#REF!</definedName>
    <definedName name="Excel_BuiltIn_Print_Area_5_1" localSheetId="7">#REF!</definedName>
    <definedName name="Excel_BuiltIn_Print_Area_5_1" localSheetId="9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11">#REF!</definedName>
    <definedName name="Excel_BuiltIn_Print_Area_5_1_1" localSheetId="13">#REF!</definedName>
    <definedName name="Excel_BuiltIn_Print_Area_5_1_1" localSheetId="7">#REF!</definedName>
    <definedName name="Excel_BuiltIn_Print_Area_5_1_1" localSheetId="9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11">#REF!</definedName>
    <definedName name="Excel_BuiltIn_Print_Area_6" localSheetId="13">#REF!</definedName>
    <definedName name="Excel_BuiltIn_Print_Area_6" localSheetId="7">#REF!</definedName>
    <definedName name="Excel_BuiltIn_Print_Area_6" localSheetId="9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11">#REF!</definedName>
    <definedName name="Excel_BuiltIn_Print_Area_6_1" localSheetId="13">#REF!</definedName>
    <definedName name="Excel_BuiltIn_Print_Area_6_1" localSheetId="7">#REF!</definedName>
    <definedName name="Excel_BuiltIn_Print_Area_6_1" localSheetId="9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11">#REF!</definedName>
    <definedName name="Excel_BuiltIn_Print_Area_7_1" localSheetId="13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11">#REF!</definedName>
    <definedName name="Excel_BuiltIn_Print_Area_7_1_1" localSheetId="13">#REF!</definedName>
    <definedName name="Excel_BuiltIn_Print_Area_7_1_1" localSheetId="7">#REF!</definedName>
    <definedName name="Excel_BuiltIn_Print_Area_7_1_1" localSheetId="9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11">#REF!</definedName>
    <definedName name="Excel_BuiltIn_Print_Area_7_1_1_1" localSheetId="13">#REF!</definedName>
    <definedName name="Excel_BuiltIn_Print_Area_7_1_1_1" localSheetId="7">#REF!</definedName>
    <definedName name="Excel_BuiltIn_Print_Area_7_1_1_1" localSheetId="9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11">#REF!</definedName>
    <definedName name="Excel_BuiltIn_Print_Area_7_1_1_1_1" localSheetId="13">#REF!</definedName>
    <definedName name="Excel_BuiltIn_Print_Area_7_1_1_1_1" localSheetId="7">#REF!</definedName>
    <definedName name="Excel_BuiltIn_Print_Area_7_1_1_1_1" localSheetId="9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11">#REF!</definedName>
    <definedName name="Excel_BuiltIn_Print_Area_8_1" localSheetId="13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11">#REF!</definedName>
    <definedName name="Excel_BuiltIn_Print_Area_9_1" localSheetId="13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11">#REF!</definedName>
    <definedName name="Excel_BuiltIn_Print_Area_9_1_1" localSheetId="13">#REF!</definedName>
    <definedName name="Excel_BuiltIn_Print_Area_9_1_1" localSheetId="7">#REF!</definedName>
    <definedName name="Excel_BuiltIn_Print_Area_9_1_1" localSheetId="9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11">#REF!</definedName>
    <definedName name="Excel_BuiltIn_Print_Area_9_1_1_1" localSheetId="13">#REF!</definedName>
    <definedName name="Excel_BuiltIn_Print_Area_9_1_1_1" localSheetId="7">#REF!</definedName>
    <definedName name="Excel_BuiltIn_Print_Area_9_1_1_1" localSheetId="9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11">#REF!</definedName>
    <definedName name="Excel_BuiltIn_Print_Titles" localSheetId="13">#REF!</definedName>
    <definedName name="Excel_BuiltIn_Print_Titles" localSheetId="7">#REF!</definedName>
    <definedName name="Excel_BuiltIn_Print_Titles" localSheetId="9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11">#REF!</definedName>
    <definedName name="Excel_BuiltIn_Print_Titles_1" localSheetId="13">#REF!</definedName>
    <definedName name="Excel_BuiltIn_Print_Titles_1" localSheetId="7">#REF!</definedName>
    <definedName name="Excel_BuiltIn_Print_Titles_1" localSheetId="9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11">#REF!</definedName>
    <definedName name="Excel_BuiltIn_Print_Titles_1_1" localSheetId="13">#REF!</definedName>
    <definedName name="Excel_BuiltIn_Print_Titles_1_1" localSheetId="7">#REF!</definedName>
    <definedName name="Excel_BuiltIn_Print_Titles_1_1" localSheetId="9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11">#REF!</definedName>
    <definedName name="Excel_BuiltIn_Print_Titles_1_1_1" localSheetId="13">#REF!</definedName>
    <definedName name="Excel_BuiltIn_Print_Titles_1_1_1" localSheetId="7">#REF!</definedName>
    <definedName name="Excel_BuiltIn_Print_Titles_1_1_1" localSheetId="9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11">#REF!</definedName>
    <definedName name="Excel_BuiltIn_Print_Titles_12" localSheetId="13">#REF!</definedName>
    <definedName name="Excel_BuiltIn_Print_Titles_12" localSheetId="7">#REF!</definedName>
    <definedName name="Excel_BuiltIn_Print_Titles_12" localSheetId="9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11">#REF!</definedName>
    <definedName name="Excel_BuiltIn_Print_Titles_13" localSheetId="13">#REF!</definedName>
    <definedName name="Excel_BuiltIn_Print_Titles_13" localSheetId="7">#REF!</definedName>
    <definedName name="Excel_BuiltIn_Print_Titles_13" localSheetId="9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11">#REF!</definedName>
    <definedName name="Excel_BuiltIn_Print_Titles_13_1" localSheetId="13">#REF!</definedName>
    <definedName name="Excel_BuiltIn_Print_Titles_13_1" localSheetId="7">#REF!</definedName>
    <definedName name="Excel_BuiltIn_Print_Titles_13_1" localSheetId="9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11">#REF!</definedName>
    <definedName name="Excel_BuiltIn_Print_Titles_14" localSheetId="13">#REF!</definedName>
    <definedName name="Excel_BuiltIn_Print_Titles_14" localSheetId="7">#REF!</definedName>
    <definedName name="Excel_BuiltIn_Print_Titles_14" localSheetId="9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11">#REF!</definedName>
    <definedName name="Excel_BuiltIn_Print_Titles_2" localSheetId="13">#REF!</definedName>
    <definedName name="Excel_BuiltIn_Print_Titles_2" localSheetId="7">#REF!</definedName>
    <definedName name="Excel_BuiltIn_Print_Titles_2" localSheetId="9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11">#REF!</definedName>
    <definedName name="Excel_BuiltIn_Print_Titles_2_1" localSheetId="13">#REF!</definedName>
    <definedName name="Excel_BuiltIn_Print_Titles_2_1" localSheetId="7">#REF!</definedName>
    <definedName name="Excel_BuiltIn_Print_Titles_2_1" localSheetId="9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11">#REF!</definedName>
    <definedName name="Excel_BuiltIn_Print_Titles_3" localSheetId="13">#REF!</definedName>
    <definedName name="Excel_BuiltIn_Print_Titles_3" localSheetId="7">#REF!</definedName>
    <definedName name="Excel_BuiltIn_Print_Titles_3" localSheetId="9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11">#REF!</definedName>
    <definedName name="Excel_BuiltIn_Print_Titles_3_1" localSheetId="13">#REF!</definedName>
    <definedName name="Excel_BuiltIn_Print_Titles_3_1" localSheetId="7">#REF!</definedName>
    <definedName name="Excel_BuiltIn_Print_Titles_3_1" localSheetId="9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11">#REF!</definedName>
    <definedName name="Excel_BuiltIn_Print_Titles_4" localSheetId="13">#REF!</definedName>
    <definedName name="Excel_BuiltIn_Print_Titles_4" localSheetId="7">#REF!</definedName>
    <definedName name="Excel_BuiltIn_Print_Titles_4" localSheetId="9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11">#REF!</definedName>
    <definedName name="Excel_BuiltIn_Print_Titles_4_1" localSheetId="13">#REF!</definedName>
    <definedName name="Excel_BuiltIn_Print_Titles_4_1" localSheetId="7">#REF!</definedName>
    <definedName name="Excel_BuiltIn_Print_Titles_4_1" localSheetId="9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11">#REF!</definedName>
    <definedName name="Excel_BuiltIn_Print_Titles_5" localSheetId="13">#REF!</definedName>
    <definedName name="Excel_BuiltIn_Print_Titles_5" localSheetId="7">#REF!</definedName>
    <definedName name="Excel_BuiltIn_Print_Titles_5" localSheetId="9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11">#REF!</definedName>
    <definedName name="Excel_BuiltIn_Print_Titles_5_1" localSheetId="13">#REF!</definedName>
    <definedName name="Excel_BuiltIn_Print_Titles_5_1" localSheetId="7">#REF!</definedName>
    <definedName name="Excel_BuiltIn_Print_Titles_5_1" localSheetId="9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11">#REF!</definedName>
    <definedName name="Excel_BuiltIn_Print_Titles_8" localSheetId="13">#REF!</definedName>
    <definedName name="Excel_BuiltIn_Print_Titles_8" localSheetId="7">#REF!</definedName>
    <definedName name="Excel_BuiltIn_Print_Titles_8" localSheetId="9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11">#REF!</definedName>
    <definedName name="Excel_BuiltIn_Print_Titles_9" localSheetId="13">#REF!</definedName>
    <definedName name="Excel_BuiltIn_Print_Titles_9" localSheetId="7">#REF!</definedName>
    <definedName name="Excel_BuiltIn_Print_Titles_9" localSheetId="9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11">#REF!</definedName>
    <definedName name="Excel_BuiltIn_Print_Titles_9_1" localSheetId="13">#REF!</definedName>
    <definedName name="Excel_BuiltIn_Print_Titles_9_1" localSheetId="7">#REF!</definedName>
    <definedName name="Excel_BuiltIn_Print_Titles_9_1" localSheetId="9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1">#REF!</definedName>
    <definedName name="ff" localSheetId="16">#REF!</definedName>
    <definedName name="ff" localSheetId="17">#REF!</definedName>
    <definedName name="ff" localSheetId="13">#REF!</definedName>
    <definedName name="ff" localSheetId="7">#REF!</definedName>
    <definedName name="ff" localSheetId="9">#REF!</definedName>
    <definedName name="ff" localSheetId="14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1">#REF!</definedName>
    <definedName name="gggg" localSheetId="16">#REF!</definedName>
    <definedName name="gggg" localSheetId="17">#REF!</definedName>
    <definedName name="gggg" localSheetId="13">#REF!</definedName>
    <definedName name="gggg" localSheetId="7">#REF!</definedName>
    <definedName name="gggg" localSheetId="9">#REF!</definedName>
    <definedName name="gggg" localSheetId="14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1">#REF!</definedName>
    <definedName name="Global.MNULL" localSheetId="16">#REF!</definedName>
    <definedName name="Global.MNULL" localSheetId="17">#REF!</definedName>
    <definedName name="Global.MNULL" localSheetId="13">#REF!</definedName>
    <definedName name="Global.MNULL" localSheetId="7">#REF!</definedName>
    <definedName name="Global.MNULL" localSheetId="9">#REF!</definedName>
    <definedName name="Global.MNULL" localSheetId="14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1">#REF!</definedName>
    <definedName name="Global.NULL" localSheetId="16">#REF!</definedName>
    <definedName name="Global.NULL" localSheetId="17">#REF!</definedName>
    <definedName name="Global.NULL" localSheetId="13">#REF!</definedName>
    <definedName name="Global.NULL" localSheetId="7">#REF!</definedName>
    <definedName name="Global.NULL" localSheetId="9">#REF!</definedName>
    <definedName name="Global.NULL" localSheetId="14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11">#REF!</definedName>
    <definedName name="h" localSheetId="13">#REF!</definedName>
    <definedName name="h" localSheetId="7">#REF!</definedName>
    <definedName name="h" localSheetId="9">#REF!</definedName>
    <definedName name="h">#REF!</definedName>
    <definedName name="hfci" localSheetId="13">#REF!</definedName>
    <definedName name="hfci" localSheetId="9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11">#REF!</definedName>
    <definedName name="hfcxtn" localSheetId="13">#REF!</definedName>
    <definedName name="hfcxtn" localSheetId="7">#REF!</definedName>
    <definedName name="hfcxtn" localSheetId="9">#REF!</definedName>
    <definedName name="hfcxtn">#REF!</definedName>
    <definedName name="htvjyn" localSheetId="13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11">#REF!</definedName>
    <definedName name="i" localSheetId="13">#REF!</definedName>
    <definedName name="i" localSheetId="7">#REF!</definedName>
    <definedName name="i" localSheetId="9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11">#REF!</definedName>
    <definedName name="iii" localSheetId="13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11">#REF!</definedName>
    <definedName name="iiiii" localSheetId="13">#REF!</definedName>
    <definedName name="iiiii" localSheetId="7">#REF!</definedName>
    <definedName name="iiiii" localSheetId="9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11">#REF!</definedName>
    <definedName name="Ind" localSheetId="13">#REF!</definedName>
    <definedName name="Ind" localSheetId="7">#REF!</definedName>
    <definedName name="Ind" localSheetId="9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11">#REF!</definedName>
    <definedName name="Itog" localSheetId="13">#REF!</definedName>
    <definedName name="Itog" localSheetId="7">#REF!</definedName>
    <definedName name="Itog" localSheetId="9">#REF!</definedName>
    <definedName name="Itog">#REF!</definedName>
    <definedName name="Iквартал2014" localSheetId="9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11">#REF!</definedName>
    <definedName name="jkjhggh" localSheetId="13">#REF!</definedName>
    <definedName name="jkjhggh" localSheetId="7">#REF!</definedName>
    <definedName name="jkjhggh" localSheetId="9">#REF!</definedName>
    <definedName name="jkjhggh">#REF!</definedName>
    <definedName name="Jkz" localSheetId="9">#REF!</definedName>
    <definedName name="Jkz">#REF!</definedName>
    <definedName name="kinf09_08" localSheetId="9">#REF!</definedName>
    <definedName name="kinf09_08">#REF!</definedName>
    <definedName name="kinf10_09" localSheetId="9">#REF!</definedName>
    <definedName name="kinf10_09">#REF!</definedName>
    <definedName name="kinf11_10" localSheetId="9">#REF!</definedName>
    <definedName name="kinf11_10">#REF!</definedName>
    <definedName name="kinf12_11" localSheetId="9">#REF!</definedName>
    <definedName name="kinf12_11">#REF!</definedName>
    <definedName name="kk" localSheetId="13">#REF!</definedName>
    <definedName name="kk" localSheetId="9">#REF!</definedName>
    <definedName name="kk">#REF!</definedName>
    <definedName name="kl" localSheetId="13">#REF!</definedName>
    <definedName name="kl" localSheetId="9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11">#REF!</definedName>
    <definedName name="KPlan" localSheetId="13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11">#REF!</definedName>
    <definedName name="l" localSheetId="13">#REF!</definedName>
    <definedName name="l" localSheetId="7">#REF!</definedName>
    <definedName name="l" localSheetId="9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11">#REF!</definedName>
    <definedName name="language" localSheetId="13">#REF!</definedName>
    <definedName name="language" localSheetId="7">#REF!</definedName>
    <definedName name="language" localSheetId="9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11">#REF!</definedName>
    <definedName name="m" localSheetId="13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11">#REF!</definedName>
    <definedName name="n" localSheetId="13">#REF!</definedName>
    <definedName name="n" localSheetId="7">#REF!</definedName>
    <definedName name="n" localSheetId="9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1">IF('4.5 РМ'!n_3=1,'4.5 РМ'!n_2,'4.5 РМ'!n_3&amp;'4.5 РМ'!n_1)</definedName>
    <definedName name="n0x" localSheetId="15">IF('4.7 Прил.6 Расчет Прочие'!n_3=1,'4.7 Прил.6 Расчет Прочие'!n_2,'4.7 Прил.6 Расчет Прочие'!n_3&amp;'4.7 Прил.6 Расчет Прочие'!n_1)</definedName>
    <definedName name="n0x" localSheetId="17">IF('4.9 Прил 6.2 Расчет ПИР'!n_3=1,'4.9 Прил 6.2 Расчет ПИР'!n_2,'4.9 Прил 6.2 Расчет ПИР'!n_3&amp;'4.9 Прил 6.2 Расчет ПИР'!n_1)</definedName>
    <definedName name="n0x" localSheetId="13">IF(Прил.1.7!n_3=1,Прил.1.7!n_2,Прил.1.7!n_3&amp;Прил.1.7!n_1)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4">IF(ФОТи.тек.!n_3=1,ФОТи.тек.!n_2,ФОТи.тек.!n_3&amp;ФОТи.тек.!n_1)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1">IF('4.5 РМ'!n_3=1,'4.5 РМ'!n_2,'4.5 РМ'!n_3&amp;'4.5 РМ'!n_5)</definedName>
    <definedName name="n1x" localSheetId="15">IF('4.7 Прил.6 Расчет Прочие'!n_3=1,'4.7 Прил.6 Расчет Прочие'!n_2,'4.7 Прил.6 Расчет Прочие'!n_3&amp;'4.7 Прил.6 Расчет Прочие'!n_5)</definedName>
    <definedName name="n1x" localSheetId="17">IF('4.9 Прил 6.2 Расчет ПИР'!n_3=1,'4.9 Прил 6.2 Расчет ПИР'!n_2,'4.9 Прил 6.2 Расчет ПИР'!n_3&amp;'4.9 Прил 6.2 Расчет ПИР'!n_5)</definedName>
    <definedName name="n1x" localSheetId="13">IF(Прил.1.7!n_3=1,Прил.1.7!n_2,Прил.1.7!n_3&amp;Прил.1.7!n_5)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4">IF(ФОТи.тек.!n_3=1,ФОТи.тек.!n_2,ФОТи.тек.!n_3&amp;ФОТи.тек.!n_5)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11">#REF!</definedName>
    <definedName name="Nalog" localSheetId="13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11">#REF!</definedName>
    <definedName name="NumColJournal" localSheetId="13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11">#REF!</definedName>
    <definedName name="o" localSheetId="13">#REF!</definedName>
    <definedName name="o" localSheetId="7">#REF!</definedName>
    <definedName name="o" localSheetId="9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11">#REF!</definedName>
    <definedName name="Obj" localSheetId="13">#REF!</definedName>
    <definedName name="Obj" localSheetId="7">#REF!</definedName>
    <definedName name="Obj" localSheetId="9">#REF!</definedName>
    <definedName name="Obj">#REF!</definedName>
    <definedName name="opmes" localSheetId="9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11">#REF!</definedName>
    <definedName name="oppp" localSheetId="13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11">#REF!</definedName>
    <definedName name="pp" localSheetId="13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1">#REF!</definedName>
    <definedName name="Print_Area" localSheetId="17">#REF!</definedName>
    <definedName name="Print_Area" localSheetId="13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11">#REF!</definedName>
    <definedName name="propis" localSheetId="13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11">#REF!</definedName>
    <definedName name="q" localSheetId="13">#REF!</definedName>
    <definedName name="q" localSheetId="7">#REF!</definedName>
    <definedName name="q" localSheetId="9">#REF!</definedName>
    <definedName name="q">#REF!</definedName>
    <definedName name="qq" localSheetId="13">#REF!</definedName>
    <definedName name="qq" localSheetId="9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11">#REF!</definedName>
    <definedName name="qqqqqqqqqqqqqqqqqqqqqqqqqqqqqqqqqqq" localSheetId="13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11">#REF!</definedName>
    <definedName name="rehl" localSheetId="13">#REF!</definedName>
    <definedName name="rehl" localSheetId="7">#REF!</definedName>
    <definedName name="rehl" localSheetId="9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11">#REF!</definedName>
    <definedName name="rf" localSheetId="13">#REF!</definedName>
    <definedName name="rf" localSheetId="7">#REF!</definedName>
    <definedName name="rf" localSheetId="9">#REF!</definedName>
    <definedName name="rf">#REF!</definedName>
    <definedName name="rrr" localSheetId="9">#REF!</definedName>
    <definedName name="rrr">#REF!</definedName>
    <definedName name="rrrrrr" localSheetId="13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11">#REF!</definedName>
    <definedName name="rtyrty" localSheetId="13">#REF!</definedName>
    <definedName name="rtyrty" localSheetId="7">#REF!</definedName>
    <definedName name="rtyrty" localSheetId="9">#REF!</definedName>
    <definedName name="rtyrty">#REF!</definedName>
    <definedName name="rybuf" localSheetId="13">#REF!</definedName>
    <definedName name="rybuf" localSheetId="9">#REF!</definedName>
    <definedName name="rybuf">#REF!</definedName>
    <definedName name="rybuf3" localSheetId="13">#REF!</definedName>
    <definedName name="rybuf3" localSheetId="9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11">#REF!</definedName>
    <definedName name="SD_DC" localSheetId="13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11">#REF!</definedName>
    <definedName name="SDDsfd" localSheetId="13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11">#REF!</definedName>
    <definedName name="SDSA" localSheetId="13">#REF!</definedName>
    <definedName name="SDSA" localSheetId="7">#REF!</definedName>
    <definedName name="SDSA" localSheetId="9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11">#REF!</definedName>
    <definedName name="SF_SFs" localSheetId="13">#REF!</definedName>
    <definedName name="SF_SFs" localSheetId="7">#REF!</definedName>
    <definedName name="SF_SFs" localSheetId="9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11">#REF!</definedName>
    <definedName name="SM" localSheetId="13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11">#REF!</definedName>
    <definedName name="SM_SM" localSheetId="13">#REF!</definedName>
    <definedName name="SM_SM" localSheetId="7">#REF!</definedName>
    <definedName name="SM_SM" localSheetId="9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11">#REF!</definedName>
    <definedName name="SM_SM1" localSheetId="13">#REF!</definedName>
    <definedName name="SM_SM1" localSheetId="7">#REF!</definedName>
    <definedName name="SM_SM1" localSheetId="9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11">#REF!</definedName>
    <definedName name="SM_SM45" localSheetId="13">#REF!</definedName>
    <definedName name="SM_SM45" localSheetId="7">#REF!</definedName>
    <definedName name="SM_SM45" localSheetId="9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11">#REF!</definedName>
    <definedName name="SM_SM6" localSheetId="13">#REF!</definedName>
    <definedName name="SM_SM6" localSheetId="7">#REF!</definedName>
    <definedName name="SM_SM6" localSheetId="9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11">#REF!</definedName>
    <definedName name="SM_STO" localSheetId="13">#REF!</definedName>
    <definedName name="SM_STO" localSheetId="7">#REF!</definedName>
    <definedName name="SM_STO" localSheetId="9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11">#REF!</definedName>
    <definedName name="SM_STO1" localSheetId="13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11">#REF!</definedName>
    <definedName name="SM_STO2" localSheetId="13">#REF!</definedName>
    <definedName name="SM_STO2" localSheetId="7">#REF!</definedName>
    <definedName name="SM_STO2" localSheetId="9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11">#REF!</definedName>
    <definedName name="SM_STO3" localSheetId="13">#REF!</definedName>
    <definedName name="SM_STO3" localSheetId="7">#REF!</definedName>
    <definedName name="SM_STO3" localSheetId="9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11">#REF!</definedName>
    <definedName name="Smmmmmmmmmmmmmmm" localSheetId="13">#REF!</definedName>
    <definedName name="Smmmmmmmmmmmmmmm" localSheetId="7">#REF!</definedName>
    <definedName name="Smmmmmmmmmmmmmmm" localSheetId="9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11">#REF!</definedName>
    <definedName name="SmPr" localSheetId="13">#REF!</definedName>
    <definedName name="SmPr" localSheetId="7">#REF!</definedName>
    <definedName name="SmPr" localSheetId="9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11">#REF!</definedName>
    <definedName name="Status" localSheetId="13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11">#REF!</definedName>
    <definedName name="SUM_" localSheetId="13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11">#REF!</definedName>
    <definedName name="SUM_1" localSheetId="13">#REF!</definedName>
    <definedName name="SUM_1" localSheetId="7">#REF!</definedName>
    <definedName name="SUM_1" localSheetId="9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11">#REF!</definedName>
    <definedName name="sum_2" localSheetId="13">#REF!</definedName>
    <definedName name="sum_2" localSheetId="7">#REF!</definedName>
    <definedName name="sum_2" localSheetId="9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11">#REF!</definedName>
    <definedName name="SUM_3" localSheetId="13">#REF!</definedName>
    <definedName name="SUM_3" localSheetId="7">#REF!</definedName>
    <definedName name="SUM_3" localSheetId="9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11">#REF!</definedName>
    <definedName name="sum_4" localSheetId="13">#REF!</definedName>
    <definedName name="sum_4" localSheetId="7">#REF!</definedName>
    <definedName name="sum_4" localSheetId="9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11">#REF!</definedName>
    <definedName name="SV" localSheetId="13">#REF!</definedName>
    <definedName name="SV" localSheetId="7">#REF!</definedName>
    <definedName name="SV" localSheetId="9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11">#REF!</definedName>
    <definedName name="SV_STO" localSheetId="13">#REF!</definedName>
    <definedName name="SV_STO" localSheetId="7">#REF!</definedName>
    <definedName name="SV_STO" localSheetId="9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11">#REF!</definedName>
    <definedName name="t" localSheetId="13">#REF!</definedName>
    <definedName name="t" localSheetId="7">#REF!</definedName>
    <definedName name="t" localSheetId="9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1">#REF!</definedName>
    <definedName name="time" localSheetId="16">#REF!</definedName>
    <definedName name="time" localSheetId="17">#REF!</definedName>
    <definedName name="time" localSheetId="13">#REF!</definedName>
    <definedName name="time" localSheetId="7">#REF!</definedName>
    <definedName name="time" localSheetId="9">#REF!</definedName>
    <definedName name="time" localSheetId="14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11">#REF!</definedName>
    <definedName name="Time_diff" localSheetId="13">#REF!</definedName>
    <definedName name="Time_diff" localSheetId="7">#REF!</definedName>
    <definedName name="Time_diff" localSheetId="9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11">#REF!</definedName>
    <definedName name="Times" localSheetId="13">#REF!</definedName>
    <definedName name="Times" localSheetId="7">#REF!</definedName>
    <definedName name="Times" localSheetId="9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11">#REF!</definedName>
    <definedName name="Times___0" localSheetId="13">#REF!</definedName>
    <definedName name="Times___0" localSheetId="7">#REF!</definedName>
    <definedName name="Times___0" localSheetId="9">#REF!</definedName>
    <definedName name="Times___0">#REF!</definedName>
    <definedName name="title" localSheetId="9">#REF!</definedName>
    <definedName name="title">#REF!</definedName>
    <definedName name="ttt" localSheetId="13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11">#REF!</definedName>
    <definedName name="ujl" localSheetId="13">#REF!</definedName>
    <definedName name="ujl" localSheetId="7">#REF!</definedName>
    <definedName name="ujl" localSheetId="9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11">#REF!</definedName>
    <definedName name="USA_1" localSheetId="13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11">#REF!</definedName>
    <definedName name="v" localSheetId="13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11">#REF!</definedName>
    <definedName name="VH" localSheetId="13">#REF!</definedName>
    <definedName name="VH" localSheetId="7">#REF!</definedName>
    <definedName name="VH" localSheetId="9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11">#REF!</definedName>
    <definedName name="w" localSheetId="13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1">{"'4.5 РМ'!glc1",#N/A,FALSE,"GLC";"'4.5 РМ'!glc2",#N/A,FALSE,"GLC";"'4.5 РМ'!glc3",#N/A,FALSE,"GLC";"'4.5 РМ'!glc4",#N/A,FALSE,"GLC";"'4.5 РМ'!glc5",#N/A,FALSE,"GLC"}</definedName>
    <definedName name="wrn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1">{#N/A,#N/A,FALSE,"Шаблон_Спец1"}</definedName>
    <definedName name="wrn.1." localSheetId="15">{#N/A,#N/A,FALSE,"Шаблон_Спец1"}</definedName>
    <definedName name="wrn.1." localSheetId="17">{#N/A,#N/A,FALSE,"Шаблон_Спец1"}</definedName>
    <definedName name="wrn.1." localSheetId="13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4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1">{"'4.5 РМ'!glc1",#N/A,FALSE,"GLC";"'4.5 РМ'!glc2",#N/A,FALSE,"GLC";"'4.5 РМ'!glc3",#N/A,FALSE,"GLC";"'4.5 РМ'!glc4",#N/A,FALSE,"GLC";"'4.5 РМ'!glc5",#N/A,FALSE,"GLC"}</definedName>
    <definedName name="wrn.glcpromonte.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11">#REF!</definedName>
    <definedName name="xh" localSheetId="13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11">#REF!</definedName>
    <definedName name="y" localSheetId="13">#REF!</definedName>
    <definedName name="y" localSheetId="7">#REF!</definedName>
    <definedName name="y" localSheetId="9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11">#REF!</definedName>
    <definedName name="Yamaha_26" localSheetId="13">#REF!</definedName>
    <definedName name="Yamaha_26" localSheetId="7">#REF!</definedName>
    <definedName name="Yamaha_26" localSheetId="9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11">#REF!</definedName>
    <definedName name="yyy" localSheetId="13">#REF!</definedName>
    <definedName name="yyy" localSheetId="7">#REF!</definedName>
    <definedName name="yyy" localSheetId="9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11">#REF!</definedName>
    <definedName name="ZAK1" localSheetId="13">#REF!</definedName>
    <definedName name="ZAK1" localSheetId="7">#REF!</definedName>
    <definedName name="ZAK1" localSheetId="9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11">#REF!</definedName>
    <definedName name="ZAK2" localSheetId="13">#REF!</definedName>
    <definedName name="ZAK2" localSheetId="7">#REF!</definedName>
    <definedName name="ZAK2" localSheetId="9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11">#REF!</definedName>
    <definedName name="zak3" localSheetId="13">#REF!</definedName>
    <definedName name="zak3" localSheetId="7">#REF!</definedName>
    <definedName name="zak3" localSheetId="9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11">#REF!</definedName>
    <definedName name="zxdc" localSheetId="13">#REF!</definedName>
    <definedName name="zxdc" localSheetId="7">#REF!</definedName>
    <definedName name="zxdc" localSheetId="9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11">#REF!</definedName>
    <definedName name="zzzz" localSheetId="13">#REF!</definedName>
    <definedName name="zzzz" localSheetId="7">#REF!</definedName>
    <definedName name="zzzz" localSheetId="9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1">#REF!</definedName>
    <definedName name="а" localSheetId="16">#REF!</definedName>
    <definedName name="а" localSheetId="17">#REF!</definedName>
    <definedName name="а" localSheetId="13">#REF!</definedName>
    <definedName name="а" localSheetId="7">#REF!</definedName>
    <definedName name="а" localSheetId="9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11">#REF!</definedName>
    <definedName name="А10" localSheetId="13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11">#REF!</definedName>
    <definedName name="а12" localSheetId="13">#REF!</definedName>
    <definedName name="а12" localSheetId="7">#REF!</definedName>
    <definedName name="а12" localSheetId="9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11">#REF!</definedName>
    <definedName name="а124545" localSheetId="13">#REF!</definedName>
    <definedName name="а124545" localSheetId="7">#REF!</definedName>
    <definedName name="а124545" localSheetId="9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11">#REF!</definedName>
    <definedName name="А15" localSheetId="13">#REF!</definedName>
    <definedName name="А15" localSheetId="7">#REF!</definedName>
    <definedName name="А15" localSheetId="9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11">#REF!</definedName>
    <definedName name="А2" localSheetId="13">#REF!</definedName>
    <definedName name="А2" localSheetId="7">#REF!</definedName>
    <definedName name="А2" localSheetId="9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11">#REF!</definedName>
    <definedName name="А34" localSheetId="13">#REF!</definedName>
    <definedName name="А34" localSheetId="7">#REF!</definedName>
    <definedName name="А34" localSheetId="9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11">#REF!</definedName>
    <definedName name="а35" localSheetId="13">#REF!</definedName>
    <definedName name="а35" localSheetId="7">#REF!</definedName>
    <definedName name="а35" localSheetId="9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11">#REF!</definedName>
    <definedName name="а36" localSheetId="13">#REF!</definedName>
    <definedName name="а36" localSheetId="7">#REF!</definedName>
    <definedName name="а36" localSheetId="9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11">#REF!</definedName>
    <definedName name="аа" localSheetId="13">#REF!</definedName>
    <definedName name="аа" localSheetId="7">#REF!</definedName>
    <definedName name="аа" localSheetId="9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1">#REF!</definedName>
    <definedName name="ааа" localSheetId="16">#REF!</definedName>
    <definedName name="ааа" localSheetId="17">#REF!</definedName>
    <definedName name="ааа" localSheetId="13">#REF!</definedName>
    <definedName name="ааа" localSheetId="7">#REF!</definedName>
    <definedName name="ааа" localSheetId="9">#REF!</definedName>
    <definedName name="ааа" localSheetId="14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1">#REF!</definedName>
    <definedName name="аааа" localSheetId="13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11">#REF!</definedName>
    <definedName name="ааааа" localSheetId="13">#REF!</definedName>
    <definedName name="ааааа" localSheetId="7">#REF!</definedName>
    <definedName name="ааааа" localSheetId="9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11">#REF!</definedName>
    <definedName name="аааааа" localSheetId="13">#REF!</definedName>
    <definedName name="аааааа" localSheetId="7">#REF!</definedName>
    <definedName name="аааааа" localSheetId="9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11">#REF!</definedName>
    <definedName name="ааааааа" localSheetId="13">#REF!</definedName>
    <definedName name="ааааааа" localSheetId="7">#REF!</definedName>
    <definedName name="ааааааа" localSheetId="9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11">#REF!</definedName>
    <definedName name="аб" localSheetId="13">#REF!</definedName>
    <definedName name="аб" localSheetId="7">#REF!</definedName>
    <definedName name="аб" localSheetId="9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11">#REF!</definedName>
    <definedName name="абв10" localSheetId="13">#REF!</definedName>
    <definedName name="абв10" localSheetId="7">#REF!</definedName>
    <definedName name="абв10" localSheetId="9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11">#REF!</definedName>
    <definedName name="ав" localSheetId="13">#REF!</definedName>
    <definedName name="ав" localSheetId="7">#REF!</definedName>
    <definedName name="ав" localSheetId="9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11">#REF!</definedName>
    <definedName name="авввввввввввввввввввв" localSheetId="13">#REF!</definedName>
    <definedName name="авввввввввввввввввввв" localSheetId="7">#REF!</definedName>
    <definedName name="авввввввввввввввввввв" localSheetId="9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11">#REF!</definedName>
    <definedName name="авпявап" localSheetId="13">#REF!</definedName>
    <definedName name="авпявап" localSheetId="7">#REF!</definedName>
    <definedName name="авпявап" localSheetId="9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11">#REF!</definedName>
    <definedName name="авпяпав" localSheetId="13">#REF!</definedName>
    <definedName name="авпяпав" localSheetId="7">#REF!</definedName>
    <definedName name="авпяпав" localSheetId="9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11">#REF!</definedName>
    <definedName name="авРВп" localSheetId="13">#REF!</definedName>
    <definedName name="авРВп" localSheetId="7">#REF!</definedName>
    <definedName name="авРВп" localSheetId="9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11">#REF!</definedName>
    <definedName name="авс" localSheetId="13">#REF!</definedName>
    <definedName name="авс" localSheetId="7">#REF!</definedName>
    <definedName name="авс" localSheetId="9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11">#REF!</definedName>
    <definedName name="аглвг" localSheetId="13">#REF!</definedName>
    <definedName name="аглвг" localSheetId="7">#REF!</definedName>
    <definedName name="аглвг" localSheetId="9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11">#REF!</definedName>
    <definedName name="админ" localSheetId="13">#REF!</definedName>
    <definedName name="админ" localSheetId="7">#REF!</definedName>
    <definedName name="админ" localSheetId="9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11">#REF!</definedName>
    <definedName name="аднг" localSheetId="13">#REF!</definedName>
    <definedName name="аднг" localSheetId="7">#REF!</definedName>
    <definedName name="аднг" localSheetId="9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11">#REF!</definedName>
    <definedName name="адоад" localSheetId="13">#REF!</definedName>
    <definedName name="адоад" localSheetId="7">#REF!</definedName>
    <definedName name="адоад" localSheetId="9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11">#REF!</definedName>
    <definedName name="адожд" localSheetId="13">#REF!</definedName>
    <definedName name="адожд" localSheetId="7">#REF!</definedName>
    <definedName name="адожд" localSheetId="9">#REF!</definedName>
    <definedName name="адожд">#REF!</definedName>
    <definedName name="аервенрвперпар" localSheetId="13">#REF!</definedName>
    <definedName name="аервенрвперпар" localSheetId="9">#REF!</definedName>
    <definedName name="аервенрвперпар">#REF!</definedName>
    <definedName name="АКСТ" localSheetId="9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11">#REF!</definedName>
    <definedName name="ало" localSheetId="13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11">#REF!</definedName>
    <definedName name="Алтайский_край" localSheetId="13">#REF!</definedName>
    <definedName name="Алтайский_край" localSheetId="7">#REF!</definedName>
    <definedName name="Алтайский_край" localSheetId="9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11">#REF!</definedName>
    <definedName name="Алтайский_край_1" localSheetId="13">#REF!</definedName>
    <definedName name="Алтайский_край_1" localSheetId="7">#REF!</definedName>
    <definedName name="Алтайский_край_1" localSheetId="9">#REF!</definedName>
    <definedName name="Алтайский_край_1">#REF!</definedName>
    <definedName name="аморт" localSheetId="13">#REF!</definedName>
    <definedName name="аморт" localSheetId="9">#REF!</definedName>
    <definedName name="аморт">#REF!</definedName>
    <definedName name="Амортизация" localSheetId="13">#REF!</definedName>
    <definedName name="Амортизация" localSheetId="9">#REF!</definedName>
    <definedName name="Амортизация">#REF!</definedName>
    <definedName name="АмортизацияНМА" localSheetId="13">#REF!</definedName>
    <definedName name="АмортизацияНМА" localSheetId="9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11">#REF!</definedName>
    <definedName name="Амурская_область" localSheetId="13">#REF!</definedName>
    <definedName name="Амурская_область" localSheetId="7">#REF!</definedName>
    <definedName name="Амурская_область" localSheetId="9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11">#REF!</definedName>
    <definedName name="Амурская_область_1" localSheetId="13">#REF!</definedName>
    <definedName name="Амурская_область_1" localSheetId="7">#REF!</definedName>
    <definedName name="Амурская_область_1" localSheetId="9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11">#REF!</definedName>
    <definedName name="ангданга" localSheetId="13">#REF!</definedName>
    <definedName name="ангданга" localSheetId="7">#REF!</definedName>
    <definedName name="ангданга" localSheetId="9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11">#REF!</definedName>
    <definedName name="ангщ" localSheetId="13">#REF!</definedName>
    <definedName name="ангщ" localSheetId="7">#REF!</definedName>
    <definedName name="ангщ" localSheetId="9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11">#REF!</definedName>
    <definedName name="анд" localSheetId="13">#REF!</definedName>
    <definedName name="анд" localSheetId="7">#REF!</definedName>
    <definedName name="анд" localSheetId="9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11">#REF!</definedName>
    <definedName name="анол" localSheetId="13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11">#REF!</definedName>
    <definedName name="аода" localSheetId="13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11">#REF!</definedName>
    <definedName name="аодадо" localSheetId="13">#REF!</definedName>
    <definedName name="аодадо" localSheetId="7">#REF!</definedName>
    <definedName name="аодадо" localSheetId="9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11">#REF!</definedName>
    <definedName name="аодра" localSheetId="13">#REF!</definedName>
    <definedName name="аодра" localSheetId="7">#REF!</definedName>
    <definedName name="аодра" localSheetId="9">#REF!</definedName>
    <definedName name="аодра">#REF!</definedName>
    <definedName name="аолрмб" localSheetId="9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11">#REF!</definedName>
    <definedName name="аопы" localSheetId="13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11">#REF!</definedName>
    <definedName name="аопыао" localSheetId="13">#REF!</definedName>
    <definedName name="аопыао" localSheetId="7">#REF!</definedName>
    <definedName name="аопыао" localSheetId="9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11">#REF!</definedName>
    <definedName name="аоыао" localSheetId="13">#REF!</definedName>
    <definedName name="аоыао" localSheetId="7">#REF!</definedName>
    <definedName name="аоыао" localSheetId="9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11">#REF!</definedName>
    <definedName name="ап" localSheetId="13">#REF!</definedName>
    <definedName name="ап" localSheetId="7">#REF!</definedName>
    <definedName name="ап" localSheetId="9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11">#REF!</definedName>
    <definedName name="ап12" localSheetId="13">#REF!</definedName>
    <definedName name="ап12" localSheetId="7">#REF!</definedName>
    <definedName name="ап12" localSheetId="9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11">#REF!</definedName>
    <definedName name="апоап" localSheetId="13">#REF!</definedName>
    <definedName name="апоап" localSheetId="7">#REF!</definedName>
    <definedName name="апоап" localSheetId="9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11">#REF!</definedName>
    <definedName name="аповоп" localSheetId="13">#REF!</definedName>
    <definedName name="аповоп" localSheetId="7">#REF!</definedName>
    <definedName name="аповоп" localSheetId="9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11">#REF!</definedName>
    <definedName name="апопр" localSheetId="13">#REF!</definedName>
    <definedName name="апопр" localSheetId="7">#REF!</definedName>
    <definedName name="апопр" localSheetId="9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11">#REF!</definedName>
    <definedName name="апорапо" localSheetId="13">#REF!</definedName>
    <definedName name="апорапо" localSheetId="7">#REF!</definedName>
    <definedName name="апорапо" localSheetId="9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11">#REF!</definedName>
    <definedName name="апотиа" localSheetId="13">#REF!</definedName>
    <definedName name="апотиа" localSheetId="7">#REF!</definedName>
    <definedName name="апотиа" localSheetId="9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11">#REF!</definedName>
    <definedName name="апоыа" localSheetId="13">#REF!</definedName>
    <definedName name="апоыа" localSheetId="7">#REF!</definedName>
    <definedName name="апоыа" localSheetId="9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11">#REF!</definedName>
    <definedName name="апоыаоп" localSheetId="13">#REF!</definedName>
    <definedName name="апоыаоп" localSheetId="7">#REF!</definedName>
    <definedName name="апоыаоп" localSheetId="9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11">#REF!</definedName>
    <definedName name="апоыапо" localSheetId="13">#REF!</definedName>
    <definedName name="апоыапо" localSheetId="7">#REF!</definedName>
    <definedName name="апоыапо" localSheetId="9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11">#REF!</definedName>
    <definedName name="апоыоо" localSheetId="13">#REF!</definedName>
    <definedName name="апоыоо" localSheetId="7">#REF!</definedName>
    <definedName name="апоыоо" localSheetId="9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11">#REF!</definedName>
    <definedName name="аправи" localSheetId="13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11">#REF!</definedName>
    <definedName name="апрво" localSheetId="13">#REF!</definedName>
    <definedName name="апрво" localSheetId="7">#REF!</definedName>
    <definedName name="апрво" localSheetId="9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11">#REF!</definedName>
    <definedName name="апрыа" localSheetId="13">#REF!</definedName>
    <definedName name="апрыа" localSheetId="7">#REF!</definedName>
    <definedName name="апрыа" localSheetId="9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11">#REF!</definedName>
    <definedName name="апыо" localSheetId="13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11">#REF!</definedName>
    <definedName name="апырр" localSheetId="13">#REF!</definedName>
    <definedName name="апырр" localSheetId="7">#REF!</definedName>
    <definedName name="апырр" localSheetId="9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11">#REF!</definedName>
    <definedName name="араера" localSheetId="13">#REF!</definedName>
    <definedName name="араера" localSheetId="7">#REF!</definedName>
    <definedName name="араера" localSheetId="9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11">#REF!</definedName>
    <definedName name="арбь" localSheetId="13">#REF!</definedName>
    <definedName name="арбь" localSheetId="7">#REF!</definedName>
    <definedName name="арбь" localSheetId="9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11">#REF!</definedName>
    <definedName name="арл" localSheetId="13">#REF!</definedName>
    <definedName name="арл" localSheetId="7">#REF!</definedName>
    <definedName name="арл" localSheetId="9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11">#REF!</definedName>
    <definedName name="аро" localSheetId="13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11">#REF!</definedName>
    <definedName name="ародар" localSheetId="13">#REF!</definedName>
    <definedName name="ародар" localSheetId="7">#REF!</definedName>
    <definedName name="ародар" localSheetId="9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11">#REF!</definedName>
    <definedName name="ародарод" localSheetId="13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11">#REF!</definedName>
    <definedName name="ародра" localSheetId="13">#REF!</definedName>
    <definedName name="ародра" localSheetId="7">#REF!</definedName>
    <definedName name="ародра" localSheetId="9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11">#REF!</definedName>
    <definedName name="арол" localSheetId="13">#REF!</definedName>
    <definedName name="арол" localSheetId="7">#REF!</definedName>
    <definedName name="арол" localSheetId="9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11">#REF!</definedName>
    <definedName name="аролаол" localSheetId="13">#REF!</definedName>
    <definedName name="аролаол" localSheetId="7">#REF!</definedName>
    <definedName name="аролаол" localSheetId="9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11">#REF!</definedName>
    <definedName name="арпа" localSheetId="13">#REF!</definedName>
    <definedName name="арпа" localSheetId="7">#REF!</definedName>
    <definedName name="арпа" localSheetId="9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11">#REF!</definedName>
    <definedName name="Архангельская_область" localSheetId="13">#REF!</definedName>
    <definedName name="Архангельская_область" localSheetId="7">#REF!</definedName>
    <definedName name="Архангельская_область" localSheetId="9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11">#REF!</definedName>
    <definedName name="Архангельская_область_1" localSheetId="13">#REF!</definedName>
    <definedName name="Архангельская_область_1" localSheetId="7">#REF!</definedName>
    <definedName name="Архангельская_область_1" localSheetId="9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11">#REF!</definedName>
    <definedName name="Астраханская_область" localSheetId="13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11">#REF!</definedName>
    <definedName name="АСУТП" localSheetId="13">#REF!</definedName>
    <definedName name="АСУТП" localSheetId="7">#REF!</definedName>
    <definedName name="АСУТП" localSheetId="9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11">#REF!</definedName>
    <definedName name="аыв" localSheetId="13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11">#REF!</definedName>
    <definedName name="аыоап" localSheetId="13">#REF!</definedName>
    <definedName name="аыоап" localSheetId="7">#REF!</definedName>
    <definedName name="аыоап" localSheetId="9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11">#REF!</definedName>
    <definedName name="аыоапо" localSheetId="13">#REF!</definedName>
    <definedName name="аыоапо" localSheetId="7">#REF!</definedName>
    <definedName name="аыоапо" localSheetId="9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11">#REF!</definedName>
    <definedName name="аыопыао" localSheetId="13">#REF!</definedName>
    <definedName name="аыопыао" localSheetId="7">#REF!</definedName>
    <definedName name="аыопыао" localSheetId="9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11">#REF!</definedName>
    <definedName name="аыпрыпр" localSheetId="13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11">#REF!</definedName>
    <definedName name="б" localSheetId="13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11">#REF!</definedName>
    <definedName name="_xlnm.Database" localSheetId="13">#REF!</definedName>
    <definedName name="_xlnm.Database" localSheetId="7">#REF!</definedName>
    <definedName name="_xlnm.Database" localSheetId="9">#REF!</definedName>
    <definedName name="_xlnm.Database">#REF!</definedName>
    <definedName name="баир" localSheetId="13">#REF!</definedName>
    <definedName name="баир" localSheetId="9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11">#REF!</definedName>
    <definedName name="БАК2" localSheetId="13">#REF!</definedName>
    <definedName name="БАК2" localSheetId="7">#REF!</definedName>
    <definedName name="БАК2" localSheetId="9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11">#REF!</definedName>
    <definedName name="Белгородская_область" localSheetId="13">#REF!</definedName>
    <definedName name="Белгородская_область" localSheetId="7">#REF!</definedName>
    <definedName name="Белгородская_область" localSheetId="9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11">#REF!</definedName>
    <definedName name="блр4545" localSheetId="13">#REF!</definedName>
    <definedName name="блр4545" localSheetId="7">#REF!</definedName>
    <definedName name="блр4545" localSheetId="9">#REF!</definedName>
    <definedName name="блр4545">#REF!</definedName>
    <definedName name="Богат" localSheetId="9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11">#REF!</definedName>
    <definedName name="Больш" localSheetId="13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11">#REF!</definedName>
    <definedName name="бпрбь" localSheetId="13">#REF!</definedName>
    <definedName name="бпрбь" localSheetId="7">#REF!</definedName>
    <definedName name="бпрбь" localSheetId="9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11">#REF!</definedName>
    <definedName name="Брянская_область" localSheetId="13">#REF!</definedName>
    <definedName name="Брянская_область" localSheetId="7">#REF!</definedName>
    <definedName name="Брянская_область" localSheetId="9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11">#REF!</definedName>
    <definedName name="Буровой_понтон" localSheetId="13">#REF!</definedName>
    <definedName name="Буровой_понтон" localSheetId="7">#REF!</definedName>
    <definedName name="Буровой_понтон" localSheetId="9">#REF!</definedName>
    <definedName name="Буровой_понтон">#REF!</definedName>
    <definedName name="быч" localSheetId="9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11">#REF!</definedName>
    <definedName name="бьюждж" localSheetId="13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11">#REF!</definedName>
    <definedName name="бю.бю." localSheetId="13">#REF!</definedName>
    <definedName name="бю.бю." localSheetId="7">#REF!</definedName>
    <definedName name="бю.бю." localSheetId="9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11">#REF!</definedName>
    <definedName name="в" localSheetId="13">#REF!</definedName>
    <definedName name="в" localSheetId="7">#REF!</definedName>
    <definedName name="в" localSheetId="9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11">#REF!</definedName>
    <definedName name="В5" localSheetId="13">#REF!</definedName>
    <definedName name="В5" localSheetId="7">#REF!</definedName>
    <definedName name="В5" localSheetId="9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11">#REF!</definedName>
    <definedName name="Ва" localSheetId="13">#REF!</definedName>
    <definedName name="Ва" localSheetId="7">#REF!</definedName>
    <definedName name="Ва" localSheetId="9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11">#REF!</definedName>
    <definedName name="ва3" localSheetId="13">#REF!</definedName>
    <definedName name="ва3" localSheetId="7">#REF!</definedName>
    <definedName name="ва3" localSheetId="9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11">#REF!</definedName>
    <definedName name="вава" localSheetId="13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11">#REF!</definedName>
    <definedName name="вавввввввввввввв" localSheetId="13">#REF!</definedName>
    <definedName name="вавввввввввввввв" localSheetId="7">#REF!</definedName>
    <definedName name="вавввввввввввввв" localSheetId="9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11">#REF!</definedName>
    <definedName name="ВАЛ_" localSheetId="13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11">#REF!</definedName>
    <definedName name="ВАЛ_1" localSheetId="13">#REF!</definedName>
    <definedName name="ВАЛ_1" localSheetId="7">#REF!</definedName>
    <definedName name="ВАЛ_1" localSheetId="9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11">#REF!</definedName>
    <definedName name="ВАЛ_4" localSheetId="13">#REF!</definedName>
    <definedName name="ВАЛ_4" localSheetId="7">#REF!</definedName>
    <definedName name="ВАЛ_4" localSheetId="9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11">#REF!</definedName>
    <definedName name="Валаам" localSheetId="13">#REF!</definedName>
    <definedName name="Валаам" localSheetId="7">#REF!</definedName>
    <definedName name="Валаам" localSheetId="9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11">#REF!</definedName>
    <definedName name="вангл" localSheetId="13">#REF!</definedName>
    <definedName name="вангл" localSheetId="7">#REF!</definedName>
    <definedName name="вангл" localSheetId="9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11">#REF!</definedName>
    <definedName name="ванлр" localSheetId="13">#REF!</definedName>
    <definedName name="ванлр" localSheetId="7">#REF!</definedName>
    <definedName name="ванлр" localSheetId="9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11">#REF!</definedName>
    <definedName name="вао" localSheetId="13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11">#REF!</definedName>
    <definedName name="вап" localSheetId="13">#REF!</definedName>
    <definedName name="вап" localSheetId="7">#REF!</definedName>
    <definedName name="вап" localSheetId="9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11">#REF!</definedName>
    <definedName name="вапвя" localSheetId="13">#REF!</definedName>
    <definedName name="вапвя" localSheetId="7">#REF!</definedName>
    <definedName name="вапвя" localSheetId="9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11">#REF!</definedName>
    <definedName name="вапр" localSheetId="13">#REF!</definedName>
    <definedName name="вапр" localSheetId="7">#REF!</definedName>
    <definedName name="вапр" localSheetId="9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11">#REF!</definedName>
    <definedName name="вапяп" localSheetId="13">#REF!</definedName>
    <definedName name="вапяп" localSheetId="7">#REF!</definedName>
    <definedName name="вапяп" localSheetId="9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11">#REF!</definedName>
    <definedName name="варо" localSheetId="13">#REF!</definedName>
    <definedName name="варо" localSheetId="7">#REF!</definedName>
    <definedName name="варо" localSheetId="9">#REF!</definedName>
    <definedName name="варо">#REF!</definedName>
    <definedName name="вб" localSheetId="9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11">#REF!</definedName>
    <definedName name="ввв" localSheetId="13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11">#REF!</definedName>
    <definedName name="вввв" localSheetId="13">#REF!</definedName>
    <definedName name="вввв" localSheetId="7">#REF!</definedName>
    <definedName name="вввв" localSheetId="9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11">#REF!</definedName>
    <definedName name="вген" localSheetId="13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11">#REF!</definedName>
    <definedName name="вглльа" localSheetId="13">#REF!</definedName>
    <definedName name="вглльа" localSheetId="7">#REF!</definedName>
    <definedName name="вглльа" localSheetId="9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11">#REF!</definedName>
    <definedName name="ве" localSheetId="13">#REF!</definedName>
    <definedName name="ве" localSheetId="7">#REF!</definedName>
    <definedName name="ве" localSheetId="9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11">#REF!</definedName>
    <definedName name="ведущий" localSheetId="13">#REF!</definedName>
    <definedName name="ведущий" localSheetId="7">#REF!</definedName>
    <definedName name="ведущий" localSheetId="9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11">#REF!</definedName>
    <definedName name="венл" localSheetId="13">#REF!</definedName>
    <definedName name="венл" localSheetId="7">#REF!</definedName>
    <definedName name="венл" localSheetId="9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11">#REF!</definedName>
    <definedName name="вено" localSheetId="13">#REF!</definedName>
    <definedName name="вено" localSheetId="7">#REF!</definedName>
    <definedName name="вено" localSheetId="9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11">#REF!</definedName>
    <definedName name="веноевн" localSheetId="13">#REF!</definedName>
    <definedName name="веноевн" localSheetId="7">#REF!</definedName>
    <definedName name="веноевн" localSheetId="9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11">#REF!</definedName>
    <definedName name="венолвенп" localSheetId="13">#REF!</definedName>
    <definedName name="венолвенп" localSheetId="7">#REF!</definedName>
    <definedName name="венолвенп" localSheetId="9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11">#REF!</definedName>
    <definedName name="веноь" localSheetId="13">#REF!</definedName>
    <definedName name="веноь" localSheetId="7">#REF!</definedName>
    <definedName name="веноь" localSheetId="9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11">#REF!</definedName>
    <definedName name="венрол" localSheetId="13">#REF!</definedName>
    <definedName name="венрол" localSheetId="7">#REF!</definedName>
    <definedName name="венрол" localSheetId="9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11">#REF!</definedName>
    <definedName name="венш" localSheetId="13">#REF!</definedName>
    <definedName name="венш" localSheetId="7">#REF!</definedName>
    <definedName name="венш" localSheetId="9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11">#REF!</definedName>
    <definedName name="вео" localSheetId="13">#REF!</definedName>
    <definedName name="вео" localSheetId="7">#REF!</definedName>
    <definedName name="вео" localSheetId="9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11">#REF!</definedName>
    <definedName name="Верхняя_часть" localSheetId="13">#REF!</definedName>
    <definedName name="Верхняя_часть" localSheetId="7">#REF!</definedName>
    <definedName name="Верхняя_часть" localSheetId="9">#REF!</definedName>
    <definedName name="Верхняя_часть">#REF!</definedName>
    <definedName name="ветер" localSheetId="9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11">#REF!</definedName>
    <definedName name="веше" localSheetId="13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11">#REF!</definedName>
    <definedName name="вика" localSheetId="13">#REF!</definedName>
    <definedName name="вика" localSheetId="7">#REF!</definedName>
    <definedName name="вика" localSheetId="9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11">#REF!</definedName>
    <definedName name="вирваы" localSheetId="13">#REF!</definedName>
    <definedName name="вирваы" localSheetId="7">#REF!</definedName>
    <definedName name="вирваы" localSheetId="9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11">#REF!</definedName>
    <definedName name="вкпвп" localSheetId="13">#REF!</definedName>
    <definedName name="вкпвп" localSheetId="7">#REF!</definedName>
    <definedName name="вкпвп" localSheetId="9">#REF!</definedName>
    <definedName name="вкпвп">#REF!</definedName>
    <definedName name="ВЛ110" localSheetId="9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11">#REF!</definedName>
    <definedName name="Владимирская_область" localSheetId="13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11">#REF!</definedName>
    <definedName name="внеове" localSheetId="13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11">#REF!</definedName>
    <definedName name="внеое" localSheetId="13">#REF!</definedName>
    <definedName name="внеое" localSheetId="7">#REF!</definedName>
    <definedName name="внеое" localSheetId="9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11">#REF!</definedName>
    <definedName name="внлг" localSheetId="13">#REF!</definedName>
    <definedName name="внлг" localSheetId="7">#REF!</definedName>
    <definedName name="внлг" localSheetId="9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11">#REF!</definedName>
    <definedName name="внорьп" localSheetId="13">#REF!</definedName>
    <definedName name="внорьп" localSheetId="7">#REF!</definedName>
    <definedName name="внорьп" localSheetId="9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11">#REF!</definedName>
    <definedName name="внр" localSheetId="13">#REF!</definedName>
    <definedName name="внр" localSheetId="7">#REF!</definedName>
    <definedName name="внр" localSheetId="9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11">#REF!</definedName>
    <definedName name="вов" localSheetId="13">#REF!</definedName>
    <definedName name="вов" localSheetId="7">#REF!</definedName>
    <definedName name="вов" localSheetId="9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11">#REF!</definedName>
    <definedName name="вое" localSheetId="13">#REF!</definedName>
    <definedName name="вое" localSheetId="7">#REF!</definedName>
    <definedName name="вое" localSheetId="9">#REF!</definedName>
    <definedName name="вое">#REF!</definedName>
    <definedName name="Воздушные_линии" localSheetId="9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11">#REF!</definedName>
    <definedName name="Волгоградская_область" localSheetId="13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11">#REF!</definedName>
    <definedName name="Вологодская_область" localSheetId="13">#REF!</definedName>
    <definedName name="Вологодская_область" localSheetId="7">#REF!</definedName>
    <definedName name="Вологодская_область" localSheetId="9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11">#REF!</definedName>
    <definedName name="Вологодская_область_1" localSheetId="13">#REF!</definedName>
    <definedName name="Вологодская_область_1" localSheetId="7">#REF!</definedName>
    <definedName name="Вологодская_область_1" localSheetId="9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11">#REF!</definedName>
    <definedName name="вопрв" localSheetId="13">#REF!</definedName>
    <definedName name="вопрв" localSheetId="7">#REF!</definedName>
    <definedName name="вопрв" localSheetId="9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11">#REF!</definedName>
    <definedName name="вопров" localSheetId="13">#REF!</definedName>
    <definedName name="вопров" localSheetId="7">#REF!</definedName>
    <definedName name="вопров" localSheetId="9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11">#REF!</definedName>
    <definedName name="Воронежская_область" localSheetId="13">#REF!</definedName>
    <definedName name="Воронежская_область" localSheetId="7">#REF!</definedName>
    <definedName name="Воронежская_область" localSheetId="9">#REF!</definedName>
    <definedName name="Воронежская_область">#REF!</definedName>
    <definedName name="Восстановление_покрытий" localSheetId="9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11">#REF!</definedName>
    <definedName name="Вп" localSheetId="13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11">#REF!</definedName>
    <definedName name="впа" localSheetId="13">#REF!</definedName>
    <definedName name="впа" localSheetId="7">#REF!</definedName>
    <definedName name="впа" localSheetId="9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11">#REF!</definedName>
    <definedName name="впо" localSheetId="13">#REF!</definedName>
    <definedName name="впо" localSheetId="7">#REF!</definedName>
    <definedName name="впо" localSheetId="9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11">#REF!</definedName>
    <definedName name="впор" localSheetId="13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11">#REF!</definedName>
    <definedName name="впр" localSheetId="13">#REF!</definedName>
    <definedName name="впр" localSheetId="7">#REF!</definedName>
    <definedName name="впр" localSheetId="9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11">#REF!</definedName>
    <definedName name="впрвпр" localSheetId="13">#REF!</definedName>
    <definedName name="впрвпр" localSheetId="7">#REF!</definedName>
    <definedName name="впрвпр" localSheetId="9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11">#REF!</definedName>
    <definedName name="впрл" localSheetId="13">#REF!</definedName>
    <definedName name="впрл" localSheetId="7">#REF!</definedName>
    <definedName name="впрл" localSheetId="9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11">#REF!</definedName>
    <definedName name="впрлвпр" localSheetId="13">#REF!</definedName>
    <definedName name="впрлвпр" localSheetId="7">#REF!</definedName>
    <definedName name="впрлвпр" localSheetId="9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11">#REF!</definedName>
    <definedName name="впрлпр" localSheetId="13">#REF!</definedName>
    <definedName name="впрлпр" localSheetId="7">#REF!</definedName>
    <definedName name="впрлпр" localSheetId="9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11">#REF!</definedName>
    <definedName name="впрлрпл" localSheetId="13">#REF!</definedName>
    <definedName name="впрлрпл" localSheetId="7">#REF!</definedName>
    <definedName name="впрлрпл" localSheetId="9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11">#REF!</definedName>
    <definedName name="впро" localSheetId="13">#REF!</definedName>
    <definedName name="впро" localSheetId="7">#REF!</definedName>
    <definedName name="впро" localSheetId="9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11">#REF!</definedName>
    <definedName name="впров" localSheetId="13">#REF!</definedName>
    <definedName name="впров" localSheetId="7">#REF!</definedName>
    <definedName name="впров" localSheetId="9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11">#REF!</definedName>
    <definedName name="впрь" localSheetId="13">#REF!</definedName>
    <definedName name="впрь" localSheetId="7">#REF!</definedName>
    <definedName name="впрь" localSheetId="9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11">#REF!</definedName>
    <definedName name="впрьвп" localSheetId="13">#REF!</definedName>
    <definedName name="впрьвп" localSheetId="7">#REF!</definedName>
    <definedName name="впрьвп" localSheetId="9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11">#REF!</definedName>
    <definedName name="впрьрь" localSheetId="13">#REF!</definedName>
    <definedName name="впрьрь" localSheetId="7">#REF!</definedName>
    <definedName name="впрьрь" localSheetId="9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11">#REF!</definedName>
    <definedName name="вр" localSheetId="13">#REF!</definedName>
    <definedName name="вр" localSheetId="7">#REF!</definedName>
    <definedName name="вр" localSheetId="9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11">#REF!</definedName>
    <definedName name="вравар" localSheetId="13">#REF!</definedName>
    <definedName name="вравар" localSheetId="7">#REF!</definedName>
    <definedName name="вравар" localSheetId="9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11">#REF!</definedName>
    <definedName name="вро" localSheetId="13">#REF!</definedName>
    <definedName name="вро" localSheetId="7">#REF!</definedName>
    <definedName name="вро" localSheetId="9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11">#REF!</definedName>
    <definedName name="вров" localSheetId="13">#REF!</definedName>
    <definedName name="вров" localSheetId="7">#REF!</definedName>
    <definedName name="вров" localSheetId="9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11">#REF!</definedName>
    <definedName name="вровап" localSheetId="13">#REF!</definedName>
    <definedName name="вровап" localSheetId="7">#REF!</definedName>
    <definedName name="вровап" localSheetId="9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11">#REF!</definedName>
    <definedName name="врп" localSheetId="13">#REF!</definedName>
    <definedName name="врп" localSheetId="7">#REF!</definedName>
    <definedName name="врп" localSheetId="9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11">#REF!</definedName>
    <definedName name="врплнл" localSheetId="13">#REF!</definedName>
    <definedName name="врплнл" localSheetId="7">#REF!</definedName>
    <definedName name="врплнл" localSheetId="9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11">#REF!</definedName>
    <definedName name="врпов" localSheetId="13">#REF!</definedName>
    <definedName name="врпов" localSheetId="7">#REF!</definedName>
    <definedName name="врпов" localSheetId="9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11">#REF!</definedName>
    <definedName name="врповор" localSheetId="13">#REF!</definedName>
    <definedName name="врповор" localSheetId="7">#REF!</definedName>
    <definedName name="врповор" localSheetId="9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11">#REF!</definedName>
    <definedName name="врьпврь" localSheetId="13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11">#REF!</definedName>
    <definedName name="Всего_по_смете" localSheetId="13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РучБур" localSheetId="9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11">#REF!</definedName>
    <definedName name="ВсегоШурфов" localSheetId="13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11">#REF!</definedName>
    <definedName name="Вспомогательные_работы" localSheetId="13">#REF!</definedName>
    <definedName name="Вспомогательные_работы" localSheetId="7">#REF!</definedName>
    <definedName name="Вспомогательные_работы" localSheetId="9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11">#REF!</definedName>
    <definedName name="ВТ" localSheetId="13">#REF!</definedName>
    <definedName name="ВТ" localSheetId="7">#REF!</definedName>
    <definedName name="ВТ" localSheetId="9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11">#REF!</definedName>
    <definedName name="втор_кат" localSheetId="13">#REF!</definedName>
    <definedName name="втор_кат" localSheetId="7">#REF!</definedName>
    <definedName name="втор_кат" localSheetId="9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11">#REF!</definedName>
    <definedName name="второй" localSheetId="13">#REF!</definedName>
    <definedName name="второй" localSheetId="7">#REF!</definedName>
    <definedName name="второй" localSheetId="9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11">#REF!</definedName>
    <definedName name="втратар" localSheetId="13">#REF!</definedName>
    <definedName name="втратар" localSheetId="7">#REF!</definedName>
    <definedName name="втратар" localSheetId="9">#REF!</definedName>
    <definedName name="втратар">#REF!</definedName>
    <definedName name="Выключатели" localSheetId="9">#REF!</definedName>
    <definedName name="Выключатели">#REF!</definedName>
    <definedName name="Вып_ОФ_с_пц" localSheetId="9">#REF!</definedName>
    <definedName name="Вып_ОФ_с_пц">#REF!</definedName>
    <definedName name="Вып_с_новых_ОФ" localSheetId="9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11">#REF!</definedName>
    <definedName name="Вычислительная_техника_1" localSheetId="13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11">#REF!</definedName>
    <definedName name="выы" localSheetId="13">#REF!</definedName>
    <definedName name="выы" localSheetId="7">#REF!</definedName>
    <definedName name="выы" localSheetId="9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11">#REF!</definedName>
    <definedName name="г" localSheetId="13">#REF!</definedName>
    <definedName name="г" localSheetId="7">#REF!</definedName>
    <definedName name="г" localSheetId="9">#REF!</definedName>
    <definedName name="г">#REF!</definedName>
    <definedName name="газ" localSheetId="9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11">#REF!</definedName>
    <definedName name="ГАП" localSheetId="13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11">#REF!</definedName>
    <definedName name="гелог" localSheetId="13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11">#REF!</definedName>
    <definedName name="гео" localSheetId="13">#REF!</definedName>
    <definedName name="гео" localSheetId="7">#REF!</definedName>
    <definedName name="гео" localSheetId="9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11">#REF!</definedName>
    <definedName name="геог" localSheetId="13">#REF!</definedName>
    <definedName name="геог" localSheetId="7">#REF!</definedName>
    <definedName name="геог" localSheetId="9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11">#REF!</definedName>
    <definedName name="геодезия" localSheetId="13">#REF!</definedName>
    <definedName name="геодезия" localSheetId="7">#REF!</definedName>
    <definedName name="геодезия" localSheetId="9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11">#REF!</definedName>
    <definedName name="геол.1" localSheetId="13">#REF!</definedName>
    <definedName name="геол.1" localSheetId="7">#REF!</definedName>
    <definedName name="геол.1" localSheetId="9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11">#REF!</definedName>
    <definedName name="геол1" localSheetId="13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11">#REF!</definedName>
    <definedName name="геол4" localSheetId="13">#REF!</definedName>
    <definedName name="геол4" localSheetId="7">#REF!</definedName>
    <definedName name="геол4" localSheetId="9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11">#REF!</definedName>
    <definedName name="геология" localSheetId="13">#REF!</definedName>
    <definedName name="геология" localSheetId="7">#REF!</definedName>
    <definedName name="геология" localSheetId="9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11">#REF!</definedName>
    <definedName name="геоф" localSheetId="13">#REF!</definedName>
    <definedName name="геоф" localSheetId="7">#REF!</definedName>
    <definedName name="геоф" localSheetId="9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11">#REF!</definedName>
    <definedName name="геоф1" localSheetId="13">#REF!</definedName>
    <definedName name="геоф1" localSheetId="7">#REF!</definedName>
    <definedName name="геоф1" localSheetId="9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11">#REF!</definedName>
    <definedName name="Геофиз" localSheetId="13">#REF!</definedName>
    <definedName name="Геофиз" localSheetId="7">#REF!</definedName>
    <definedName name="Геофиз" localSheetId="9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11">#REF!</definedName>
    <definedName name="Геофиз1" localSheetId="13">#REF!</definedName>
    <definedName name="Геофиз1" localSheetId="7">#REF!</definedName>
    <definedName name="Геофиз1" localSheetId="9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11">#REF!</definedName>
    <definedName name="геофизика" localSheetId="13">#REF!</definedName>
    <definedName name="геофизика" localSheetId="7">#REF!</definedName>
    <definedName name="геофизика" localSheetId="9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11">#REF!</definedName>
    <definedName name="гидро1" localSheetId="13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11">#REF!</definedName>
    <definedName name="гидро5" localSheetId="13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11">#REF!</definedName>
    <definedName name="гидрол" localSheetId="13">#REF!</definedName>
    <definedName name="гидрол" localSheetId="7">#REF!</definedName>
    <definedName name="гидрол" localSheetId="9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11">#REF!</definedName>
    <definedName name="гидрол.4" localSheetId="13">#REF!</definedName>
    <definedName name="гидрол.4" localSheetId="7">#REF!</definedName>
    <definedName name="гидрол.4" localSheetId="9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11">#REF!</definedName>
    <definedName name="Гидролог" localSheetId="13">#REF!</definedName>
    <definedName name="Гидролог" localSheetId="7">#REF!</definedName>
    <definedName name="Гидролог" localSheetId="9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11">#REF!</definedName>
    <definedName name="Гидролог4" localSheetId="13">#REF!</definedName>
    <definedName name="Гидролог4" localSheetId="7">#REF!</definedName>
    <definedName name="Гидролог4" localSheetId="9">#REF!</definedName>
    <definedName name="Гидролог4">#REF!</definedName>
    <definedName name="ГИП" localSheetId="9">#REF!</definedName>
    <definedName name="ГИП">#REF!</definedName>
    <definedName name="ГИП2" localSheetId="9">#REF!</definedName>
    <definedName name="ГИП2">#REF!</definedName>
    <definedName name="гк" localSheetId="9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11">#REF!</definedName>
    <definedName name="глрп" localSheetId="13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11">#REF!</definedName>
    <definedName name="гном" localSheetId="13">#REF!</definedName>
    <definedName name="гном" localSheetId="7">#REF!</definedName>
    <definedName name="гном" localSheetId="9">#REF!</definedName>
    <definedName name="гном">#REF!</definedName>
    <definedName name="го" localSheetId="9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11">#REF!</definedName>
    <definedName name="гор" localSheetId="13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11">#REF!</definedName>
    <definedName name="гос" localSheetId="13">#REF!</definedName>
    <definedName name="гос" localSheetId="7">#REF!</definedName>
    <definedName name="гос" localSheetId="9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11">#REF!</definedName>
    <definedName name="гпдш" localSheetId="13">#REF!</definedName>
    <definedName name="гпдш" localSheetId="7">#REF!</definedName>
    <definedName name="гпдш" localSheetId="9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11">#REF!</definedName>
    <definedName name="гпшд" localSheetId="13">#REF!</definedName>
    <definedName name="гпшд" localSheetId="7">#REF!</definedName>
    <definedName name="гпшд" localSheetId="9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11">#REF!</definedName>
    <definedName name="гш" localSheetId="13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11">#REF!</definedName>
    <definedName name="гшд" localSheetId="13">#REF!</definedName>
    <definedName name="гшд" localSheetId="7">#REF!</definedName>
    <definedName name="гшд" localSheetId="9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11">#REF!</definedName>
    <definedName name="гшн" localSheetId="13">#REF!</definedName>
    <definedName name="гшн" localSheetId="7">#REF!</definedName>
    <definedName name="гшн" localSheetId="9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1">#REF!</definedName>
    <definedName name="д" localSheetId="16">#REF!</definedName>
    <definedName name="д" localSheetId="17">#REF!</definedName>
    <definedName name="д" localSheetId="13">#REF!</definedName>
    <definedName name="д" localSheetId="7">#REF!</definedName>
    <definedName name="д" localSheetId="9">#REF!</definedName>
    <definedName name="д" localSheetId="14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11">#REF!</definedName>
    <definedName name="д1" localSheetId="13">#REF!</definedName>
    <definedName name="д1" localSheetId="7">#REF!</definedName>
    <definedName name="д1" localSheetId="9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11">#REF!</definedName>
    <definedName name="д10" localSheetId="13">#REF!</definedName>
    <definedName name="д10" localSheetId="7">#REF!</definedName>
    <definedName name="д10" localSheetId="9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11">#REF!</definedName>
    <definedName name="д2" localSheetId="13">#REF!</definedName>
    <definedName name="д2" localSheetId="7">#REF!</definedName>
    <definedName name="д2" localSheetId="9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11">#REF!</definedName>
    <definedName name="д3" localSheetId="13">#REF!</definedName>
    <definedName name="д3" localSheetId="7">#REF!</definedName>
    <definedName name="д3" localSheetId="9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11">#REF!</definedName>
    <definedName name="д4" localSheetId="13">#REF!</definedName>
    <definedName name="д4" localSheetId="7">#REF!</definedName>
    <definedName name="д4" localSheetId="9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11">#REF!</definedName>
    <definedName name="д5" localSheetId="13">#REF!</definedName>
    <definedName name="д5" localSheetId="7">#REF!</definedName>
    <definedName name="д5" localSheetId="9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11">#REF!</definedName>
    <definedName name="д6" localSheetId="13">#REF!</definedName>
    <definedName name="д6" localSheetId="7">#REF!</definedName>
    <definedName name="д6" localSheetId="9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11">#REF!</definedName>
    <definedName name="д7" localSheetId="13">#REF!</definedName>
    <definedName name="д7" localSheetId="7">#REF!</definedName>
    <definedName name="д7" localSheetId="9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11">#REF!</definedName>
    <definedName name="д8" localSheetId="13">#REF!</definedName>
    <definedName name="д8" localSheetId="7">#REF!</definedName>
    <definedName name="д8" localSheetId="9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11">#REF!</definedName>
    <definedName name="д9" localSheetId="13">#REF!</definedName>
    <definedName name="д9" localSheetId="7">#REF!</definedName>
    <definedName name="д9" localSheetId="9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11">#REF!</definedName>
    <definedName name="дан" localSheetId="13">#REF!</definedName>
    <definedName name="дан" localSheetId="7">#REF!</definedName>
    <definedName name="дан" localSheetId="9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11">#REF!</definedName>
    <definedName name="Дата_изменения_группы_строек" localSheetId="13">#REF!</definedName>
    <definedName name="Дата_изменения_группы_строек" localSheetId="7">#REF!</definedName>
    <definedName name="Дата_изменения_группы_строек" localSheetId="9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11">#REF!</definedName>
    <definedName name="Дата_изменения_локальной_сметы" localSheetId="13">#REF!</definedName>
    <definedName name="Дата_изменения_локальной_сметы" localSheetId="7">#REF!</definedName>
    <definedName name="Дата_изменения_локальной_сметы" localSheetId="9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11">#REF!</definedName>
    <definedName name="Дата_изменения_объекта" localSheetId="13">#REF!</definedName>
    <definedName name="Дата_изменения_объекта" localSheetId="7">#REF!</definedName>
    <definedName name="Дата_изменения_объекта" localSheetId="9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11">#REF!</definedName>
    <definedName name="Дата_изменения_объектной_сметы" localSheetId="13">#REF!</definedName>
    <definedName name="Дата_изменения_объектной_сметы" localSheetId="7">#REF!</definedName>
    <definedName name="Дата_изменения_объектной_сметы" localSheetId="9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11">#REF!</definedName>
    <definedName name="Дата_изменения_очереди" localSheetId="13">#REF!</definedName>
    <definedName name="Дата_изменения_очереди" localSheetId="7">#REF!</definedName>
    <definedName name="Дата_изменения_очереди" localSheetId="9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11">#REF!</definedName>
    <definedName name="Дата_изменения_пускового_комплекса" localSheetId="13">#REF!</definedName>
    <definedName name="Дата_изменения_пускового_комплекса" localSheetId="7">#REF!</definedName>
    <definedName name="Дата_изменения_пускового_комплекса" localSheetId="9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11">#REF!</definedName>
    <definedName name="Дата_изменения_сводного_сметного_расчета" localSheetId="13">#REF!</definedName>
    <definedName name="Дата_изменения_сводного_сметного_расчета" localSheetId="7">#REF!</definedName>
    <definedName name="Дата_изменения_сводного_сметного_расчета" localSheetId="9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11">#REF!</definedName>
    <definedName name="Дата_изменения_стройки" localSheetId="13">#REF!</definedName>
    <definedName name="Дата_изменения_стройки" localSheetId="7">#REF!</definedName>
    <definedName name="Дата_изменения_стройки" localSheetId="9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11">#REF!</definedName>
    <definedName name="Дата_создания_группы_строек" localSheetId="13">#REF!</definedName>
    <definedName name="Дата_создания_группы_строек" localSheetId="7">#REF!</definedName>
    <definedName name="Дата_создания_группы_строек" localSheetId="9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11">#REF!</definedName>
    <definedName name="Дата_создания_локальной_сметы" localSheetId="13">#REF!</definedName>
    <definedName name="Дата_создания_локальной_сметы" localSheetId="7">#REF!</definedName>
    <definedName name="Дата_создания_локальной_сметы" localSheetId="9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11">#REF!</definedName>
    <definedName name="Дата_создания_объекта" localSheetId="13">#REF!</definedName>
    <definedName name="Дата_создания_объекта" localSheetId="7">#REF!</definedName>
    <definedName name="Дата_создания_объекта" localSheetId="9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11">#REF!</definedName>
    <definedName name="Дата_создания_объектной_сметы" localSheetId="13">#REF!</definedName>
    <definedName name="Дата_создания_объектной_сметы" localSheetId="7">#REF!</definedName>
    <definedName name="Дата_создания_объектной_сметы" localSheetId="9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11">#REF!</definedName>
    <definedName name="Дата_создания_очереди" localSheetId="13">#REF!</definedName>
    <definedName name="Дата_создания_очереди" localSheetId="7">#REF!</definedName>
    <definedName name="Дата_создания_очереди" localSheetId="9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11">#REF!</definedName>
    <definedName name="Дата_создания_пускового_комплекса" localSheetId="13">#REF!</definedName>
    <definedName name="Дата_создания_пускового_комплекса" localSheetId="7">#REF!</definedName>
    <definedName name="Дата_создания_пускового_комплекса" localSheetId="9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11">#REF!</definedName>
    <definedName name="Дата_создания_сводного_сметного_расчета" localSheetId="13">#REF!</definedName>
    <definedName name="Дата_создания_сводного_сметного_расчета" localSheetId="7">#REF!</definedName>
    <definedName name="Дата_создания_сводного_сметного_расчета" localSheetId="9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11">#REF!</definedName>
    <definedName name="Дата_создания_стройки" localSheetId="13">#REF!</definedName>
    <definedName name="Дата_создания_стройки" localSheetId="7">#REF!</definedName>
    <definedName name="Дата_создания_стройки" localSheetId="9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1">#REF!</definedName>
    <definedName name="дд" localSheetId="16">#REF!</definedName>
    <definedName name="дд" localSheetId="17">#REF!</definedName>
    <definedName name="дд" localSheetId="13">#REF!</definedName>
    <definedName name="дд" localSheetId="7">#REF!</definedName>
    <definedName name="дд" localSheetId="9">#REF!</definedName>
    <definedName name="дд" localSheetId="14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1">#REF!</definedName>
    <definedName name="дддд" localSheetId="16">#REF!</definedName>
    <definedName name="дддд" localSheetId="17">#REF!</definedName>
    <definedName name="дддд" localSheetId="13">#REF!</definedName>
    <definedName name="дддд" localSheetId="7">#REF!</definedName>
    <definedName name="дддд" localSheetId="9">#REF!</definedName>
    <definedName name="дддд" localSheetId="14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11">#REF!</definedName>
    <definedName name="ддддд" localSheetId="13">#REF!</definedName>
    <definedName name="ддддд" localSheetId="7">#REF!</definedName>
    <definedName name="ддддд" localSheetId="9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1">#REF!</definedName>
    <definedName name="де" localSheetId="16">#REF!</definedName>
    <definedName name="де" localSheetId="17">#REF!</definedName>
    <definedName name="де" localSheetId="13">#REF!</definedName>
    <definedName name="де" localSheetId="7">#REF!</definedName>
    <definedName name="де" localSheetId="9">#REF!</definedName>
    <definedName name="де" localSheetId="14">#REF!</definedName>
    <definedName name="де" localSheetId="12">#REF!</definedName>
    <definedName name="де">#REF!</definedName>
    <definedName name="Демонтаж_ВЛ" localSheetId="9">#REF!</definedName>
    <definedName name="Демонтаж_ВЛ">#REF!</definedName>
    <definedName name="Демонтаж_ВЛ_0_4_10_кВ_поопорно" localSheetId="9">#REF!</definedName>
    <definedName name="Демонтаж_ВЛ_0_4_10_кВ_поопорно">#REF!</definedName>
    <definedName name="Демонтаж_ж_б_опор_ВЛ_35_220_кВ__тыс._руб._за_1_м3" localSheetId="9">#REF!</definedName>
    <definedName name="Демонтаж_ж_б_опор_ВЛ_35_220_кВ__тыс._руб._за_1_м3">#REF!</definedName>
    <definedName name="Демонтаж_оборудования_ПС" localSheetId="9">#REF!</definedName>
    <definedName name="Демонтаж_оборудования_ПС">#REF!</definedName>
    <definedName name="Демонтаж_стальных_опор_ВЛ_35_220_кВ__тыс._руб._за_1_т" localSheetId="9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11">#REF!</definedName>
    <definedName name="десятый" localSheetId="13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1">#REF!</definedName>
    <definedName name="дефл." localSheetId="16">#REF!</definedName>
    <definedName name="дефл." localSheetId="17">#REF!</definedName>
    <definedName name="дефл." localSheetId="13">#REF!</definedName>
    <definedName name="дефл." localSheetId="7">#REF!</definedName>
    <definedName name="дефл." localSheetId="9">#REF!</definedName>
    <definedName name="дефл." localSheetId="14">#REF!</definedName>
    <definedName name="дефл." localSheetId="12">#REF!</definedName>
    <definedName name="дефл.">#REF!</definedName>
    <definedName name="Дефл_ц_пред_год" localSheetId="9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11">#REF!</definedName>
    <definedName name="Дефлятор" localSheetId="13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 localSheetId="9">#REF!</definedName>
    <definedName name="Дефлятор_годовой">#REF!</definedName>
    <definedName name="Дефлятор_цепной" localSheetId="9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11">#REF!</definedName>
    <definedName name="Дефлятор1" localSheetId="13">#REF!</definedName>
    <definedName name="Дефлятор1" localSheetId="7">#REF!</definedName>
    <definedName name="Дефлятор1" localSheetId="9">#REF!</definedName>
    <definedName name="Дефлятор1">#REF!</definedName>
    <definedName name="дж" localSheetId="9">#REF!</definedName>
    <definedName name="дж">#REF!</definedName>
    <definedName name="дж1" localSheetId="9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11">#REF!</definedName>
    <definedName name="диапазон" localSheetId="13">#REF!</definedName>
    <definedName name="диапазон" localSheetId="7">#REF!</definedName>
    <definedName name="диапазон" localSheetId="9">#REF!</definedName>
    <definedName name="диапазон">#REF!</definedName>
    <definedName name="дир" localSheetId="9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11">#REF!</definedName>
    <definedName name="Диск" localSheetId="13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11">#REF!</definedName>
    <definedName name="длдл" localSheetId="13">#REF!</definedName>
    <definedName name="длдл" localSheetId="7">#REF!</definedName>
    <definedName name="длдл" localSheetId="9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11">#REF!</definedName>
    <definedName name="Длинна_границы" localSheetId="13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11">#REF!</definedName>
    <definedName name="Длинна_трассы" localSheetId="13">#REF!</definedName>
    <definedName name="Длинна_трассы" localSheetId="7">#REF!</definedName>
    <definedName name="Длинна_трассы" localSheetId="9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11">#REF!</definedName>
    <definedName name="длозщшзщдлжб" localSheetId="13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11">#REF!</definedName>
    <definedName name="длолдолд" localSheetId="13">#REF!</definedName>
    <definedName name="длолдолд" localSheetId="7">#REF!</definedName>
    <definedName name="длолдолд" localSheetId="9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11">#REF!</definedName>
    <definedName name="длощшл" localSheetId="13">#REF!</definedName>
    <definedName name="длощшл" localSheetId="7">#REF!</definedName>
    <definedName name="длощшл" localSheetId="9">#REF!</definedName>
    <definedName name="длощшл">#REF!</definedName>
    <definedName name="ДМС_АУП" localSheetId="9">#REF!</definedName>
    <definedName name="ДМС_АУП">#REF!</definedName>
    <definedName name="ДМС_ПЭЭ" localSheetId="9">#REF!</definedName>
    <definedName name="ДМС_ПЭЭ">#REF!</definedName>
    <definedName name="ДМС_ТП" localSheetId="9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11">#REF!</definedName>
    <definedName name="Дн_ставка" localSheetId="13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11">#REF!</definedName>
    <definedName name="дна" localSheetId="13">#REF!</definedName>
    <definedName name="дна" localSheetId="7">#REF!</definedName>
    <definedName name="дна" localSheetId="9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1">#REF!</definedName>
    <definedName name="до" localSheetId="16">#REF!</definedName>
    <definedName name="до" localSheetId="17">#REF!</definedName>
    <definedName name="до" localSheetId="13">#REF!</definedName>
    <definedName name="до" localSheetId="7">#REF!</definedName>
    <definedName name="до" localSheetId="9">#REF!</definedName>
    <definedName name="до" localSheetId="14">#REF!</definedName>
    <definedName name="до" localSheetId="12">#REF!</definedName>
    <definedName name="до">#REF!</definedName>
    <definedName name="док" localSheetId="9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1">#REF!</definedName>
    <definedName name="дол" localSheetId="16">#REF!</definedName>
    <definedName name="дол" localSheetId="17">#REF!</definedName>
    <definedName name="дол" localSheetId="13">#REF!</definedName>
    <definedName name="дол" localSheetId="7">#REF!</definedName>
    <definedName name="дол" localSheetId="9">#REF!</definedName>
    <definedName name="дол" localSheetId="14">#REF!</definedName>
    <definedName name="дол" localSheetId="12">#REF!</definedName>
    <definedName name="дол">#REF!</definedName>
    <definedName name="Должность" localSheetId="9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11">#REF!</definedName>
    <definedName name="ДОЛЛАР" localSheetId="13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11">#REF!</definedName>
    <definedName name="доорп" localSheetId="13">#REF!</definedName>
    <definedName name="доорп" localSheetId="7">#REF!</definedName>
    <definedName name="доорп" localSheetId="9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11">#REF!</definedName>
    <definedName name="Доп._оборудование_1" localSheetId="13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11">#REF!</definedName>
    <definedName name="Доп_оборуд" localSheetId="13">#REF!</definedName>
    <definedName name="Доп_оборуд" localSheetId="7">#REF!</definedName>
    <definedName name="Доп_оборуд" localSheetId="9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11">#REF!</definedName>
    <definedName name="допдшгед" localSheetId="13">#REF!</definedName>
    <definedName name="допдшгед" localSheetId="7">#REF!</definedName>
    <definedName name="допдшгед" localSheetId="9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11">#REF!</definedName>
    <definedName name="Дорога_1" localSheetId="13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11">#REF!</definedName>
    <definedName name="дп" localSheetId="13">#REF!</definedName>
    <definedName name="дп" localSheetId="7">#REF!</definedName>
    <definedName name="дп" localSheetId="9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11">#REF!</definedName>
    <definedName name="др" localSheetId="13">#REF!</definedName>
    <definedName name="др" localSheetId="7">#REF!</definedName>
    <definedName name="др" localSheetId="9">#REF!</definedName>
    <definedName name="др">#REF!</definedName>
    <definedName name="др.матер" localSheetId="13">#REF!</definedName>
    <definedName name="др.матер" localSheetId="9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1">#REF!</definedName>
    <definedName name="ДС" localSheetId="16">#REF!</definedName>
    <definedName name="ДС" localSheetId="17">#REF!</definedName>
    <definedName name="ДС" localSheetId="13">#REF!</definedName>
    <definedName name="ДС" localSheetId="7">#REF!</definedName>
    <definedName name="ДС" localSheetId="9">#REF!</definedName>
    <definedName name="ДС" localSheetId="14">#REF!</definedName>
    <definedName name="ДС" localSheetId="12">#REF!</definedName>
    <definedName name="ДС">#REF!</definedName>
    <definedName name="дтс" localSheetId="9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11">#REF!</definedName>
    <definedName name="дщшю" localSheetId="13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11">#REF!</definedName>
    <definedName name="дэ" localSheetId="13">#REF!</definedName>
    <definedName name="дэ" localSheetId="7">#REF!</definedName>
    <definedName name="дэ" localSheetId="9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11">#REF!</definedName>
    <definedName name="е" localSheetId="13">#REF!</definedName>
    <definedName name="е" localSheetId="7">#REF!</definedName>
    <definedName name="е" localSheetId="9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11">#REF!</definedName>
    <definedName name="евнл" localSheetId="13">#REF!</definedName>
    <definedName name="евнл" localSheetId="7">#REF!</definedName>
    <definedName name="евнл" localSheetId="9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11">#REF!</definedName>
    <definedName name="евнлен" localSheetId="13">#REF!</definedName>
    <definedName name="евнлен" localSheetId="7">#REF!</definedName>
    <definedName name="евнлен" localSheetId="9">#REF!</definedName>
    <definedName name="евнлен">#REF!</definedName>
    <definedName name="ЕВР" localSheetId="9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11">#REF!</definedName>
    <definedName name="Еврейская_автономная_область" localSheetId="13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11">#REF!</definedName>
    <definedName name="Еврейская_автономная_область_1" localSheetId="13">#REF!</definedName>
    <definedName name="Еврейская_автономная_область_1" localSheetId="7">#REF!</definedName>
    <definedName name="Еврейская_автономная_область_1" localSheetId="9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11">#REF!</definedName>
    <definedName name="еврор" localSheetId="13">#REF!</definedName>
    <definedName name="еврор" localSheetId="7">#REF!</definedName>
    <definedName name="еврор" localSheetId="9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11">#REF!</definedName>
    <definedName name="еврь" localSheetId="13">#REF!</definedName>
    <definedName name="еврь" localSheetId="7">#REF!</definedName>
    <definedName name="еврь" localSheetId="9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11">#REF!</definedName>
    <definedName name="Единица1" localSheetId="13">#REF!</definedName>
    <definedName name="Единица1" localSheetId="7">#REF!</definedName>
    <definedName name="Единица1" localSheetId="9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11">#REF!</definedName>
    <definedName name="Единица10" localSheetId="13">#REF!</definedName>
    <definedName name="Единица10" localSheetId="7">#REF!</definedName>
    <definedName name="Единица10" localSheetId="9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11">#REF!</definedName>
    <definedName name="Единица11" localSheetId="13">#REF!</definedName>
    <definedName name="Единица11" localSheetId="7">#REF!</definedName>
    <definedName name="Единица11" localSheetId="9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11">#REF!</definedName>
    <definedName name="Единица12" localSheetId="13">#REF!</definedName>
    <definedName name="Единица12" localSheetId="7">#REF!</definedName>
    <definedName name="Единица12" localSheetId="9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11">#REF!</definedName>
    <definedName name="Единица13" localSheetId="13">#REF!</definedName>
    <definedName name="Единица13" localSheetId="7">#REF!</definedName>
    <definedName name="Единица13" localSheetId="9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11">#REF!</definedName>
    <definedName name="Единица14" localSheetId="13">#REF!</definedName>
    <definedName name="Единица14" localSheetId="7">#REF!</definedName>
    <definedName name="Единица14" localSheetId="9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11">#REF!</definedName>
    <definedName name="Единица15" localSheetId="13">#REF!</definedName>
    <definedName name="Единица15" localSheetId="7">#REF!</definedName>
    <definedName name="Единица15" localSheetId="9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11">#REF!</definedName>
    <definedName name="Единица16" localSheetId="13">#REF!</definedName>
    <definedName name="Единица16" localSheetId="7">#REF!</definedName>
    <definedName name="Единица16" localSheetId="9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11">#REF!</definedName>
    <definedName name="Единица17" localSheetId="13">#REF!</definedName>
    <definedName name="Единица17" localSheetId="7">#REF!</definedName>
    <definedName name="Единица17" localSheetId="9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11">#REF!</definedName>
    <definedName name="Единица18" localSheetId="13">#REF!</definedName>
    <definedName name="Единица18" localSheetId="7">#REF!</definedName>
    <definedName name="Единица18" localSheetId="9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11">#REF!</definedName>
    <definedName name="Единица19" localSheetId="13">#REF!</definedName>
    <definedName name="Единица19" localSheetId="7">#REF!</definedName>
    <definedName name="Единица19" localSheetId="9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11">#REF!</definedName>
    <definedName name="Единица2" localSheetId="13">#REF!</definedName>
    <definedName name="Единица2" localSheetId="7">#REF!</definedName>
    <definedName name="Единица2" localSheetId="9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11">#REF!</definedName>
    <definedName name="Единица20" localSheetId="13">#REF!</definedName>
    <definedName name="Единица20" localSheetId="7">#REF!</definedName>
    <definedName name="Единица20" localSheetId="9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11">#REF!</definedName>
    <definedName name="Единица21" localSheetId="13">#REF!</definedName>
    <definedName name="Единица21" localSheetId="7">#REF!</definedName>
    <definedName name="Единица21" localSheetId="9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11">#REF!</definedName>
    <definedName name="Единица22" localSheetId="13">#REF!</definedName>
    <definedName name="Единица22" localSheetId="7">#REF!</definedName>
    <definedName name="Единица22" localSheetId="9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11">#REF!</definedName>
    <definedName name="Единица23" localSheetId="13">#REF!</definedName>
    <definedName name="Единица23" localSheetId="7">#REF!</definedName>
    <definedName name="Единица23" localSheetId="9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11">#REF!</definedName>
    <definedName name="Единица24" localSheetId="13">#REF!</definedName>
    <definedName name="Единица24" localSheetId="7">#REF!</definedName>
    <definedName name="Единица24" localSheetId="9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11">#REF!</definedName>
    <definedName name="Единица25" localSheetId="13">#REF!</definedName>
    <definedName name="Единица25" localSheetId="7">#REF!</definedName>
    <definedName name="Единица25" localSheetId="9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11">#REF!</definedName>
    <definedName name="Единица26" localSheetId="13">#REF!</definedName>
    <definedName name="Единица26" localSheetId="7">#REF!</definedName>
    <definedName name="Единица26" localSheetId="9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11">#REF!</definedName>
    <definedName name="Единица27" localSheetId="13">#REF!</definedName>
    <definedName name="Единица27" localSheetId="7">#REF!</definedName>
    <definedName name="Единица27" localSheetId="9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11">#REF!</definedName>
    <definedName name="Единица28" localSheetId="13">#REF!</definedName>
    <definedName name="Единица28" localSheetId="7">#REF!</definedName>
    <definedName name="Единица28" localSheetId="9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11">#REF!</definedName>
    <definedName name="Единица29" localSheetId="13">#REF!</definedName>
    <definedName name="Единица29" localSheetId="7">#REF!</definedName>
    <definedName name="Единица29" localSheetId="9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11">#REF!</definedName>
    <definedName name="Единица3" localSheetId="13">#REF!</definedName>
    <definedName name="Единица3" localSheetId="7">#REF!</definedName>
    <definedName name="Единица3" localSheetId="9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11">#REF!</definedName>
    <definedName name="Единица30" localSheetId="13">#REF!</definedName>
    <definedName name="Единица30" localSheetId="7">#REF!</definedName>
    <definedName name="Единица30" localSheetId="9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11">#REF!</definedName>
    <definedName name="Единица31" localSheetId="13">#REF!</definedName>
    <definedName name="Единица31" localSheetId="7">#REF!</definedName>
    <definedName name="Единица31" localSheetId="9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11">#REF!</definedName>
    <definedName name="Единица32" localSheetId="13">#REF!</definedName>
    <definedName name="Единица32" localSheetId="7">#REF!</definedName>
    <definedName name="Единица32" localSheetId="9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11">#REF!</definedName>
    <definedName name="Единица33" localSheetId="13">#REF!</definedName>
    <definedName name="Единица33" localSheetId="7">#REF!</definedName>
    <definedName name="Единица33" localSheetId="9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11">#REF!</definedName>
    <definedName name="Единица34" localSheetId="13">#REF!</definedName>
    <definedName name="Единица34" localSheetId="7">#REF!</definedName>
    <definedName name="Единица34" localSheetId="9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11">#REF!</definedName>
    <definedName name="Единица35" localSheetId="13">#REF!</definedName>
    <definedName name="Единица35" localSheetId="7">#REF!</definedName>
    <definedName name="Единица35" localSheetId="9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11">#REF!</definedName>
    <definedName name="Единица36" localSheetId="13">#REF!</definedName>
    <definedName name="Единица36" localSheetId="7">#REF!</definedName>
    <definedName name="Единица36" localSheetId="9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11">#REF!</definedName>
    <definedName name="Единица37" localSheetId="13">#REF!</definedName>
    <definedName name="Единица37" localSheetId="7">#REF!</definedName>
    <definedName name="Единица37" localSheetId="9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11">#REF!</definedName>
    <definedName name="Единица38" localSheetId="13">#REF!</definedName>
    <definedName name="Единица38" localSheetId="7">#REF!</definedName>
    <definedName name="Единица38" localSheetId="9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11">#REF!</definedName>
    <definedName name="Единица39" localSheetId="13">#REF!</definedName>
    <definedName name="Единица39" localSheetId="7">#REF!</definedName>
    <definedName name="Единица39" localSheetId="9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11">#REF!</definedName>
    <definedName name="Единица4" localSheetId="13">#REF!</definedName>
    <definedName name="Единица4" localSheetId="7">#REF!</definedName>
    <definedName name="Единица4" localSheetId="9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11">#REF!</definedName>
    <definedName name="Единица40" localSheetId="13">#REF!</definedName>
    <definedName name="Единица40" localSheetId="7">#REF!</definedName>
    <definedName name="Единица40" localSheetId="9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11">#REF!</definedName>
    <definedName name="Единица41" localSheetId="13">#REF!</definedName>
    <definedName name="Единица41" localSheetId="7">#REF!</definedName>
    <definedName name="Единица41" localSheetId="9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11">#REF!</definedName>
    <definedName name="Единица42" localSheetId="13">#REF!</definedName>
    <definedName name="Единица42" localSheetId="7">#REF!</definedName>
    <definedName name="Единица42" localSheetId="9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11">#REF!</definedName>
    <definedName name="Единица43" localSheetId="13">#REF!</definedName>
    <definedName name="Единица43" localSheetId="7">#REF!</definedName>
    <definedName name="Единица43" localSheetId="9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11">#REF!</definedName>
    <definedName name="Единица44" localSheetId="13">#REF!</definedName>
    <definedName name="Единица44" localSheetId="7">#REF!</definedName>
    <definedName name="Единица44" localSheetId="9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11">#REF!</definedName>
    <definedName name="Единица45" localSheetId="13">#REF!</definedName>
    <definedName name="Единица45" localSheetId="7">#REF!</definedName>
    <definedName name="Единица45" localSheetId="9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11">#REF!</definedName>
    <definedName name="Единица46" localSheetId="13">#REF!</definedName>
    <definedName name="Единица46" localSheetId="7">#REF!</definedName>
    <definedName name="Единица46" localSheetId="9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11">#REF!</definedName>
    <definedName name="Единица47" localSheetId="13">#REF!</definedName>
    <definedName name="Единица47" localSheetId="7">#REF!</definedName>
    <definedName name="Единица47" localSheetId="9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11">#REF!</definedName>
    <definedName name="Единица48" localSheetId="13">#REF!</definedName>
    <definedName name="Единица48" localSheetId="7">#REF!</definedName>
    <definedName name="Единица48" localSheetId="9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11">#REF!</definedName>
    <definedName name="Единица49" localSheetId="13">#REF!</definedName>
    <definedName name="Единица49" localSheetId="7">#REF!</definedName>
    <definedName name="Единица49" localSheetId="9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11">#REF!</definedName>
    <definedName name="Единица5" localSheetId="13">#REF!</definedName>
    <definedName name="Единица5" localSheetId="7">#REF!</definedName>
    <definedName name="Единица5" localSheetId="9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11">#REF!</definedName>
    <definedName name="Единица50" localSheetId="13">#REF!</definedName>
    <definedName name="Единица50" localSheetId="7">#REF!</definedName>
    <definedName name="Единица50" localSheetId="9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11">#REF!</definedName>
    <definedName name="Единица51" localSheetId="13">#REF!</definedName>
    <definedName name="Единица51" localSheetId="7">#REF!</definedName>
    <definedName name="Единица51" localSheetId="9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11">#REF!</definedName>
    <definedName name="Единица52" localSheetId="13">#REF!</definedName>
    <definedName name="Единица52" localSheetId="7">#REF!</definedName>
    <definedName name="Единица52" localSheetId="9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11">#REF!</definedName>
    <definedName name="Единица53" localSheetId="13">#REF!</definedName>
    <definedName name="Единица53" localSheetId="7">#REF!</definedName>
    <definedName name="Единица53" localSheetId="9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11">#REF!</definedName>
    <definedName name="Единица54" localSheetId="13">#REF!</definedName>
    <definedName name="Единица54" localSheetId="7">#REF!</definedName>
    <definedName name="Единица54" localSheetId="9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11">#REF!</definedName>
    <definedName name="Единица55" localSheetId="13">#REF!</definedName>
    <definedName name="Единица55" localSheetId="7">#REF!</definedName>
    <definedName name="Единица55" localSheetId="9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11">#REF!</definedName>
    <definedName name="Единица56" localSheetId="13">#REF!</definedName>
    <definedName name="Единица56" localSheetId="7">#REF!</definedName>
    <definedName name="Единица56" localSheetId="9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11">#REF!</definedName>
    <definedName name="Единица57" localSheetId="13">#REF!</definedName>
    <definedName name="Единица57" localSheetId="7">#REF!</definedName>
    <definedName name="Единица57" localSheetId="9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11">#REF!</definedName>
    <definedName name="Единица58" localSheetId="13">#REF!</definedName>
    <definedName name="Единица58" localSheetId="7">#REF!</definedName>
    <definedName name="Единица58" localSheetId="9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11">#REF!</definedName>
    <definedName name="Единица59" localSheetId="13">#REF!</definedName>
    <definedName name="Единица59" localSheetId="7">#REF!</definedName>
    <definedName name="Единица59" localSheetId="9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11">#REF!</definedName>
    <definedName name="Единица6" localSheetId="13">#REF!</definedName>
    <definedName name="Единица6" localSheetId="7">#REF!</definedName>
    <definedName name="Единица6" localSheetId="9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11">#REF!</definedName>
    <definedName name="Единица60" localSheetId="13">#REF!</definedName>
    <definedName name="Единица60" localSheetId="7">#REF!</definedName>
    <definedName name="Единица60" localSheetId="9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11">#REF!</definedName>
    <definedName name="Единица7" localSheetId="13">#REF!</definedName>
    <definedName name="Единица7" localSheetId="7">#REF!</definedName>
    <definedName name="Единица7" localSheetId="9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11">#REF!</definedName>
    <definedName name="Единица8" localSheetId="13">#REF!</definedName>
    <definedName name="Единица8" localSheetId="7">#REF!</definedName>
    <definedName name="Единица8" localSheetId="9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11">#REF!</definedName>
    <definedName name="Единица9" localSheetId="13">#REF!</definedName>
    <definedName name="Единица9" localSheetId="7">#REF!</definedName>
    <definedName name="Единица9" localSheetId="9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11">#REF!</definedName>
    <definedName name="ен" localSheetId="13">#REF!</definedName>
    <definedName name="ен" localSheetId="7">#REF!</definedName>
    <definedName name="ен" localSheetId="9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11">#REF!</definedName>
    <definedName name="енвлпр" localSheetId="13">#REF!</definedName>
    <definedName name="енвлпр" localSheetId="7">#REF!</definedName>
    <definedName name="енвлпр" localSheetId="9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11">#REF!</definedName>
    <definedName name="енг" localSheetId="13">#REF!</definedName>
    <definedName name="енг" localSheetId="7">#REF!</definedName>
    <definedName name="енг" localSheetId="9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11">#REF!</definedName>
    <definedName name="енк" localSheetId="13">#REF!</definedName>
    <definedName name="енк" localSheetId="7">#REF!</definedName>
    <definedName name="енк" localSheetId="9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11">#REF!</definedName>
    <definedName name="енлопр" localSheetId="13">#REF!</definedName>
    <definedName name="енлопр" localSheetId="7">#REF!</definedName>
    <definedName name="енлопр" localSheetId="9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11">#REF!</definedName>
    <definedName name="ено" localSheetId="13">#REF!</definedName>
    <definedName name="ено" localSheetId="7">#REF!</definedName>
    <definedName name="ено" localSheetId="9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11">#REF!</definedName>
    <definedName name="еное" localSheetId="13">#REF!</definedName>
    <definedName name="еное" localSheetId="7">#REF!</definedName>
    <definedName name="еное" localSheetId="9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11">#REF!</definedName>
    <definedName name="ео" localSheetId="13">#REF!</definedName>
    <definedName name="ео" localSheetId="7">#REF!</definedName>
    <definedName name="ео" localSheetId="9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11">#REF!</definedName>
    <definedName name="еов" localSheetId="13">#REF!</definedName>
    <definedName name="еов" localSheetId="7">#REF!</definedName>
    <definedName name="еов" localSheetId="9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11">#REF!</definedName>
    <definedName name="ер" localSheetId="13">#REF!</definedName>
    <definedName name="ер" localSheetId="7">#REF!</definedName>
    <definedName name="ер" localSheetId="9">#REF!</definedName>
    <definedName name="ер">#REF!</definedName>
    <definedName name="ЕСН2004" localSheetId="13">#REF!</definedName>
    <definedName name="ЕСН2004" localSheetId="9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11">#REF!</definedName>
    <definedName name="еуг" localSheetId="13">#REF!</definedName>
    <definedName name="еуг" localSheetId="7">#REF!</definedName>
    <definedName name="еуг" localSheetId="9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1">#REF!</definedName>
    <definedName name="ж" localSheetId="16">#REF!</definedName>
    <definedName name="ж" localSheetId="17">#REF!</definedName>
    <definedName name="ж" localSheetId="13">#REF!</definedName>
    <definedName name="ж" localSheetId="7">#REF!</definedName>
    <definedName name="ж" localSheetId="9">#REF!</definedName>
    <definedName name="ж" localSheetId="14">#REF!</definedName>
    <definedName name="ж" localSheetId="12">#REF!</definedName>
    <definedName name="ж">#REF!</definedName>
    <definedName name="жж" localSheetId="9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11">#REF!</definedName>
    <definedName name="жжж" localSheetId="13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11">#REF!</definedName>
    <definedName name="жпф" localSheetId="13">#REF!</definedName>
    <definedName name="жпф" localSheetId="7">#REF!</definedName>
    <definedName name="жпф" localSheetId="9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11">#REF!</definedName>
    <definedName name="Зависимые" localSheetId="13">#REF!</definedName>
    <definedName name="Зависимые" localSheetId="7">#REF!</definedName>
    <definedName name="Зависимые" localSheetId="9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11">#REF!</definedName>
    <definedName name="Заголовок_печати" localSheetId="13">#REF!</definedName>
    <definedName name="Заголовок_печати" localSheetId="7">#REF!</definedName>
    <definedName name="Заголовок_печати" localSheetId="9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11">#REF!</definedName>
    <definedName name="Заголовок_раздела" localSheetId="13">#REF!</definedName>
    <definedName name="Заголовок_раздела" localSheetId="7">#REF!</definedName>
    <definedName name="Заголовок_раздела" localSheetId="9">#REF!</definedName>
    <definedName name="Заголовок_раздела">#REF!</definedName>
    <definedName name="ЗаданиеГС_КМ" localSheetId="13">#REF!</definedName>
    <definedName name="ЗаданиеГС_КМ" localSheetId="9">#REF!</definedName>
    <definedName name="ЗаданиеГС_КМ">#REF!</definedName>
    <definedName name="ЗаданиеЭСС_КМ" localSheetId="13">#REF!</definedName>
    <definedName name="ЗаданиеЭСС_КМ" localSheetId="9">#REF!</definedName>
    <definedName name="ЗаданиеЭСС_КМ">#REF!</definedName>
    <definedName name="ЗаказДолжность" localSheetId="9">#REF!</definedName>
    <definedName name="ЗаказДолжность">#REF!</definedName>
    <definedName name="ЗаказИмя" localSheetId="9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11">#REF!</definedName>
    <definedName name="Заказчик" localSheetId="13">#REF!</definedName>
    <definedName name="Заказчик" localSheetId="7">#REF!</definedName>
    <definedName name="Заказчик" localSheetId="9">#REF!</definedName>
    <definedName name="Заказчик">#REF!</definedName>
    <definedName name="Закрытые_подстанции_в_целом" localSheetId="9">#REF!</definedName>
    <definedName name="Закрытые_подстанции_в_целом">#REF!</definedName>
    <definedName name="Затраты_на_вырубку_просеки" localSheetId="9">#REF!</definedName>
    <definedName name="Затраты_на_вырубку_просеки">#REF!</definedName>
    <definedName name="Затраты_на_устройство_лежневых_дорог" localSheetId="9">#REF!</definedName>
    <definedName name="Затраты_на_устройство_лежневых_дорог">#REF!</definedName>
    <definedName name="Здания_КРУЭ__ЗРУ__укомплектованных_оборудованием" localSheetId="9">#REF!</definedName>
    <definedName name="Здания_КРУЭ__ЗРУ__укомплектованных_оборудованием">#REF!</definedName>
    <definedName name="Зел" localSheetId="9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11">#REF!</definedName>
    <definedName name="зждзд" localSheetId="13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1">#REF!</definedName>
    <definedName name="зз" localSheetId="16">#REF!</definedName>
    <definedName name="зз" localSheetId="17">#REF!</definedName>
    <definedName name="зз" localSheetId="13">#REF!</definedName>
    <definedName name="зз" localSheetId="7">#REF!</definedName>
    <definedName name="зз" localSheetId="9">#REF!</definedName>
    <definedName name="зз" localSheetId="14">#REF!</definedName>
    <definedName name="зз" localSheetId="12">#REF!</definedName>
    <definedName name="зз">#REF!</definedName>
    <definedName name="зззз" localSheetId="13">#REF!</definedName>
    <definedName name="зззз" localSheetId="9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11">#REF!</definedName>
    <definedName name="ЗИП_Всего_1" localSheetId="13">#REF!</definedName>
    <definedName name="ЗИП_Всего_1" localSheetId="7">#REF!</definedName>
    <definedName name="ЗИП_Всего_1" localSheetId="9">#REF!</definedName>
    <definedName name="ЗИП_Всего_1">#REF!</definedName>
    <definedName name="зит" localSheetId="9">#REF!</definedName>
    <definedName name="зит">#REF!</definedName>
    <definedName name="Зоны" localSheetId="9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11">#REF!</definedName>
    <definedName name="зощр" localSheetId="13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11">#REF!</definedName>
    <definedName name="ЗЮзя" localSheetId="13">#REF!</definedName>
    <definedName name="ЗЮзя" localSheetId="7">#REF!</definedName>
    <definedName name="ЗЮзя" localSheetId="9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11">#REF!</definedName>
    <definedName name="й" localSheetId="13">#REF!</definedName>
    <definedName name="й" localSheetId="7">#REF!</definedName>
    <definedName name="й" localSheetId="9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11">#REF!</definedName>
    <definedName name="Ивановская_область" localSheetId="13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11">#REF!</definedName>
    <definedName name="ивпт" localSheetId="13">#REF!</definedName>
    <definedName name="ивпт" localSheetId="7">#REF!</definedName>
    <definedName name="ивпт" localSheetId="9">#REF!</definedName>
    <definedName name="ивпт">#REF!</definedName>
    <definedName name="Иди" localSheetId="13">#REF!</definedName>
    <definedName name="Иди" localSheetId="9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11">#REF!</definedName>
    <definedName name="ии" localSheetId="13">#REF!</definedName>
    <definedName name="ии" localSheetId="7">#REF!</definedName>
    <definedName name="ии" localSheetId="9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1">#REF!</definedName>
    <definedName name="иии" localSheetId="16">#REF!</definedName>
    <definedName name="иии" localSheetId="17">#REF!</definedName>
    <definedName name="иии" localSheetId="13">#REF!</definedName>
    <definedName name="иии" localSheetId="7">#REF!</definedName>
    <definedName name="иии" localSheetId="9">#REF!</definedName>
    <definedName name="иии" localSheetId="14">#REF!</definedName>
    <definedName name="иии" localSheetId="12">#REF!</definedName>
    <definedName name="иии">#REF!</definedName>
    <definedName name="ИИМбал" localSheetId="13">#REF!</definedName>
    <definedName name="ИИМбал" localSheetId="9">#REF!</definedName>
    <definedName name="ИИМбал">#REF!</definedName>
    <definedName name="ИиНИ" localSheetId="13">#REF!</definedName>
    <definedName name="ИиНИ" localSheetId="9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11">#REF!</definedName>
    <definedName name="ик" localSheetId="13">#REF!</definedName>
    <definedName name="ик" localSheetId="7">#REF!</definedName>
    <definedName name="ик" localSheetId="9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11">#REF!</definedName>
    <definedName name="имт" localSheetId="13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11">#REF!</definedName>
    <definedName name="Инвестор" localSheetId="13">#REF!</definedName>
    <definedName name="Инвестор" localSheetId="7">#REF!</definedName>
    <definedName name="Инвестор" localSheetId="9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11">#REF!</definedName>
    <definedName name="Инд" localSheetId="13">#REF!</definedName>
    <definedName name="Инд" localSheetId="7">#REF!</definedName>
    <definedName name="Инд" localSheetId="9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11">#REF!</definedName>
    <definedName name="Индекс_ЛН_группы_строек" localSheetId="13">#REF!</definedName>
    <definedName name="Индекс_ЛН_группы_строек" localSheetId="7">#REF!</definedName>
    <definedName name="Индекс_ЛН_группы_строек" localSheetId="9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11">#REF!</definedName>
    <definedName name="Индекс_ЛН_локальной_сметы" localSheetId="13">#REF!</definedName>
    <definedName name="Индекс_ЛН_локальной_сметы" localSheetId="7">#REF!</definedName>
    <definedName name="Индекс_ЛН_локальной_сметы" localSheetId="9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11">#REF!</definedName>
    <definedName name="Индекс_ЛН_объекта" localSheetId="13">#REF!</definedName>
    <definedName name="Индекс_ЛН_объекта" localSheetId="7">#REF!</definedName>
    <definedName name="Индекс_ЛН_объекта" localSheetId="9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11">#REF!</definedName>
    <definedName name="Индекс_ЛН_объектной_сметы" localSheetId="13">#REF!</definedName>
    <definedName name="Индекс_ЛН_объектной_сметы" localSheetId="7">#REF!</definedName>
    <definedName name="Индекс_ЛН_объектной_сметы" localSheetId="9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11">#REF!</definedName>
    <definedName name="Индекс_ЛН_очереди" localSheetId="13">#REF!</definedName>
    <definedName name="Индекс_ЛН_очереди" localSheetId="7">#REF!</definedName>
    <definedName name="Индекс_ЛН_очереди" localSheetId="9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11">#REF!</definedName>
    <definedName name="Индекс_ЛН_пускового_комплекса" localSheetId="13">#REF!</definedName>
    <definedName name="Индекс_ЛН_пускового_комплекса" localSheetId="7">#REF!</definedName>
    <definedName name="Индекс_ЛН_пускового_комплекса" localSheetId="9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11">#REF!</definedName>
    <definedName name="Индекс_ЛН_сводного_сметного_расчета" localSheetId="13">#REF!</definedName>
    <definedName name="Индекс_ЛН_сводного_сметного_расчета" localSheetId="7">#REF!</definedName>
    <definedName name="Индекс_ЛН_сводного_сметного_расчета" localSheetId="9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11">#REF!</definedName>
    <definedName name="Индекс_ЛН_стройки" localSheetId="13">#REF!</definedName>
    <definedName name="Индекс_ЛН_стройки" localSheetId="7">#REF!</definedName>
    <definedName name="Индекс_ЛН_стройки" localSheetId="9">#REF!</definedName>
    <definedName name="Индекс_ЛН_стройки">#REF!</definedName>
    <definedName name="Ини" localSheetId="13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11">#REF!</definedName>
    <definedName name="инфл" localSheetId="13">#REF!</definedName>
    <definedName name="инфл" localSheetId="7">#REF!</definedName>
    <definedName name="инфл" localSheetId="9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11">#REF!</definedName>
    <definedName name="иолд" localSheetId="13">#REF!</definedName>
    <definedName name="иолд" localSheetId="7">#REF!</definedName>
    <definedName name="иолд" localSheetId="9">#REF!</definedName>
    <definedName name="иолд">#REF!</definedName>
    <definedName name="ИОСост" localSheetId="13">#REF!</definedName>
    <definedName name="ИОСост" localSheetId="9">#REF!</definedName>
    <definedName name="ИОСост">#REF!</definedName>
    <definedName name="ИОСпс" localSheetId="13">#REF!</definedName>
    <definedName name="ИОСпс" localSheetId="9">#REF!</definedName>
    <definedName name="ИОСпс">#REF!</definedName>
    <definedName name="ИОСсг" localSheetId="13">#REF!</definedName>
    <definedName name="ИОСсг" localSheetId="9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11">#REF!</definedName>
    <definedName name="иошль" localSheetId="13">#REF!</definedName>
    <definedName name="иошль" localSheetId="7">#REF!</definedName>
    <definedName name="иошль" localSheetId="9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11">#REF!</definedName>
    <definedName name="ип" localSheetId="13">#REF!</definedName>
    <definedName name="ип" localSheetId="7">#REF!</definedName>
    <definedName name="ип" localSheetId="9">#REF!</definedName>
    <definedName name="ип">#REF!</definedName>
    <definedName name="Ипос" localSheetId="13">#REF!</definedName>
    <definedName name="Ипос" localSheetId="9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11">#REF!</definedName>
    <definedName name="ИПусто" localSheetId="13">#REF!</definedName>
    <definedName name="ИПусто" localSheetId="7">#REF!</definedName>
    <definedName name="ИПусто" localSheetId="9">#REF!</definedName>
    <definedName name="ИПусто">#REF!</definedName>
    <definedName name="Ипц" localSheetId="13">#REF!</definedName>
    <definedName name="Ипц" localSheetId="9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11">#REF!</definedName>
    <definedName name="Иркутская_область" localSheetId="13">#REF!</definedName>
    <definedName name="Иркутская_область" localSheetId="7">#REF!</definedName>
    <definedName name="Иркутская_область" localSheetId="9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11">#REF!</definedName>
    <definedName name="Иркутская_область_1" localSheetId="13">#REF!</definedName>
    <definedName name="Иркутская_область_1" localSheetId="7">#REF!</definedName>
    <definedName name="Иркутская_область_1" localSheetId="9">#REF!</definedName>
    <definedName name="Иркутская_область_1">#REF!</definedName>
    <definedName name="ис" localSheetId="9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11">#REF!</definedName>
    <definedName name="ИС__И.Максимов" localSheetId="13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11">#REF!</definedName>
    <definedName name="итог" localSheetId="13">#REF!</definedName>
    <definedName name="итог" localSheetId="7">#REF!</definedName>
    <definedName name="итог" localSheetId="9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11">#REF!</definedName>
    <definedName name="Итого_ЗПМ__по_рес_расчету_с_учетом_к_тов" localSheetId="13">#REF!</definedName>
    <definedName name="Итого_ЗПМ__по_рес_расчету_с_учетом_к_тов" localSheetId="7">#REF!</definedName>
    <definedName name="Итого_ЗПМ__по_рес_расчету_с_учетом_к_тов" localSheetId="9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11">#REF!</definedName>
    <definedName name="Итого_ЗПМ_по_акту_вып_работ_в_базисных_ценах_с_учетом_к_тов" localSheetId="13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11">#REF!</definedName>
    <definedName name="Итого_ЗПМ_по_акту_вып_работ_при_ресурсном_расчете_с_учетом_к_тов" localSheetId="13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11">#REF!</definedName>
    <definedName name="Итого_ЗПМ_по_акту_выполненных_работ_в_базисных_ценах" localSheetId="13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11">#REF!</definedName>
    <definedName name="Итого_ЗПМ_по_акту_выполненных_работ_при_ресурсном_расчете" localSheetId="13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11">#REF!</definedName>
    <definedName name="Итого_ЗПМ_при_расчете_по_стоимости_ч_часа_работы_механизаторов" localSheetId="13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11">#REF!</definedName>
    <definedName name="Итого_МАТ_по_акту_вып_работ_в_базисных_ценах_с_учетом_к_тов" localSheetId="13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11">#REF!</definedName>
    <definedName name="Итого_МАТ_по_акту_вып_работ_при_ресурсном_расчете_с_учетом_к_тов" localSheetId="13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11">#REF!</definedName>
    <definedName name="Итого_материалы" localSheetId="13">#REF!</definedName>
    <definedName name="Итого_материалы" localSheetId="7">#REF!</definedName>
    <definedName name="Итого_материалы" localSheetId="9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11">#REF!</definedName>
    <definedName name="Итого_материалы__по_рес_расчету_с_учетом_к_тов" localSheetId="13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9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11">#REF!</definedName>
    <definedName name="Итого_материалы_по_акту_выполненных_работ_в_базисных_ценах" localSheetId="13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11">#REF!</definedName>
    <definedName name="Итого_материалы_по_акту_выполненных_работ_при_ресурсном_расчете" localSheetId="13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11">#REF!</definedName>
    <definedName name="Итого_машины_и_механизмы" localSheetId="13">#REF!</definedName>
    <definedName name="Итого_машины_и_механизмы" localSheetId="7">#REF!</definedName>
    <definedName name="Итого_машины_и_механизмы" localSheetId="9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11">#REF!</definedName>
    <definedName name="Итого_машины_и_механизмы_по_акту_выполненных_работ_в_базисных_ценах" localSheetId="13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11">#REF!</definedName>
    <definedName name="Итого_машины_и_механизмы_по_акту_выполненных_работ_при_ресурсном_расчете" localSheetId="13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11">#REF!</definedName>
    <definedName name="Итого_НР_по_акту_по_ресурсному_расчету" localSheetId="13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11">#REF!</definedName>
    <definedName name="Итого_НР_по_ресурсному_расчету" localSheetId="13">#REF!</definedName>
    <definedName name="Итого_НР_по_ресурсному_расчету" localSheetId="7">#REF!</definedName>
    <definedName name="Итого_НР_по_ресурсному_расчету" localSheetId="9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11">#REF!</definedName>
    <definedName name="Итого_ОЗП" localSheetId="13">#REF!</definedName>
    <definedName name="Итого_ОЗП" localSheetId="7">#REF!</definedName>
    <definedName name="Итого_ОЗП" localSheetId="9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11">#REF!</definedName>
    <definedName name="Итого_ОЗП_по_акту_вып_работ_в_базисных_ценах_с_учетом_к_тов" localSheetId="13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11">#REF!</definedName>
    <definedName name="Итого_ОЗП_по_акту_вып_работ_при_ресурсном_расчете_с_учетом_к_тов" localSheetId="13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11">#REF!</definedName>
    <definedName name="Итого_ОЗП_по_акту_выполненных_работ_в_базисных_ценах" localSheetId="13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11">#REF!</definedName>
    <definedName name="Итого_ОЗП_по_акту_выполненных_работ_при_ресурсном_расчете" localSheetId="13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11">#REF!</definedName>
    <definedName name="Итого_ОЗП_по_рес_расчету_с_учетом_к_тов" localSheetId="13">#REF!</definedName>
    <definedName name="Итого_ОЗП_по_рес_расчету_с_учетом_к_тов" localSheetId="7">#REF!</definedName>
    <definedName name="Итого_ОЗП_по_рес_расчету_с_учетом_к_тов" localSheetId="9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11">#REF!</definedName>
    <definedName name="Итого_ПЗ" localSheetId="13">#REF!</definedName>
    <definedName name="Итого_ПЗ" localSheetId="7">#REF!</definedName>
    <definedName name="Итого_ПЗ" localSheetId="9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11">#REF!</definedName>
    <definedName name="Итого_ПЗ_в_базисных_ценах" localSheetId="13">#REF!</definedName>
    <definedName name="Итого_ПЗ_в_базисных_ценах" localSheetId="7">#REF!</definedName>
    <definedName name="Итого_ПЗ_в_базисных_ценах" localSheetId="9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11">#REF!</definedName>
    <definedName name="Итого_ПЗ_по_акту_вып_работ_в_базисных_ценах_с_учетом_к_тов" localSheetId="13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11">#REF!</definedName>
    <definedName name="Итого_ПЗ_по_акту_вып_работ_при_ресурсном_расчете_с_учетом_к_тов" localSheetId="13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11">#REF!</definedName>
    <definedName name="Итого_ПЗ_по_акту_выполненных_работ_в_базисных_ценах" localSheetId="13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11">#REF!</definedName>
    <definedName name="Итого_ПЗ_по_акту_выполненных_работ_при_ресурсном_расчете" localSheetId="13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11">#REF!</definedName>
    <definedName name="Итого_ПЗ_по_рес_расчету_с_учетом_к_тов" localSheetId="13">#REF!</definedName>
    <definedName name="Итого_ПЗ_по_рес_расчету_с_учетом_к_тов" localSheetId="7">#REF!</definedName>
    <definedName name="Итого_ПЗ_по_рес_расчету_с_учетом_к_тов" localSheetId="9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11">#REF!</definedName>
    <definedName name="Итого_по_разделу_V" localSheetId="13">#REF!</definedName>
    <definedName name="Итого_по_разделу_V" localSheetId="7">#REF!</definedName>
    <definedName name="Итого_по_разделу_V" localSheetId="9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11">#REF!</definedName>
    <definedName name="Итого_по_смете" localSheetId="13">#REF!</definedName>
    <definedName name="Итого_по_смете" localSheetId="7">#REF!</definedName>
    <definedName name="Итого_по_смете" localSheetId="9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11">#REF!</definedName>
    <definedName name="Итого_СП_по_акту_по_ресурсному_расчету" localSheetId="13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11">#REF!</definedName>
    <definedName name="Итого_СП_по_ресурсному_расчету" localSheetId="13">#REF!</definedName>
    <definedName name="Итого_СП_по_ресурсному_расчету" localSheetId="7">#REF!</definedName>
    <definedName name="Итого_СП_по_ресурсному_расчету" localSheetId="9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11">#REF!</definedName>
    <definedName name="Итого_ФОТ_по_акту_выполненных_работ_в_базисных_ценах" localSheetId="13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11">#REF!</definedName>
    <definedName name="Итого_ФОТ_по_акту_выполненных_работ_при_ресурсном_расчете" localSheetId="13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11">#REF!</definedName>
    <definedName name="Итого_ФОТ_при_расчете_по_доле_з_п_в_стоимости_эксплуатации_машин" localSheetId="13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11">#REF!</definedName>
    <definedName name="Итого_ЭММ__по_рес_расчету_с_учетом_к_тов" localSheetId="13">#REF!</definedName>
    <definedName name="Итого_ЭММ__по_рес_расчету_с_учетом_к_тов" localSheetId="7">#REF!</definedName>
    <definedName name="Итого_ЭММ__по_рес_расчету_с_учетом_к_тов" localSheetId="9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11">#REF!</definedName>
    <definedName name="Итого_ЭММ_по_акту_вып_работ_в_базисных_ценах_с_учетом_к_тов" localSheetId="13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11">#REF!</definedName>
    <definedName name="Итого_ЭММ_по_акту_вып_работ_при_ресурсном_расчете_с_учетом_к_тов" localSheetId="13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11">#REF!</definedName>
    <definedName name="ить" localSheetId="13">#REF!</definedName>
    <definedName name="ить" localSheetId="7">#REF!</definedName>
    <definedName name="ить" localSheetId="9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11">#REF!</definedName>
    <definedName name="итьоиьб" localSheetId="13">#REF!</definedName>
    <definedName name="итьоиьб" localSheetId="7">#REF!</definedName>
    <definedName name="итьоиьб" localSheetId="9">#REF!</definedName>
    <definedName name="итьоиьб">#REF!</definedName>
    <definedName name="Иуе" localSheetId="13">#REF!</definedName>
    <definedName name="Иуе" localSheetId="9">#REF!</definedName>
    <definedName name="Иуе">#REF!</definedName>
    <definedName name="ИуеРЭО" localSheetId="13">#REF!</definedName>
    <definedName name="ИуеРЭО" localSheetId="9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11">#REF!</definedName>
    <definedName name="йцйу3йк" localSheetId="13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Ицпп" localSheetId="13">#REF!</definedName>
    <definedName name="Ицпп" localSheetId="9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11">#REF!</definedName>
    <definedName name="йцу" localSheetId="13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11">#REF!</definedName>
    <definedName name="К" localSheetId="13">#REF!</definedName>
    <definedName name="К" localSheetId="7">#REF!</definedName>
    <definedName name="К" localSheetId="9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11">#REF!</definedName>
    <definedName name="к_ЗПМ" localSheetId="13">#REF!</definedName>
    <definedName name="к_ЗПМ" localSheetId="7">#REF!</definedName>
    <definedName name="к_ЗПМ" localSheetId="9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11">#REF!</definedName>
    <definedName name="к_МАТ" localSheetId="13">#REF!</definedName>
    <definedName name="к_МАТ" localSheetId="7">#REF!</definedName>
    <definedName name="к_МАТ" localSheetId="9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11">#REF!</definedName>
    <definedName name="к_ОЗП" localSheetId="13">#REF!</definedName>
    <definedName name="к_ОЗП" localSheetId="7">#REF!</definedName>
    <definedName name="к_ОЗП" localSheetId="9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11">#REF!</definedName>
    <definedName name="к_ПЗ" localSheetId="13">#REF!</definedName>
    <definedName name="к_ПЗ" localSheetId="7">#REF!</definedName>
    <definedName name="к_ПЗ" localSheetId="9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11">#REF!</definedName>
    <definedName name="к_ЭМ" localSheetId="13">#REF!</definedName>
    <definedName name="к_ЭМ" localSheetId="7">#REF!</definedName>
    <definedName name="к_ЭМ" localSheetId="9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11">#REF!</definedName>
    <definedName name="к1" localSheetId="13">#REF!</definedName>
    <definedName name="к1" localSheetId="7">#REF!</definedName>
    <definedName name="к1" localSheetId="9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11">#REF!</definedName>
    <definedName name="к10" localSheetId="13">#REF!</definedName>
    <definedName name="к10" localSheetId="7">#REF!</definedName>
    <definedName name="к10" localSheetId="9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11">#REF!</definedName>
    <definedName name="к101" localSheetId="13">#REF!</definedName>
    <definedName name="к101" localSheetId="7">#REF!</definedName>
    <definedName name="к101" localSheetId="9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11">#REF!</definedName>
    <definedName name="К105" localSheetId="13">#REF!</definedName>
    <definedName name="К105" localSheetId="7">#REF!</definedName>
    <definedName name="К105" localSheetId="9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11">#REF!</definedName>
    <definedName name="к11" localSheetId="13">#REF!</definedName>
    <definedName name="к11" localSheetId="7">#REF!</definedName>
    <definedName name="к11" localSheetId="9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11">#REF!</definedName>
    <definedName name="к12" localSheetId="13">#REF!</definedName>
    <definedName name="к12" localSheetId="7">#REF!</definedName>
    <definedName name="к12" localSheetId="9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11">#REF!</definedName>
    <definedName name="к13" localSheetId="13">#REF!</definedName>
    <definedName name="к13" localSheetId="7">#REF!</definedName>
    <definedName name="к13" localSheetId="9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11">#REF!</definedName>
    <definedName name="к14" localSheetId="13">#REF!</definedName>
    <definedName name="к14" localSheetId="7">#REF!</definedName>
    <definedName name="к14" localSheetId="9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11">#REF!</definedName>
    <definedName name="к15" localSheetId="13">#REF!</definedName>
    <definedName name="к15" localSheetId="7">#REF!</definedName>
    <definedName name="к15" localSheetId="9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11">#REF!</definedName>
    <definedName name="к16" localSheetId="13">#REF!</definedName>
    <definedName name="к16" localSheetId="7">#REF!</definedName>
    <definedName name="к16" localSheetId="9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11">#REF!</definedName>
    <definedName name="к17" localSheetId="13">#REF!</definedName>
    <definedName name="к17" localSheetId="7">#REF!</definedName>
    <definedName name="к17" localSheetId="9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11">#REF!</definedName>
    <definedName name="к18" localSheetId="13">#REF!</definedName>
    <definedName name="к18" localSheetId="7">#REF!</definedName>
    <definedName name="к18" localSheetId="9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11">#REF!</definedName>
    <definedName name="к19" localSheetId="13">#REF!</definedName>
    <definedName name="к19" localSheetId="7">#REF!</definedName>
    <definedName name="к19" localSheetId="9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11">#REF!</definedName>
    <definedName name="к2" localSheetId="13">#REF!</definedName>
    <definedName name="к2" localSheetId="7">#REF!</definedName>
    <definedName name="к2" localSheetId="9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11">#REF!</definedName>
    <definedName name="к20" localSheetId="13">#REF!</definedName>
    <definedName name="к20" localSheetId="7">#REF!</definedName>
    <definedName name="к20" localSheetId="9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11">#REF!</definedName>
    <definedName name="к21" localSheetId="13">#REF!</definedName>
    <definedName name="к21" localSheetId="7">#REF!</definedName>
    <definedName name="к21" localSheetId="9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11">#REF!</definedName>
    <definedName name="к22" localSheetId="13">#REF!</definedName>
    <definedName name="к22" localSheetId="7">#REF!</definedName>
    <definedName name="к22" localSheetId="9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11">#REF!</definedName>
    <definedName name="к23" localSheetId="13">#REF!</definedName>
    <definedName name="к23" localSheetId="7">#REF!</definedName>
    <definedName name="к23" localSheetId="9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11">#REF!</definedName>
    <definedName name="к231" localSheetId="13">#REF!</definedName>
    <definedName name="к231" localSheetId="7">#REF!</definedName>
    <definedName name="к231" localSheetId="9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11">#REF!</definedName>
    <definedName name="к24" localSheetId="13">#REF!</definedName>
    <definedName name="к24" localSheetId="7">#REF!</definedName>
    <definedName name="к24" localSheetId="9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11">#REF!</definedName>
    <definedName name="к25" localSheetId="13">#REF!</definedName>
    <definedName name="к25" localSheetId="7">#REF!</definedName>
    <definedName name="к25" localSheetId="9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11">#REF!</definedName>
    <definedName name="к26" localSheetId="13">#REF!</definedName>
    <definedName name="к26" localSheetId="7">#REF!</definedName>
    <definedName name="к26" localSheetId="9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11">#REF!</definedName>
    <definedName name="к27" localSheetId="13">#REF!</definedName>
    <definedName name="к27" localSheetId="7">#REF!</definedName>
    <definedName name="к27" localSheetId="9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11">#REF!</definedName>
    <definedName name="к28" localSheetId="13">#REF!</definedName>
    <definedName name="к28" localSheetId="7">#REF!</definedName>
    <definedName name="к28" localSheetId="9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11">#REF!</definedName>
    <definedName name="к29" localSheetId="13">#REF!</definedName>
    <definedName name="к29" localSheetId="7">#REF!</definedName>
    <definedName name="к29" localSheetId="9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11">#REF!</definedName>
    <definedName name="к2п" localSheetId="13">#REF!</definedName>
    <definedName name="к2п" localSheetId="7">#REF!</definedName>
    <definedName name="к2п" localSheetId="9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11">#REF!</definedName>
    <definedName name="к3" localSheetId="13">#REF!</definedName>
    <definedName name="к3" localSheetId="7">#REF!</definedName>
    <definedName name="к3" localSheetId="9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11">#REF!</definedName>
    <definedName name="к30" localSheetId="13">#REF!</definedName>
    <definedName name="к30" localSheetId="7">#REF!</definedName>
    <definedName name="к30" localSheetId="9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11">#REF!</definedName>
    <definedName name="к3п" localSheetId="13">#REF!</definedName>
    <definedName name="к3п" localSheetId="7">#REF!</definedName>
    <definedName name="к3п" localSheetId="9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11">#REF!</definedName>
    <definedName name="к5" localSheetId="13">#REF!</definedName>
    <definedName name="к5" localSheetId="7">#REF!</definedName>
    <definedName name="к5" localSheetId="9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11">#REF!</definedName>
    <definedName name="к6" localSheetId="13">#REF!</definedName>
    <definedName name="к6" localSheetId="7">#REF!</definedName>
    <definedName name="к6" localSheetId="9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11">#REF!</definedName>
    <definedName name="к7" localSheetId="13">#REF!</definedName>
    <definedName name="к7" localSheetId="7">#REF!</definedName>
    <definedName name="к7" localSheetId="9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11">#REF!</definedName>
    <definedName name="к8" localSheetId="13">#REF!</definedName>
    <definedName name="к8" localSheetId="7">#REF!</definedName>
    <definedName name="к8" localSheetId="9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11">#REF!</definedName>
    <definedName name="к9" localSheetId="13">#REF!</definedName>
    <definedName name="к9" localSheetId="7">#REF!</definedName>
    <definedName name="к9" localSheetId="9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11">#REF!</definedName>
    <definedName name="Кабардино_Балкарская_Республика" localSheetId="13">#REF!</definedName>
    <definedName name="Кабардино_Балкарская_Республика" localSheetId="7">#REF!</definedName>
    <definedName name="Кабардино_Балкарская_Республика" localSheetId="9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11">#REF!</definedName>
    <definedName name="Кабели_1" localSheetId="13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11">#REF!</definedName>
    <definedName name="кабель" localSheetId="13">#REF!</definedName>
    <definedName name="кабель" localSheetId="7">#REF!</definedName>
    <definedName name="кабель" localSheetId="9">#REF!</definedName>
    <definedName name="кабель">#REF!</definedName>
    <definedName name="Кабельные_линии" localSheetId="9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11">#REF!</definedName>
    <definedName name="кака" localSheetId="13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11">#REF!</definedName>
    <definedName name="Калининградская_область" localSheetId="13">#REF!</definedName>
    <definedName name="Калининградская_область" localSheetId="7">#REF!</definedName>
    <definedName name="Калининградская_область" localSheetId="9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11">#REF!</definedName>
    <definedName name="калплан" localSheetId="13">#REF!</definedName>
    <definedName name="калплан" localSheetId="7">#REF!</definedName>
    <definedName name="калплан" localSheetId="9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11">#REF!</definedName>
    <definedName name="Калужская_область" localSheetId="13">#REF!</definedName>
    <definedName name="Калужская_область" localSheetId="7">#REF!</definedName>
    <definedName name="Калужская_область" localSheetId="9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11">#REF!</definedName>
    <definedName name="Камеральных" localSheetId="13">#REF!</definedName>
    <definedName name="Камеральных" localSheetId="7">#REF!</definedName>
    <definedName name="Камеральных" localSheetId="9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11">#REF!</definedName>
    <definedName name="Камчатская_область" localSheetId="13">#REF!</definedName>
    <definedName name="Камчатская_область" localSheetId="7">#REF!</definedName>
    <definedName name="Камчатская_область" localSheetId="9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11">#REF!</definedName>
    <definedName name="Камчатская_область_1" localSheetId="13">#REF!</definedName>
    <definedName name="Камчатская_область_1" localSheetId="7">#REF!</definedName>
    <definedName name="Камчатская_область_1" localSheetId="9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11">#REF!</definedName>
    <definedName name="Карачаево_Черкесская_Республика" localSheetId="13">#REF!</definedName>
    <definedName name="Карачаево_Черкесская_Республика" localSheetId="7">#REF!</definedName>
    <definedName name="Карачаево_Черкесская_Республика" localSheetId="9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11">#REF!</definedName>
    <definedName name="Категория_сложности" localSheetId="13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11">#REF!</definedName>
    <definedName name="катя" localSheetId="13">#REF!</definedName>
    <definedName name="катя" localSheetId="7">#REF!</definedName>
    <definedName name="катя" localSheetId="9">#REF!</definedName>
    <definedName name="катя">#REF!</definedName>
    <definedName name="КВАРТАЛ" localSheetId="9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11">#REF!</definedName>
    <definedName name="КВАРТАЛ2" localSheetId="13">#REF!</definedName>
    <definedName name="КВАРТАЛ2" localSheetId="7">#REF!</definedName>
    <definedName name="КВАРТАЛ2" localSheetId="9">#REF!</definedName>
    <definedName name="КВАРТАЛ2">#REF!</definedName>
    <definedName name="Кварталы" localSheetId="9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11">#REF!</definedName>
    <definedName name="кгкг" localSheetId="13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11">#REF!</definedName>
    <definedName name="кеке" localSheetId="13">#REF!</definedName>
    <definedName name="кеке" localSheetId="7">#REF!</definedName>
    <definedName name="кеке" localSheetId="9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11">#REF!</definedName>
    <definedName name="Кемеровская_область" localSheetId="13">#REF!</definedName>
    <definedName name="Кемеровская_область" localSheetId="7">#REF!</definedName>
    <definedName name="Кемеровская_область" localSheetId="9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11">#REF!</definedName>
    <definedName name="Кемеровская_область_1" localSheetId="13">#REF!</definedName>
    <definedName name="Кемеровская_область_1" localSheetId="7">#REF!</definedName>
    <definedName name="Кемеровская_область_1" localSheetId="9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11">#REF!</definedName>
    <definedName name="кенрке" localSheetId="13">#REF!</definedName>
    <definedName name="кенрке" localSheetId="7">#REF!</definedName>
    <definedName name="кенрке" localSheetId="9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11">#REF!</definedName>
    <definedName name="кенроолтьб" localSheetId="13">#REF!</definedName>
    <definedName name="кенроолтьб" localSheetId="7">#REF!</definedName>
    <definedName name="кенроолтьб" localSheetId="9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11">#REF!</definedName>
    <definedName name="керл" localSheetId="13">#REF!</definedName>
    <definedName name="керл" localSheetId="7">#REF!</definedName>
    <definedName name="керл" localSheetId="9">#REF!</definedName>
    <definedName name="керл">#REF!</definedName>
    <definedName name="КЗ_Имущество" localSheetId="13">#REF!</definedName>
    <definedName name="КЗ_Имущество" localSheetId="9">#REF!</definedName>
    <definedName name="КЗ_Имущество">#REF!</definedName>
    <definedName name="КЗ_ИП" localSheetId="13">#REF!</definedName>
    <definedName name="КЗ_ИП" localSheetId="9">#REF!</definedName>
    <definedName name="КЗ_ИП">#REF!</definedName>
    <definedName name="КЗ_НИОКР" localSheetId="13">#REF!</definedName>
    <definedName name="КЗ_НИОКР" localSheetId="9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11">#REF!</definedName>
    <definedName name="КИП" localSheetId="13">#REF!</definedName>
    <definedName name="КИП" localSheetId="7">#REF!</definedName>
    <definedName name="КИП" localSheetId="9">#REF!</definedName>
    <definedName name="КИП">#REF!</definedName>
    <definedName name="КиП_АУП" localSheetId="9">#REF!</definedName>
    <definedName name="КиП_АУП">#REF!</definedName>
    <definedName name="КиП_ПЭЭ" localSheetId="9">#REF!</definedName>
    <definedName name="КиП_ПЭЭ">#REF!</definedName>
    <definedName name="КиП_ТП" localSheetId="9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11">#REF!</definedName>
    <definedName name="КИПиавтом" localSheetId="13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11">#REF!</definedName>
    <definedName name="Кировская_область" localSheetId="13">#REF!</definedName>
    <definedName name="Кировская_область" localSheetId="7">#REF!</definedName>
    <definedName name="Кировская_область" localSheetId="9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11">#REF!</definedName>
    <definedName name="Кировская_область_1" localSheetId="13">#REF!</definedName>
    <definedName name="Кировская_область_1" localSheetId="7">#REF!</definedName>
    <definedName name="Кировская_область_1" localSheetId="9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1">#REF!</definedName>
    <definedName name="кк" localSheetId="16">#REF!</definedName>
    <definedName name="кк" localSheetId="17">#REF!</definedName>
    <definedName name="кк" localSheetId="13">#REF!</definedName>
    <definedName name="кк" localSheetId="7">#REF!</definedName>
    <definedName name="кк" localSheetId="9">#REF!</definedName>
    <definedName name="кк" localSheetId="14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11">#REF!</definedName>
    <definedName name="ккее" localSheetId="13">#REF!</definedName>
    <definedName name="ккее" localSheetId="7">#REF!</definedName>
    <definedName name="ккее" localSheetId="9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11">#REF!</definedName>
    <definedName name="ккк" localSheetId="13">#REF!</definedName>
    <definedName name="ккк" localSheetId="7">#REF!</definedName>
    <definedName name="ккк" localSheetId="9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11">#REF!</definedName>
    <definedName name="книга" localSheetId="13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11">#REF!</definedName>
    <definedName name="Кобщ" localSheetId="13">#REF!</definedName>
    <definedName name="Кобщ" localSheetId="7">#REF!</definedName>
    <definedName name="Кобщ" localSheetId="9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11">#REF!</definedName>
    <definedName name="КОД" localSheetId="13">#REF!</definedName>
    <definedName name="КОД" localSheetId="7">#REF!</definedName>
    <definedName name="КОД" localSheetId="9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11">#REF!</definedName>
    <definedName name="кол" localSheetId="13">#REF!</definedName>
    <definedName name="кол" localSheetId="7">#REF!</definedName>
    <definedName name="кол" localSheetId="9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11">#REF!</definedName>
    <definedName name="Количество_землепользователей" localSheetId="13">#REF!</definedName>
    <definedName name="Количество_землепользователей" localSheetId="7">#REF!</definedName>
    <definedName name="Количество_землепользователей" localSheetId="9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11">#REF!</definedName>
    <definedName name="Количество_контуров" localSheetId="13">#REF!</definedName>
    <definedName name="Количество_контуров" localSheetId="7">#REF!</definedName>
    <definedName name="Количество_контуров" localSheetId="9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11">#REF!</definedName>
    <definedName name="Количество_культур" localSheetId="13">#REF!</definedName>
    <definedName name="Количество_культур" localSheetId="7">#REF!</definedName>
    <definedName name="Количество_культур" localSheetId="9">#REF!</definedName>
    <definedName name="Количество_культур">#REF!</definedName>
    <definedName name="Количество_листов" localSheetId="9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11">#REF!</definedName>
    <definedName name="Количество_планшетов" localSheetId="13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11">#REF!</definedName>
    <definedName name="Количество_предприятий" localSheetId="13">#REF!</definedName>
    <definedName name="Количество_предприятий" localSheetId="7">#REF!</definedName>
    <definedName name="Количество_предприятий" localSheetId="9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11">#REF!</definedName>
    <definedName name="Количество_согласований" localSheetId="13">#REF!</definedName>
    <definedName name="Количество_согласований" localSheetId="7">#REF!</definedName>
    <definedName name="Количество_согласований" localSheetId="9">#REF!</definedName>
    <definedName name="Количество_согласований">#REF!</definedName>
    <definedName name="Колп" localSheetId="9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11">#REF!</definedName>
    <definedName name="ком." localSheetId="13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11">#REF!</definedName>
    <definedName name="Командировочные_расходы" localSheetId="13">#REF!</definedName>
    <definedName name="Командировочные_расходы" localSheetId="7">#REF!</definedName>
    <definedName name="Командировочные_расходы" localSheetId="9">#REF!</definedName>
    <definedName name="Командировочные_расходы">#REF!</definedName>
    <definedName name="Компания" localSheetId="13">#REF!</definedName>
    <definedName name="Компания" localSheetId="9">#REF!</definedName>
    <definedName name="Компания">#REF!</definedName>
    <definedName name="Компенсаторы" localSheetId="9">#REF!</definedName>
    <definedName name="Компенсаторы">#REF!</definedName>
    <definedName name="комплект" localSheetId="13">#REF!</definedName>
    <definedName name="комплект" localSheetId="9">#REF!</definedName>
    <definedName name="комплект">#REF!</definedName>
    <definedName name="Комплектные_трансформаторные_устройства" localSheetId="9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11">#REF!</definedName>
    <definedName name="конкурс" localSheetId="13">#REF!</definedName>
    <definedName name="конкурс" localSheetId="7">#REF!</definedName>
    <definedName name="конкурс" localSheetId="9">#REF!</definedName>
    <definedName name="конкурс">#REF!</definedName>
    <definedName name="КонПериода" localSheetId="9">#REF!</definedName>
    <definedName name="КонПериода">#REF!</definedName>
    <definedName name="Контрагент" localSheetId="9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11">#REF!</definedName>
    <definedName name="Контроллер_1" localSheetId="13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11">#REF!</definedName>
    <definedName name="кор" localSheetId="13">#REF!</definedName>
    <definedName name="кор" localSheetId="7">#REF!</definedName>
    <definedName name="кор" localSheetId="9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11">#REF!</definedName>
    <definedName name="кореал" localSheetId="13">#REF!</definedName>
    <definedName name="кореал" localSheetId="7">#REF!</definedName>
    <definedName name="кореал" localSheetId="9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11">#REF!</definedName>
    <definedName name="Корнеева" localSheetId="13">#REF!</definedName>
    <definedName name="Корнеева" localSheetId="7">#REF!</definedName>
    <definedName name="Корнеева" localSheetId="9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1">{#N/A,#N/A,FALSE,"Шаблон_Спец1"}</definedName>
    <definedName name="корр" localSheetId="15">{#N/A,#N/A,FALSE,"Шаблон_Спец1"}</definedName>
    <definedName name="корр" localSheetId="17">{#N/A,#N/A,FALSE,"Шаблон_Спец1"}</definedName>
    <definedName name="корр" localSheetId="13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4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11">#REF!</definedName>
    <definedName name="Костромская_область" localSheetId="13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11">#REF!</definedName>
    <definedName name="КОЭФ3" localSheetId="13">#REF!</definedName>
    <definedName name="КОЭФ3" localSheetId="7">#REF!</definedName>
    <definedName name="КОЭФ3" localSheetId="9">#REF!</definedName>
    <definedName name="КОЭФ3">#REF!</definedName>
    <definedName name="КОЭФ4" localSheetId="9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11">#REF!</definedName>
    <definedName name="КоэфБезПоля" localSheetId="13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11">#REF!</definedName>
    <definedName name="КоэфГорЗак" localSheetId="13">#REF!</definedName>
    <definedName name="КоэфГорЗак" localSheetId="7">#REF!</definedName>
    <definedName name="КоэфГорЗак" localSheetId="9">#REF!</definedName>
    <definedName name="КоэфГорЗак">#REF!</definedName>
    <definedName name="КоэфГорЗаказ" localSheetId="9">#REF!</definedName>
    <definedName name="КоэфГорЗаказ">#REF!</definedName>
    <definedName name="КоэфУдорожания" localSheetId="9">#REF!</definedName>
    <definedName name="КоэфУдорожания">#REF!</definedName>
    <definedName name="КОЭФФ1" localSheetId="9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11">#REF!</definedName>
    <definedName name="Коэффициент" localSheetId="13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11">#REF!</definedName>
    <definedName name="кп" localSheetId="13">#REF!</definedName>
    <definedName name="кп" localSheetId="7">#REF!</definedName>
    <definedName name="кп" localSheetId="9">#REF!</definedName>
    <definedName name="кп">#REF!</definedName>
    <definedName name="Кра" localSheetId="9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11">#REF!</definedName>
    <definedName name="крас" localSheetId="13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11">#REF!</definedName>
    <definedName name="Краснодарский_край" localSheetId="13">#REF!</definedName>
    <definedName name="Краснодарский_край" localSheetId="7">#REF!</definedName>
    <definedName name="Краснодарский_край" localSheetId="9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11">#REF!</definedName>
    <definedName name="Красноярский_край" localSheetId="13">#REF!</definedName>
    <definedName name="Красноярский_край" localSheetId="7">#REF!</definedName>
    <definedName name="Красноярский_край" localSheetId="9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11">#REF!</definedName>
    <definedName name="Красноярский_край_1" localSheetId="13">#REF!</definedName>
    <definedName name="Красноярский_край_1" localSheetId="7">#REF!</definedName>
    <definedName name="Красноярский_край_1" localSheetId="9">#REF!</definedName>
    <definedName name="Красноярский_край_1">#REF!</definedName>
    <definedName name="Крек" localSheetId="9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11">#REF!</definedName>
    <definedName name="_xlnm.Criteria" localSheetId="13">#REF!</definedName>
    <definedName name="_xlnm.Criteria" localSheetId="7">#REF!</definedName>
    <definedName name="_xlnm.Criteria" localSheetId="9">#REF!</definedName>
    <definedName name="_xlnm.Criteria">#REF!</definedName>
    <definedName name="Крп" localSheetId="9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11">#REF!</definedName>
    <definedName name="куку" localSheetId="13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11">#REF!</definedName>
    <definedName name="Курганская_область" localSheetId="13">#REF!</definedName>
    <definedName name="Курганская_область" localSheetId="7">#REF!</definedName>
    <definedName name="Курганская_область" localSheetId="9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11">#REF!</definedName>
    <definedName name="Курганская_область_1" localSheetId="13">#REF!</definedName>
    <definedName name="Курганская_область_1" localSheetId="7">#REF!</definedName>
    <definedName name="Курганская_область_1" localSheetId="9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11">#REF!</definedName>
    <definedName name="курс" localSheetId="13">#REF!</definedName>
    <definedName name="курс" localSheetId="7">#REF!</definedName>
    <definedName name="курс" localSheetId="9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11">#REF!</definedName>
    <definedName name="Курс_1" localSheetId="13">#REF!</definedName>
    <definedName name="Курс_1" localSheetId="7">#REF!</definedName>
    <definedName name="Курс_1" localSheetId="9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11">#REF!</definedName>
    <definedName name="курс_дол" localSheetId="13">#REF!</definedName>
    <definedName name="курс_дол" localSheetId="7">#REF!</definedName>
    <definedName name="курс_дол" localSheetId="9">#REF!</definedName>
    <definedName name="курс_дол">#REF!</definedName>
    <definedName name="Курс_доллара" localSheetId="9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11">#REF!</definedName>
    <definedName name="Курс_доллара_США" localSheetId="13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11">#REF!</definedName>
    <definedName name="курс1" localSheetId="13">#REF!</definedName>
    <definedName name="курс1" localSheetId="7">#REF!</definedName>
    <definedName name="курс1" localSheetId="9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11">#REF!</definedName>
    <definedName name="Курская_область" localSheetId="13">#REF!</definedName>
    <definedName name="Курская_область" localSheetId="7">#REF!</definedName>
    <definedName name="Курская_область" localSheetId="9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11">#REF!</definedName>
    <definedName name="кшн" localSheetId="13">#REF!</definedName>
    <definedName name="кшн" localSheetId="7">#REF!</definedName>
    <definedName name="кшн" localSheetId="9">#REF!</definedName>
    <definedName name="кшн">#REF!</definedName>
    <definedName name="Кэл" localSheetId="9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11">#REF!</definedName>
    <definedName name="лаборатория" localSheetId="13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11">#REF!</definedName>
    <definedName name="ЛабШурфов" localSheetId="13">#REF!</definedName>
    <definedName name="ЛабШурфов" localSheetId="7">#REF!</definedName>
    <definedName name="ЛабШурфов" localSheetId="9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11">#REF!</definedName>
    <definedName name="лв" localSheetId="13">#REF!</definedName>
    <definedName name="лв" localSheetId="7">#REF!</definedName>
    <definedName name="лв" localSheetId="9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11">#REF!</definedName>
    <definedName name="лвнг" localSheetId="13">#REF!</definedName>
    <definedName name="лвнг" localSheetId="7">#REF!</definedName>
    <definedName name="лвнг" localSheetId="9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1">#REF!</definedName>
    <definedName name="лд" localSheetId="16">#REF!</definedName>
    <definedName name="лд" localSheetId="17">#REF!</definedName>
    <definedName name="лд" localSheetId="13">#REF!</definedName>
    <definedName name="лд" localSheetId="7">#REF!</definedName>
    <definedName name="лд" localSheetId="9">#REF!</definedName>
    <definedName name="лд" localSheetId="14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1">#REF!</definedName>
    <definedName name="лдд" localSheetId="16">#REF!</definedName>
    <definedName name="лдд" localSheetId="17">#REF!</definedName>
    <definedName name="лдд" localSheetId="13">#REF!</definedName>
    <definedName name="лдд" localSheetId="7">#REF!</definedName>
    <definedName name="лдд" localSheetId="9">#REF!</definedName>
    <definedName name="лдд" localSheetId="14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11">#REF!</definedName>
    <definedName name="лдллл" localSheetId="13">#REF!</definedName>
    <definedName name="лдллл" localSheetId="7">#REF!</definedName>
    <definedName name="лдллл" localSheetId="9">#REF!</definedName>
    <definedName name="лдллл">#REF!</definedName>
    <definedName name="ЛенЗина" localSheetId="9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11">#REF!</definedName>
    <definedName name="ленин" localSheetId="13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11">#REF!</definedName>
    <definedName name="Ленинградская_область" localSheetId="13">#REF!</definedName>
    <definedName name="Ленинградская_область" localSheetId="7">#REF!</definedName>
    <definedName name="Ленинградская_область" localSheetId="9">#REF!</definedName>
    <definedName name="Ленинградская_область">#REF!</definedName>
    <definedName name="лес" localSheetId="9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11">#REF!</definedName>
    <definedName name="ЛимитУРС_ПИР" localSheetId="13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11">#REF!</definedName>
    <definedName name="Липецкая_область" localSheetId="13">#REF!</definedName>
    <definedName name="Липецкая_область" localSheetId="7">#REF!</definedName>
    <definedName name="Липецкая_область" localSheetId="9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11">#REF!</definedName>
    <definedName name="лист" localSheetId="13">#REF!</definedName>
    <definedName name="лист" localSheetId="7">#REF!</definedName>
    <definedName name="лист" localSheetId="9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11">#REF!</definedName>
    <definedName name="Лифты" localSheetId="13">#REF!</definedName>
    <definedName name="Лифты" localSheetId="7">#REF!</definedName>
    <definedName name="Лифты" localSheetId="9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11">#REF!</definedName>
    <definedName name="лкон" localSheetId="13">#REF!</definedName>
    <definedName name="лкон" localSheetId="7">#REF!</definedName>
    <definedName name="лкон" localSheetId="9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1">#REF!</definedName>
    <definedName name="лл" localSheetId="16">#REF!</definedName>
    <definedName name="лл" localSheetId="17">#REF!</definedName>
    <definedName name="лл" localSheetId="13">#REF!</definedName>
    <definedName name="лл" localSheetId="7">#REF!</definedName>
    <definedName name="лл" localSheetId="9">#REF!</definedName>
    <definedName name="лл" localSheetId="14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11">#REF!</definedName>
    <definedName name="ллддд" localSheetId="13">#REF!</definedName>
    <definedName name="ллддд" localSheetId="7">#REF!</definedName>
    <definedName name="ллддд" localSheetId="9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11">#REF!</definedName>
    <definedName name="ллдж" localSheetId="13">#REF!</definedName>
    <definedName name="ллдж" localSheetId="7">#REF!</definedName>
    <definedName name="ллдж" localSheetId="9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1">#REF!</definedName>
    <definedName name="ллл" localSheetId="16">#REF!</definedName>
    <definedName name="ллл" localSheetId="17">#REF!</definedName>
    <definedName name="ллл" localSheetId="13">#REF!</definedName>
    <definedName name="ллл" localSheetId="7">#REF!</definedName>
    <definedName name="ллл" localSheetId="9">#REF!</definedName>
    <definedName name="ллл" localSheetId="14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11">#REF!</definedName>
    <definedName name="лн" localSheetId="13">#REF!</definedName>
    <definedName name="лн" localSheetId="7">#REF!</definedName>
    <definedName name="лн" localSheetId="9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11">#REF!</definedName>
    <definedName name="лнвг" localSheetId="13">#REF!</definedName>
    <definedName name="лнвг" localSheetId="7">#REF!</definedName>
    <definedName name="лнвг" localSheetId="9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11">#REF!</definedName>
    <definedName name="лнгва" localSheetId="13">#REF!</definedName>
    <definedName name="лнгва" localSheetId="7">#REF!</definedName>
    <definedName name="лнгва" localSheetId="9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11">#REF!</definedName>
    <definedName name="ло" localSheetId="13">#REF!</definedName>
    <definedName name="ло" localSheetId="7">#REF!</definedName>
    <definedName name="ло" localSheetId="9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11">#REF!</definedName>
    <definedName name="ловпр" localSheetId="13">#REF!</definedName>
    <definedName name="ловпр" localSheetId="7">#REF!</definedName>
    <definedName name="ловпр" localSheetId="9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11">#REF!</definedName>
    <definedName name="логалгнеелн" localSheetId="13">#REF!</definedName>
    <definedName name="логалгнеелн" localSheetId="7">#REF!</definedName>
    <definedName name="логалгнеелн" localSheetId="9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11">#REF!</definedName>
    <definedName name="лодло" localSheetId="13">#REF!</definedName>
    <definedName name="лодло" localSheetId="7">#REF!</definedName>
    <definedName name="лодло" localSheetId="9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11">#REF!</definedName>
    <definedName name="лодол" localSheetId="13">#REF!</definedName>
    <definedName name="лодол" localSheetId="7">#REF!</definedName>
    <definedName name="лодол" localSheetId="9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11">#REF!</definedName>
    <definedName name="лол" localSheetId="13">#REF!</definedName>
    <definedName name="лол" localSheetId="7">#REF!</definedName>
    <definedName name="лол" localSheetId="9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11">#REF!</definedName>
    <definedName name="лорщшгошщлдбжд" localSheetId="13">#REF!</definedName>
    <definedName name="лорщшгошщлдбжд" localSheetId="7">#REF!</definedName>
    <definedName name="лорщшгошщлдбжд" localSheetId="9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11">#REF!</definedName>
    <definedName name="лпрра" localSheetId="13">#REF!</definedName>
    <definedName name="лпрра" localSheetId="7">#REF!</definedName>
    <definedName name="лпрра" localSheetId="9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11">#REF!</definedName>
    <definedName name="лрал" localSheetId="13">#REF!</definedName>
    <definedName name="лрал" localSheetId="7">#REF!</definedName>
    <definedName name="лрал" localSheetId="9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11">#REF!</definedName>
    <definedName name="лрлд" localSheetId="13">#REF!</definedName>
    <definedName name="лрлд" localSheetId="7">#REF!</definedName>
    <definedName name="лрлд" localSheetId="9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11">#REF!</definedName>
    <definedName name="лрр" localSheetId="13">#REF!</definedName>
    <definedName name="лрр" localSheetId="7">#REF!</definedName>
    <definedName name="лрр" localSheetId="9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11">#REF!</definedName>
    <definedName name="М" localSheetId="13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11">#REF!</definedName>
    <definedName name="Магаданская_область" localSheetId="13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11">#REF!</definedName>
    <definedName name="Магаданская_область_1" localSheetId="13">#REF!</definedName>
    <definedName name="Магаданская_область_1" localSheetId="7">#REF!</definedName>
    <definedName name="Магаданская_область_1" localSheetId="9">#REF!</definedName>
    <definedName name="Магаданская_область_1">#REF!</definedName>
    <definedName name="Мак" localSheetId="9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11">#REF!</definedName>
    <definedName name="МАРЖА" localSheetId="13">#REF!</definedName>
    <definedName name="МАРЖА" localSheetId="7">#REF!</definedName>
    <definedName name="МАРЖА" localSheetId="9">#REF!</definedName>
    <definedName name="МАРЖА">#REF!</definedName>
    <definedName name="матер" localSheetId="13">#REF!</definedName>
    <definedName name="матер" localSheetId="9">#REF!</definedName>
    <definedName name="матер">#REF!</definedName>
    <definedName name="матер." localSheetId="13">#REF!</definedName>
    <definedName name="матер." localSheetId="9">#REF!</definedName>
    <definedName name="матер.">#REF!</definedName>
    <definedName name="матер.рем" localSheetId="13">#REF!</definedName>
    <definedName name="матер.рем" localSheetId="9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11">#REF!</definedName>
    <definedName name="Месяцы" localSheetId="13">#REF!</definedName>
    <definedName name="Месяцы" localSheetId="7">#REF!</definedName>
    <definedName name="Месяцы" localSheetId="9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11">#REF!</definedName>
    <definedName name="Месяцы2" localSheetId="13">#REF!</definedName>
    <definedName name="Месяцы2" localSheetId="7">#REF!</definedName>
    <definedName name="Месяцы2" localSheetId="9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11">#REF!</definedName>
    <definedName name="Месяцы3" localSheetId="13">#REF!</definedName>
    <definedName name="Месяцы3" localSheetId="7">#REF!</definedName>
    <definedName name="Месяцы3" localSheetId="9">#REF!</definedName>
    <definedName name="Месяцы3">#REF!</definedName>
    <definedName name="мж1" localSheetId="9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11">#REF!</definedName>
    <definedName name="МИ_Т" localSheetId="13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11">#REF!</definedName>
    <definedName name="МИА5" localSheetId="13">#REF!</definedName>
    <definedName name="МИА5" localSheetId="7">#REF!</definedName>
    <definedName name="МИА5" localSheetId="9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1">{0,"овz";1,"z";2,"аz";5,"овz"}</definedName>
    <definedName name="мил" localSheetId="15">{0,"овz";1,"z";2,"аz";5,"овz"}</definedName>
    <definedName name="мил" localSheetId="17">{0,"овz";1,"z";2,"аz";5,"овz"}</definedName>
    <definedName name="мил" localSheetId="13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4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11">#REF!</definedName>
    <definedName name="мин" localSheetId="13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11">#REF!</definedName>
    <definedName name="Министерство_транспорта__связи_и_автомобильных_дорог_Самарской_области" localSheetId="13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11">#REF!</definedName>
    <definedName name="мись" localSheetId="13">#REF!</definedName>
    <definedName name="мись" localSheetId="7">#REF!</definedName>
    <definedName name="мись" localSheetId="9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11">#REF!</definedName>
    <definedName name="мит" localSheetId="13">#REF!</definedName>
    <definedName name="мит" localSheetId="7">#REF!</definedName>
    <definedName name="мит" localSheetId="9">#REF!</definedName>
    <definedName name="мит">#REF!</definedName>
    <definedName name="мичм" localSheetId="9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11">#REF!</definedName>
    <definedName name="мм" localSheetId="13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11">#REF!</definedName>
    <definedName name="МММММММММ" localSheetId="13">#REF!</definedName>
    <definedName name="МММММММММ" localSheetId="7">#REF!</definedName>
    <definedName name="МММММММММ" localSheetId="9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11">#REF!</definedName>
    <definedName name="мн" localSheetId="13">#REF!</definedName>
    <definedName name="мн" localSheetId="7">#REF!</definedName>
    <definedName name="мн" localSheetId="9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1">#REF!</definedName>
    <definedName name="Модель2" localSheetId="16">#REF!</definedName>
    <definedName name="Модель2" localSheetId="17">#REF!</definedName>
    <definedName name="Модель2" localSheetId="13">#REF!</definedName>
    <definedName name="Модель2" localSheetId="7">#REF!</definedName>
    <definedName name="Модель2" localSheetId="9">#REF!</definedName>
    <definedName name="Модель2" localSheetId="14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11">#REF!</definedName>
    <definedName name="мойка" localSheetId="13">#REF!</definedName>
    <definedName name="мойка" localSheetId="7">#REF!</definedName>
    <definedName name="мойка" localSheetId="9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11">#REF!</definedName>
    <definedName name="Монтаж" localSheetId="13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11">#REF!</definedName>
    <definedName name="Монтажные_работы_в_базисных_ценах" localSheetId="13">#REF!</definedName>
    <definedName name="Монтажные_работы_в_базисных_ценах" localSheetId="7">#REF!</definedName>
    <definedName name="Монтажные_работы_в_базисных_ценах" localSheetId="9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11">#REF!</definedName>
    <definedName name="Московская_область" localSheetId="13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11">#REF!</definedName>
    <definedName name="мотаж2" localSheetId="13">#REF!</definedName>
    <definedName name="мотаж2" localSheetId="7">#REF!</definedName>
    <definedName name="мотаж2" localSheetId="9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11">#REF!</definedName>
    <definedName name="мпртмит" localSheetId="13">#REF!</definedName>
    <definedName name="мпртмит" localSheetId="7">#REF!</definedName>
    <definedName name="мпртмит" localSheetId="9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11">#REF!</definedName>
    <definedName name="мтч" localSheetId="13">#REF!</definedName>
    <definedName name="мтч" localSheetId="7">#REF!</definedName>
    <definedName name="мтч" localSheetId="9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11">#REF!</definedName>
    <definedName name="мтьюп" localSheetId="13">#REF!</definedName>
    <definedName name="мтьюп" localSheetId="7">#REF!</definedName>
    <definedName name="мтьюп" localSheetId="9">#REF!</definedName>
    <definedName name="мтьюп">#REF!</definedName>
    <definedName name="муж" localSheetId="9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11">#REF!</definedName>
    <definedName name="Мурманская_область" localSheetId="13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11">#REF!</definedName>
    <definedName name="Мурманская_область_1" localSheetId="13">#REF!</definedName>
    <definedName name="Мурманская_область_1" localSheetId="7">#REF!</definedName>
    <definedName name="Мурманская_область_1" localSheetId="9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11">#REF!</definedName>
    <definedName name="над" localSheetId="13">#REF!</definedName>
    <definedName name="над" localSheetId="7">#REF!</definedName>
    <definedName name="над" localSheetId="9">#REF!</definedName>
    <definedName name="над">#REF!</definedName>
    <definedName name="наз" localSheetId="9">#REF!</definedName>
    <definedName name="наз">#REF!</definedName>
    <definedName name="назв" localSheetId="9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11">#REF!</definedName>
    <definedName name="Название_проекта" localSheetId="13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9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11">#REF!</definedName>
    <definedName name="Наименование_группы_строек" localSheetId="13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11">#REF!</definedName>
    <definedName name="Наименование_локальной_сметы" localSheetId="13">#REF!</definedName>
    <definedName name="Наименование_локальной_сметы" localSheetId="7">#REF!</definedName>
    <definedName name="Наименование_локальной_сметы" localSheetId="9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11">#REF!</definedName>
    <definedName name="Наименование_объекта" localSheetId="13">#REF!</definedName>
    <definedName name="Наименование_объекта" localSheetId="7">#REF!</definedName>
    <definedName name="Наименование_объекта" localSheetId="9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11">#REF!</definedName>
    <definedName name="Наименование_объектной_сметы" localSheetId="13">#REF!</definedName>
    <definedName name="Наименование_объектной_сметы" localSheetId="7">#REF!</definedName>
    <definedName name="Наименование_объектной_сметы" localSheetId="9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11">#REF!</definedName>
    <definedName name="Наименование_организации_заказчика" localSheetId="13">#REF!</definedName>
    <definedName name="Наименование_организации_заказчика" localSheetId="7">#REF!</definedName>
    <definedName name="Наименование_организации_заказчика" localSheetId="9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11">#REF!</definedName>
    <definedName name="Наименование_очереди" localSheetId="13">#REF!</definedName>
    <definedName name="Наименование_очереди" localSheetId="7">#REF!</definedName>
    <definedName name="Наименование_очереди" localSheetId="9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11">#REF!</definedName>
    <definedName name="Наименование_проектной_организации" localSheetId="13">#REF!</definedName>
    <definedName name="Наименование_проектной_организации" localSheetId="7">#REF!</definedName>
    <definedName name="Наименование_проектной_организации" localSheetId="9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11">#REF!</definedName>
    <definedName name="Наименование_пускового_комплекса" localSheetId="13">#REF!</definedName>
    <definedName name="Наименование_пускового_комплекса" localSheetId="7">#REF!</definedName>
    <definedName name="Наименование_пускового_комплекса" localSheetId="9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11">#REF!</definedName>
    <definedName name="Наименование_сводного_сметного_расчета" localSheetId="13">#REF!</definedName>
    <definedName name="Наименование_сводного_сметного_расчета" localSheetId="7">#REF!</definedName>
    <definedName name="Наименование_сводного_сметного_расчета" localSheetId="9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11">#REF!</definedName>
    <definedName name="Наименование_стройки" localSheetId="13">#REF!</definedName>
    <definedName name="Наименование_стройки" localSheetId="7">#REF!</definedName>
    <definedName name="Наименование_стройки" localSheetId="9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11">#REF!</definedName>
    <definedName name="Наименование_строительства" localSheetId="13">#REF!</definedName>
    <definedName name="Наименование_строительства" localSheetId="7">#REF!</definedName>
    <definedName name="Наименование_строительства" localSheetId="9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11">#REF!</definedName>
    <definedName name="накладные" localSheetId="13">#REF!</definedName>
    <definedName name="накладные" localSheetId="7">#REF!</definedName>
    <definedName name="накладные" localSheetId="9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11">#REF!</definedName>
    <definedName name="науки" localSheetId="13">#REF!</definedName>
    <definedName name="науки" localSheetId="7">#REF!</definedName>
    <definedName name="науки" localSheetId="9">#REF!</definedName>
    <definedName name="науки">#REF!</definedName>
    <definedName name="НачПериода" localSheetId="9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11">#REF!</definedName>
    <definedName name="нвле" localSheetId="13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11">#REF!</definedName>
    <definedName name="нгагл" localSheetId="13">#REF!</definedName>
    <definedName name="нгагл" localSheetId="7">#REF!</definedName>
    <definedName name="нгагл" localSheetId="9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11">#REF!</definedName>
    <definedName name="нго" localSheetId="13">#REF!</definedName>
    <definedName name="нго" localSheetId="7">#REF!</definedName>
    <definedName name="нго" localSheetId="9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11">#REF!</definedName>
    <definedName name="нгпнрап" localSheetId="13">#REF!</definedName>
    <definedName name="нгпнрап" localSheetId="7">#REF!</definedName>
    <definedName name="нгпнрап" localSheetId="9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11">#REF!</definedName>
    <definedName name="НДС" localSheetId="13">#REF!</definedName>
    <definedName name="НДС" localSheetId="7">#REF!</definedName>
    <definedName name="НДС" localSheetId="9">#REF!</definedName>
    <definedName name="НДС">#REF!</definedName>
    <definedName name="НДСИмущество" localSheetId="13">#REF!</definedName>
    <definedName name="НДСИмущество" localSheetId="9">#REF!</definedName>
    <definedName name="НДСИмущество">#REF!</definedName>
    <definedName name="НДСИП" localSheetId="13">#REF!</definedName>
    <definedName name="НДСИП" localSheetId="9">#REF!</definedName>
    <definedName name="НДСИП">#REF!</definedName>
    <definedName name="НДСНИОКР" localSheetId="13">#REF!</definedName>
    <definedName name="НДСНИОКР" localSheetId="9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11">#REF!</definedName>
    <definedName name="нево" localSheetId="13">#REF!</definedName>
    <definedName name="нево" localSheetId="7">#REF!</definedName>
    <definedName name="нево" localSheetId="9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11">#REF!</definedName>
    <definedName name="нер" localSheetId="13">#REF!</definedName>
    <definedName name="нер" localSheetId="7">#REF!</definedName>
    <definedName name="нер" localSheetId="9">#REF!</definedName>
    <definedName name="нер">#REF!</definedName>
    <definedName name="нес2" localSheetId="9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11">#REF!</definedName>
    <definedName name="неуо" localSheetId="13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11">#REF!</definedName>
    <definedName name="Нижегородская_область" localSheetId="13">#REF!</definedName>
    <definedName name="Нижегородская_область" localSheetId="7">#REF!</definedName>
    <definedName name="Нижегородская_область" localSheetId="9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11">#REF!</definedName>
    <definedName name="Нижняя_часть" localSheetId="13">#REF!</definedName>
    <definedName name="Нижняя_часть" localSheetId="7">#REF!</definedName>
    <definedName name="Нижняя_часть" localSheetId="9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11">#REF!</definedName>
    <definedName name="нии" localSheetId="13">#REF!</definedName>
    <definedName name="нии" localSheetId="7">#REF!</definedName>
    <definedName name="нии" localSheetId="9">#REF!</definedName>
    <definedName name="нии">#REF!</definedName>
    <definedName name="НК" localSheetId="9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1">#REF!</definedName>
    <definedName name="нн" localSheetId="16">#REF!</definedName>
    <definedName name="нн" localSheetId="17">#REF!</definedName>
    <definedName name="нн" localSheetId="13">#REF!</definedName>
    <definedName name="нн" localSheetId="7">#REF!</definedName>
    <definedName name="нн" localSheetId="9">#REF!</definedName>
    <definedName name="нн" localSheetId="14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11">#REF!</definedName>
    <definedName name="но" localSheetId="13">#REF!</definedName>
    <definedName name="но" localSheetId="7">#REF!</definedName>
    <definedName name="но" localSheetId="9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11">#REF!</definedName>
    <definedName name="Новгородская_область" localSheetId="13">#REF!</definedName>
    <definedName name="Новгородская_область" localSheetId="7">#REF!</definedName>
    <definedName name="Новгородская_область" localSheetId="9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11">#REF!</definedName>
    <definedName name="Новосибирская_область" localSheetId="13">#REF!</definedName>
    <definedName name="Новосибирская_область" localSheetId="7">#REF!</definedName>
    <definedName name="Новосибирская_область" localSheetId="9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11">#REF!</definedName>
    <definedName name="Новосибирская_область_1" localSheetId="13">#REF!</definedName>
    <definedName name="Новосибирская_область_1" localSheetId="7">#REF!</definedName>
    <definedName name="Новосибирская_область_1" localSheetId="9">#REF!</definedName>
    <definedName name="Новосибирская_область_1">#REF!</definedName>
    <definedName name="новые_ОФ_2003" localSheetId="9">#REF!</definedName>
    <definedName name="новые_ОФ_2003">#REF!</definedName>
    <definedName name="новые_ОФ_2004" localSheetId="9">#REF!</definedName>
    <definedName name="новые_ОФ_2004">#REF!</definedName>
    <definedName name="новые_ОФ_а_всего" localSheetId="9">#REF!</definedName>
    <definedName name="новые_ОФ_а_всего">#REF!</definedName>
    <definedName name="новые_ОФ_всего" localSheetId="9">#REF!</definedName>
    <definedName name="новые_ОФ_всего">#REF!</definedName>
    <definedName name="новые_ОФ_п_всего" localSheetId="9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11">#REF!</definedName>
    <definedName name="новый" localSheetId="13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11">#REF!</definedName>
    <definedName name="Номер" localSheetId="13">#REF!</definedName>
    <definedName name="Номер" localSheetId="7">#REF!</definedName>
    <definedName name="Номер" localSheetId="9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11">#REF!</definedName>
    <definedName name="Номер_договора" localSheetId="13">#REF!</definedName>
    <definedName name="Номер_договора" localSheetId="7">#REF!</definedName>
    <definedName name="Номер_договора" localSheetId="9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11">#REF!</definedName>
    <definedName name="Номер_пп" localSheetId="13">#REF!</definedName>
    <definedName name="Номер_пп" localSheetId="7">#REF!</definedName>
    <definedName name="Номер_пп" localSheetId="9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11">#REF!</definedName>
    <definedName name="Номер_раздела" localSheetId="13">#REF!</definedName>
    <definedName name="Номер_раздела" localSheetId="7">#REF!</definedName>
    <definedName name="Номер_раздела" localSheetId="9">#REF!</definedName>
    <definedName name="Номер_раздела">#REF!</definedName>
    <definedName name="Номер_Сметы" localSheetId="9">#REF!</definedName>
    <definedName name="Номер_Сметы">#REF!</definedName>
    <definedName name="НомерДоговора" localSheetId="9">#REF!</definedName>
    <definedName name="НомерДоговора">#REF!</definedName>
    <definedName name="НомерПериода" localSheetId="9">#REF!</definedName>
    <definedName name="НомерПериода">#REF!</definedName>
    <definedName name="НормаАУП_на_УЕ" localSheetId="13">#REF!</definedName>
    <definedName name="НормаАУП_на_УЕ" localSheetId="9">#REF!</definedName>
    <definedName name="НормаАУП_на_УЕ">#REF!</definedName>
    <definedName name="НормаПП_на_УЕ" localSheetId="13">#REF!</definedName>
    <definedName name="НормаПП_на_УЕ" localSheetId="9">#REF!</definedName>
    <definedName name="НормаПП_на_УЕ">#REF!</definedName>
    <definedName name="НормаРостаУЕ" localSheetId="13">#REF!</definedName>
    <definedName name="НормаРостаУЕ" localSheetId="9">#REF!</definedName>
    <definedName name="НормаРостаУЕ">#REF!</definedName>
    <definedName name="НПФ_АУП" localSheetId="9">#REF!</definedName>
    <definedName name="НПФ_АУП">#REF!</definedName>
    <definedName name="НПФ_ПЭЭ" localSheetId="9">#REF!</definedName>
    <definedName name="НПФ_ПЭЭ">#REF!</definedName>
    <definedName name="НПФ_ТП" localSheetId="9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1">граж</definedName>
    <definedName name="нр" localSheetId="15">граж</definedName>
    <definedName name="нр" localSheetId="17">граж</definedName>
    <definedName name="нр" localSheetId="13">граж</definedName>
    <definedName name="нр" localSheetId="6">граж</definedName>
    <definedName name="нр" localSheetId="7">граж</definedName>
    <definedName name="нр" localSheetId="9">#REF!</definedName>
    <definedName name="нр" localSheetId="14">граж</definedName>
    <definedName name="нр" localSheetId="12">граж</definedName>
    <definedName name="нр">#REF!</definedName>
    <definedName name="Нсапк" localSheetId="9">#REF!</definedName>
    <definedName name="Нсапк">#REF!</definedName>
    <definedName name="Нсстр" localSheetId="9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11">#REF!</definedName>
    <definedName name="о" localSheetId="13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11">#REF!</definedName>
    <definedName name="об" localSheetId="13">#REF!</definedName>
    <definedName name="об" localSheetId="7">#REF!</definedName>
    <definedName name="об" localSheetId="9">#REF!</definedName>
    <definedName name="об">#REF!</definedName>
    <definedName name="обл" localSheetId="9">#REF!</definedName>
    <definedName name="обл">#REF!</definedName>
    <definedName name="_xlnm.Print_Area" localSheetId="2">'4.3 Отдел 2. Тех.характеристики'!$A:$D</definedName>
    <definedName name="_xlnm.Print_Area" localSheetId="15">'4.7 Прил.6 Расчет Прочие'!$A$1:$I$27</definedName>
    <definedName name="_xlnm.Print_Area" localSheetId="16">'4.8 Прил. 6.1 Расчет ПНР'!$A$1:$O$28</definedName>
    <definedName name="_xlnm.Print_Area" localSheetId="17">'4.9 Прил 6.2 Расчет ПИР'!$A$1:$R$36</definedName>
    <definedName name="_xlnm.Print_Area" localSheetId="5">Прил.3!$A$1:$H$83</definedName>
    <definedName name="_xlnm.Print_Area" localSheetId="6">'Прил.4 РМ'!$A$1:$E$48</definedName>
    <definedName name="_xlnm.Print_Area" localSheetId="7">'Прил.5 Расчет СМР и ОБ'!$A$1:$J$100</definedName>
    <definedName name="_xlnm.Print_Area" localSheetId="14">ФОТи.тек.!$A$1:$F$13</definedName>
    <definedName name="_xlnm.Print_Area" localSheetId="12">ФОТр.тек.!$A$1:$F$29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11">#REF!</definedName>
    <definedName name="Область_печати_ИМ" localSheetId="13">#REF!</definedName>
    <definedName name="Область_печати_ИМ" localSheetId="7">#REF!</definedName>
    <definedName name="Область_печати_ИМ" localSheetId="9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11">#REF!</definedName>
    <definedName name="Оборудование_в_базисных_ценах" localSheetId="13">#REF!</definedName>
    <definedName name="Оборудование_в_базисных_ценах" localSheetId="7">#REF!</definedName>
    <definedName name="Оборудование_в_базисных_ценах" localSheetId="9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11">#REF!</definedName>
    <definedName name="Обоснование_поправки" localSheetId="13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 localSheetId="9">#REF!</definedName>
    <definedName name="Обучение_АУП">#REF!</definedName>
    <definedName name="Обучение_ПЭЭ" localSheetId="9">#REF!</definedName>
    <definedName name="Обучение_ПЭЭ">#REF!</definedName>
    <definedName name="Обучение_ТП" localSheetId="9">#REF!</definedName>
    <definedName name="Обучение_ТП">#REF!</definedName>
    <definedName name="ОБЪЕКТ" localSheetId="9">#REF!</definedName>
    <definedName name="ОБЪЕКТ">#REF!</definedName>
    <definedName name="ОбъектАдрес" localSheetId="9">#REF!</definedName>
    <definedName name="ОбъектАдрес">#REF!</definedName>
    <definedName name="Объекты" localSheetId="9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11">#REF!</definedName>
    <definedName name="объем___0" localSheetId="13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11">#REF!</definedName>
    <definedName name="объем___0___0" localSheetId="13">#REF!</definedName>
    <definedName name="объем___0___0" localSheetId="7">#REF!</definedName>
    <definedName name="объем___0___0" localSheetId="9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11">#REF!</definedName>
    <definedName name="объем___0___0___0" localSheetId="13">#REF!</definedName>
    <definedName name="объем___0___0___0" localSheetId="7">#REF!</definedName>
    <definedName name="объем___0___0___0" localSheetId="9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11">#REF!</definedName>
    <definedName name="объем___0___0___0___0" localSheetId="13">#REF!</definedName>
    <definedName name="объем___0___0___0___0" localSheetId="7">#REF!</definedName>
    <definedName name="объем___0___0___0___0" localSheetId="9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11">#REF!</definedName>
    <definedName name="объем___0___0___2" localSheetId="13">#REF!</definedName>
    <definedName name="объем___0___0___2" localSheetId="7">#REF!</definedName>
    <definedName name="объем___0___0___2" localSheetId="9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11">#REF!</definedName>
    <definedName name="объем___0___0___3" localSheetId="13">#REF!</definedName>
    <definedName name="объем___0___0___3" localSheetId="7">#REF!</definedName>
    <definedName name="объем___0___0___3" localSheetId="9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11">#REF!</definedName>
    <definedName name="объем___0___0___4" localSheetId="13">#REF!</definedName>
    <definedName name="объем___0___0___4" localSheetId="7">#REF!</definedName>
    <definedName name="объем___0___0___4" localSheetId="9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11">#REF!</definedName>
    <definedName name="объем___0___1" localSheetId="13">#REF!</definedName>
    <definedName name="объем___0___1" localSheetId="7">#REF!</definedName>
    <definedName name="объем___0___1" localSheetId="9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11">#REF!</definedName>
    <definedName name="объем___0___10" localSheetId="13">#REF!</definedName>
    <definedName name="объем___0___10" localSheetId="7">#REF!</definedName>
    <definedName name="объем___0___10" localSheetId="9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11">#REF!</definedName>
    <definedName name="объем___0___12" localSheetId="13">#REF!</definedName>
    <definedName name="объем___0___12" localSheetId="7">#REF!</definedName>
    <definedName name="объем___0___12" localSheetId="9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11">#REF!</definedName>
    <definedName name="объем___0___2" localSheetId="13">#REF!</definedName>
    <definedName name="объем___0___2" localSheetId="7">#REF!</definedName>
    <definedName name="объем___0___2" localSheetId="9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11">#REF!</definedName>
    <definedName name="объем___0___2___0" localSheetId="13">#REF!</definedName>
    <definedName name="объем___0___2___0" localSheetId="7">#REF!</definedName>
    <definedName name="объем___0___2___0" localSheetId="9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11">#REF!</definedName>
    <definedName name="объем___0___3" localSheetId="13">#REF!</definedName>
    <definedName name="объем___0___3" localSheetId="7">#REF!</definedName>
    <definedName name="объем___0___3" localSheetId="9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11">#REF!</definedName>
    <definedName name="объем___0___4" localSheetId="13">#REF!</definedName>
    <definedName name="объем___0___4" localSheetId="7">#REF!</definedName>
    <definedName name="объем___0___4" localSheetId="9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11">#REF!</definedName>
    <definedName name="объем___0___5" localSheetId="13">#REF!</definedName>
    <definedName name="объем___0___5" localSheetId="7">#REF!</definedName>
    <definedName name="объем___0___5" localSheetId="9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11">#REF!</definedName>
    <definedName name="объем___0___6" localSheetId="13">#REF!</definedName>
    <definedName name="объем___0___6" localSheetId="7">#REF!</definedName>
    <definedName name="объем___0___6" localSheetId="9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11">#REF!</definedName>
    <definedName name="объем___0___8" localSheetId="13">#REF!</definedName>
    <definedName name="объем___0___8" localSheetId="7">#REF!</definedName>
    <definedName name="объем___0___8" localSheetId="9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11">#REF!</definedName>
    <definedName name="объем___1" localSheetId="13">#REF!</definedName>
    <definedName name="объем___1" localSheetId="7">#REF!</definedName>
    <definedName name="объем___1" localSheetId="9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11">#REF!</definedName>
    <definedName name="объем___1___0" localSheetId="13">#REF!</definedName>
    <definedName name="объем___1___0" localSheetId="7">#REF!</definedName>
    <definedName name="объем___1___0" localSheetId="9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11">#REF!</definedName>
    <definedName name="объем___10" localSheetId="13">#REF!</definedName>
    <definedName name="объем___10" localSheetId="7">#REF!</definedName>
    <definedName name="объем___10" localSheetId="9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11">#REF!</definedName>
    <definedName name="объем___10___0___0" localSheetId="13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11">#REF!</definedName>
    <definedName name="объем___10___1" localSheetId="13">#REF!</definedName>
    <definedName name="объем___10___1" localSheetId="7">#REF!</definedName>
    <definedName name="объем___10___1" localSheetId="9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11">#REF!</definedName>
    <definedName name="объем___10___10" localSheetId="13">#REF!</definedName>
    <definedName name="объем___10___10" localSheetId="7">#REF!</definedName>
    <definedName name="объем___10___10" localSheetId="9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11">#REF!</definedName>
    <definedName name="объем___10___12" localSheetId="13">#REF!</definedName>
    <definedName name="объем___10___12" localSheetId="7">#REF!</definedName>
    <definedName name="объем___10___12" localSheetId="9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11">#REF!</definedName>
    <definedName name="объем___11" localSheetId="13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11">#REF!</definedName>
    <definedName name="объем___11___10" localSheetId="13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11">#REF!</definedName>
    <definedName name="объем___11___2" localSheetId="13">#REF!</definedName>
    <definedName name="объем___11___2" localSheetId="7">#REF!</definedName>
    <definedName name="объем___11___2" localSheetId="9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11">#REF!</definedName>
    <definedName name="объем___11___4" localSheetId="13">#REF!</definedName>
    <definedName name="объем___11___4" localSheetId="7">#REF!</definedName>
    <definedName name="объем___11___4" localSheetId="9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11">#REF!</definedName>
    <definedName name="объем___11___6" localSheetId="13">#REF!</definedName>
    <definedName name="объем___11___6" localSheetId="7">#REF!</definedName>
    <definedName name="объем___11___6" localSheetId="9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11">#REF!</definedName>
    <definedName name="объем___11___8" localSheetId="13">#REF!</definedName>
    <definedName name="объем___11___8" localSheetId="7">#REF!</definedName>
    <definedName name="объем___11___8" localSheetId="9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11">#REF!</definedName>
    <definedName name="объем___2" localSheetId="13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11">#REF!</definedName>
    <definedName name="объем___2___0" localSheetId="13">#REF!</definedName>
    <definedName name="объем___2___0" localSheetId="7">#REF!</definedName>
    <definedName name="объем___2___0" localSheetId="9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11">#REF!</definedName>
    <definedName name="объем___2___0___0" localSheetId="13">#REF!</definedName>
    <definedName name="объем___2___0___0" localSheetId="7">#REF!</definedName>
    <definedName name="объем___2___0___0" localSheetId="9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11">#REF!</definedName>
    <definedName name="объем___2___0___0___0" localSheetId="13">#REF!</definedName>
    <definedName name="объем___2___0___0___0" localSheetId="7">#REF!</definedName>
    <definedName name="объем___2___0___0___0" localSheetId="9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11">#REF!</definedName>
    <definedName name="объем___2___1" localSheetId="13">#REF!</definedName>
    <definedName name="объем___2___1" localSheetId="7">#REF!</definedName>
    <definedName name="объем___2___1" localSheetId="9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11">#REF!</definedName>
    <definedName name="объем___2___10" localSheetId="13">#REF!</definedName>
    <definedName name="объем___2___10" localSheetId="7">#REF!</definedName>
    <definedName name="объем___2___10" localSheetId="9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11">#REF!</definedName>
    <definedName name="объем___2___12" localSheetId="13">#REF!</definedName>
    <definedName name="объем___2___12" localSheetId="7">#REF!</definedName>
    <definedName name="объем___2___12" localSheetId="9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11">#REF!</definedName>
    <definedName name="объем___2___2" localSheetId="13">#REF!</definedName>
    <definedName name="объем___2___2" localSheetId="7">#REF!</definedName>
    <definedName name="объем___2___2" localSheetId="9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11">#REF!</definedName>
    <definedName name="объем___2___3" localSheetId="13">#REF!</definedName>
    <definedName name="объем___2___3" localSheetId="7">#REF!</definedName>
    <definedName name="объем___2___3" localSheetId="9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11">#REF!</definedName>
    <definedName name="объем___2___4" localSheetId="13">#REF!</definedName>
    <definedName name="объем___2___4" localSheetId="7">#REF!</definedName>
    <definedName name="объем___2___4" localSheetId="9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11">#REF!</definedName>
    <definedName name="объем___2___6" localSheetId="13">#REF!</definedName>
    <definedName name="объем___2___6" localSheetId="7">#REF!</definedName>
    <definedName name="объем___2___6" localSheetId="9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11">#REF!</definedName>
    <definedName name="объем___2___8" localSheetId="13">#REF!</definedName>
    <definedName name="объем___2___8" localSheetId="7">#REF!</definedName>
    <definedName name="объем___2___8" localSheetId="9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11">#REF!</definedName>
    <definedName name="объем___3" localSheetId="13">#REF!</definedName>
    <definedName name="объем___3" localSheetId="7">#REF!</definedName>
    <definedName name="объем___3" localSheetId="9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11">#REF!</definedName>
    <definedName name="объем___3___0" localSheetId="13">#REF!</definedName>
    <definedName name="объем___3___0" localSheetId="7">#REF!</definedName>
    <definedName name="объем___3___0" localSheetId="9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11">#REF!</definedName>
    <definedName name="объем___3___10" localSheetId="13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11">#REF!</definedName>
    <definedName name="объем___3___2" localSheetId="13">#REF!</definedName>
    <definedName name="объем___3___2" localSheetId="7">#REF!</definedName>
    <definedName name="объем___3___2" localSheetId="9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11">#REF!</definedName>
    <definedName name="объем___3___3" localSheetId="13">#REF!</definedName>
    <definedName name="объем___3___3" localSheetId="7">#REF!</definedName>
    <definedName name="объем___3___3" localSheetId="9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11">#REF!</definedName>
    <definedName name="объем___3___4" localSheetId="13">#REF!</definedName>
    <definedName name="объем___3___4" localSheetId="7">#REF!</definedName>
    <definedName name="объем___3___4" localSheetId="9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11">#REF!</definedName>
    <definedName name="объем___3___6" localSheetId="13">#REF!</definedName>
    <definedName name="объем___3___6" localSheetId="7">#REF!</definedName>
    <definedName name="объем___3___6" localSheetId="9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11">#REF!</definedName>
    <definedName name="объем___3___8" localSheetId="13">#REF!</definedName>
    <definedName name="объем___3___8" localSheetId="7">#REF!</definedName>
    <definedName name="объем___3___8" localSheetId="9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11">#REF!</definedName>
    <definedName name="объем___4" localSheetId="13">#REF!</definedName>
    <definedName name="объем___4" localSheetId="7">#REF!</definedName>
    <definedName name="объем___4" localSheetId="9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11">#REF!</definedName>
    <definedName name="объем___4___0___0" localSheetId="13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11">#REF!</definedName>
    <definedName name="объем___4___0___0___0" localSheetId="13">#REF!</definedName>
    <definedName name="объем___4___0___0___0" localSheetId="7">#REF!</definedName>
    <definedName name="объем___4___0___0___0" localSheetId="9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11">#REF!</definedName>
    <definedName name="объем___4___10" localSheetId="13">#REF!</definedName>
    <definedName name="объем___4___10" localSheetId="7">#REF!</definedName>
    <definedName name="объем___4___10" localSheetId="9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11">#REF!</definedName>
    <definedName name="объем___4___12" localSheetId="13">#REF!</definedName>
    <definedName name="объем___4___12" localSheetId="7">#REF!</definedName>
    <definedName name="объем___4___12" localSheetId="9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11">#REF!</definedName>
    <definedName name="объем___4___2" localSheetId="13">#REF!</definedName>
    <definedName name="объем___4___2" localSheetId="7">#REF!</definedName>
    <definedName name="объем___4___2" localSheetId="9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11">#REF!</definedName>
    <definedName name="объем___4___3" localSheetId="13">#REF!</definedName>
    <definedName name="объем___4___3" localSheetId="7">#REF!</definedName>
    <definedName name="объем___4___3" localSheetId="9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11">#REF!</definedName>
    <definedName name="объем___4___4" localSheetId="13">#REF!</definedName>
    <definedName name="объем___4___4" localSheetId="7">#REF!</definedName>
    <definedName name="объем___4___4" localSheetId="9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11">#REF!</definedName>
    <definedName name="объем___4___6" localSheetId="13">#REF!</definedName>
    <definedName name="объем___4___6" localSheetId="7">#REF!</definedName>
    <definedName name="объем___4___6" localSheetId="9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11">#REF!</definedName>
    <definedName name="объем___4___8" localSheetId="13">#REF!</definedName>
    <definedName name="объем___4___8" localSheetId="7">#REF!</definedName>
    <definedName name="объем___4___8" localSheetId="9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11">#REF!</definedName>
    <definedName name="объем___5___0" localSheetId="13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11">#REF!</definedName>
    <definedName name="объем___5___0___0" localSheetId="13">#REF!</definedName>
    <definedName name="объем___5___0___0" localSheetId="7">#REF!</definedName>
    <definedName name="объем___5___0___0" localSheetId="9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11">#REF!</definedName>
    <definedName name="объем___5___0___0___0" localSheetId="13">#REF!</definedName>
    <definedName name="объем___5___0___0___0" localSheetId="7">#REF!</definedName>
    <definedName name="объем___5___0___0___0" localSheetId="9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11">#REF!</definedName>
    <definedName name="объем___6___0" localSheetId="13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11">#REF!</definedName>
    <definedName name="объем___6___0___0" localSheetId="13">#REF!</definedName>
    <definedName name="объем___6___0___0" localSheetId="7">#REF!</definedName>
    <definedName name="объем___6___0___0" localSheetId="9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11">#REF!</definedName>
    <definedName name="объем___6___0___0___0" localSheetId="13">#REF!</definedName>
    <definedName name="объем___6___0___0___0" localSheetId="7">#REF!</definedName>
    <definedName name="объем___6___0___0___0" localSheetId="9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11">#REF!</definedName>
    <definedName name="объем___6___1" localSheetId="13">#REF!</definedName>
    <definedName name="объем___6___1" localSheetId="7">#REF!</definedName>
    <definedName name="объем___6___1" localSheetId="9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11">#REF!</definedName>
    <definedName name="объем___6___10" localSheetId="13">#REF!</definedName>
    <definedName name="объем___6___10" localSheetId="7">#REF!</definedName>
    <definedName name="объем___6___10" localSheetId="9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11">#REF!</definedName>
    <definedName name="объем___6___12" localSheetId="13">#REF!</definedName>
    <definedName name="объем___6___12" localSheetId="7">#REF!</definedName>
    <definedName name="объем___6___12" localSheetId="9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11">#REF!</definedName>
    <definedName name="объем___6___2" localSheetId="13">#REF!</definedName>
    <definedName name="объем___6___2" localSheetId="7">#REF!</definedName>
    <definedName name="объем___6___2" localSheetId="9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11">#REF!</definedName>
    <definedName name="объем___6___4" localSheetId="13">#REF!</definedName>
    <definedName name="объем___6___4" localSheetId="7">#REF!</definedName>
    <definedName name="объем___6___4" localSheetId="9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11">#REF!</definedName>
    <definedName name="объем___6___6" localSheetId="13">#REF!</definedName>
    <definedName name="объем___6___6" localSheetId="7">#REF!</definedName>
    <definedName name="объем___6___6" localSheetId="9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11">#REF!</definedName>
    <definedName name="объем___6___8" localSheetId="13">#REF!</definedName>
    <definedName name="объем___6___8" localSheetId="7">#REF!</definedName>
    <definedName name="объем___6___8" localSheetId="9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11">#REF!</definedName>
    <definedName name="объем___7" localSheetId="13">#REF!</definedName>
    <definedName name="объем___7" localSheetId="7">#REF!</definedName>
    <definedName name="объем___7" localSheetId="9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11">#REF!</definedName>
    <definedName name="объем___7___0" localSheetId="13">#REF!</definedName>
    <definedName name="объем___7___0" localSheetId="7">#REF!</definedName>
    <definedName name="объем___7___0" localSheetId="9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11">#REF!</definedName>
    <definedName name="объем___7___10" localSheetId="13">#REF!</definedName>
    <definedName name="объем___7___10" localSheetId="7">#REF!</definedName>
    <definedName name="объем___7___10" localSheetId="9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11">#REF!</definedName>
    <definedName name="объем___7___2" localSheetId="13">#REF!</definedName>
    <definedName name="объем___7___2" localSheetId="7">#REF!</definedName>
    <definedName name="объем___7___2" localSheetId="9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11">#REF!</definedName>
    <definedName name="объем___7___4" localSheetId="13">#REF!</definedName>
    <definedName name="объем___7___4" localSheetId="7">#REF!</definedName>
    <definedName name="объем___7___4" localSheetId="9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11">#REF!</definedName>
    <definedName name="объем___7___6" localSheetId="13">#REF!</definedName>
    <definedName name="объем___7___6" localSheetId="7">#REF!</definedName>
    <definedName name="объем___7___6" localSheetId="9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11">#REF!</definedName>
    <definedName name="объем___7___8" localSheetId="13">#REF!</definedName>
    <definedName name="объем___7___8" localSheetId="7">#REF!</definedName>
    <definedName name="объем___7___8" localSheetId="9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11">#REF!</definedName>
    <definedName name="объем___8" localSheetId="13">#REF!</definedName>
    <definedName name="объем___8" localSheetId="7">#REF!</definedName>
    <definedName name="объем___8" localSheetId="9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11">#REF!</definedName>
    <definedName name="объем___8___0" localSheetId="13">#REF!</definedName>
    <definedName name="объем___8___0" localSheetId="7">#REF!</definedName>
    <definedName name="объем___8___0" localSheetId="9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11">#REF!</definedName>
    <definedName name="объем___8___0___0" localSheetId="13">#REF!</definedName>
    <definedName name="объем___8___0___0" localSheetId="7">#REF!</definedName>
    <definedName name="объем___8___0___0" localSheetId="9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11">#REF!</definedName>
    <definedName name="объем___8___0___0___0" localSheetId="13">#REF!</definedName>
    <definedName name="объем___8___0___0___0" localSheetId="7">#REF!</definedName>
    <definedName name="объем___8___0___0___0" localSheetId="9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11">#REF!</definedName>
    <definedName name="объем___8___1" localSheetId="13">#REF!</definedName>
    <definedName name="объем___8___1" localSheetId="7">#REF!</definedName>
    <definedName name="объем___8___1" localSheetId="9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11">#REF!</definedName>
    <definedName name="объем___8___10" localSheetId="13">#REF!</definedName>
    <definedName name="объем___8___10" localSheetId="7">#REF!</definedName>
    <definedName name="объем___8___10" localSheetId="9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11">#REF!</definedName>
    <definedName name="объем___8___12" localSheetId="13">#REF!</definedName>
    <definedName name="объем___8___12" localSheetId="7">#REF!</definedName>
    <definedName name="объем___8___12" localSheetId="9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11">#REF!</definedName>
    <definedName name="объем___8___2" localSheetId="13">#REF!</definedName>
    <definedName name="объем___8___2" localSheetId="7">#REF!</definedName>
    <definedName name="объем___8___2" localSheetId="9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11">#REF!</definedName>
    <definedName name="объем___8___4" localSheetId="13">#REF!</definedName>
    <definedName name="объем___8___4" localSheetId="7">#REF!</definedName>
    <definedName name="объем___8___4" localSheetId="9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11">#REF!</definedName>
    <definedName name="объем___8___6" localSheetId="13">#REF!</definedName>
    <definedName name="объем___8___6" localSheetId="7">#REF!</definedName>
    <definedName name="объем___8___6" localSheetId="9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11">#REF!</definedName>
    <definedName name="объем___8___8" localSheetId="13">#REF!</definedName>
    <definedName name="объем___8___8" localSheetId="7">#REF!</definedName>
    <definedName name="объем___8___8" localSheetId="9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11">#REF!</definedName>
    <definedName name="объем___9" localSheetId="13">#REF!</definedName>
    <definedName name="объем___9" localSheetId="7">#REF!</definedName>
    <definedName name="объем___9" localSheetId="9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11">#REF!</definedName>
    <definedName name="объем___9___0" localSheetId="13">#REF!</definedName>
    <definedName name="объем___9___0" localSheetId="7">#REF!</definedName>
    <definedName name="объем___9___0" localSheetId="9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11">#REF!</definedName>
    <definedName name="объем___9___0___0" localSheetId="13">#REF!</definedName>
    <definedName name="объем___9___0___0" localSheetId="7">#REF!</definedName>
    <definedName name="объем___9___0___0" localSheetId="9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11">#REF!</definedName>
    <definedName name="объем___9___0___0___0" localSheetId="13">#REF!</definedName>
    <definedName name="объем___9___0___0___0" localSheetId="7">#REF!</definedName>
    <definedName name="объем___9___0___0___0" localSheetId="9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11">#REF!</definedName>
    <definedName name="объем___9___10" localSheetId="13">#REF!</definedName>
    <definedName name="объем___9___10" localSheetId="7">#REF!</definedName>
    <definedName name="объем___9___10" localSheetId="9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11">#REF!</definedName>
    <definedName name="объем___9___2" localSheetId="13">#REF!</definedName>
    <definedName name="объем___9___2" localSheetId="7">#REF!</definedName>
    <definedName name="объем___9___2" localSheetId="9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11">#REF!</definedName>
    <definedName name="объем___9___4" localSheetId="13">#REF!</definedName>
    <definedName name="объем___9___4" localSheetId="7">#REF!</definedName>
    <definedName name="объем___9___4" localSheetId="9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11">#REF!</definedName>
    <definedName name="объем___9___6" localSheetId="13">#REF!</definedName>
    <definedName name="объем___9___6" localSheetId="7">#REF!</definedName>
    <definedName name="объем___9___6" localSheetId="9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11">#REF!</definedName>
    <definedName name="объем___9___8" localSheetId="13">#REF!</definedName>
    <definedName name="объем___9___8" localSheetId="7">#REF!</definedName>
    <definedName name="объем___9___8" localSheetId="9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11">#REF!</definedName>
    <definedName name="объем1" localSheetId="13">#REF!</definedName>
    <definedName name="объем1" localSheetId="7">#REF!</definedName>
    <definedName name="объем1" localSheetId="9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11">#REF!</definedName>
    <definedName name="ов" localSheetId="13">#REF!</definedName>
    <definedName name="ов" localSheetId="7">#REF!</definedName>
    <definedName name="ов" localSheetId="9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11">#REF!</definedName>
    <definedName name="овао" localSheetId="13">#REF!</definedName>
    <definedName name="овао" localSheetId="7">#REF!</definedName>
    <definedName name="овао" localSheetId="9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11">#REF!</definedName>
    <definedName name="овено" localSheetId="13">#REF!</definedName>
    <definedName name="овено" localSheetId="7">#REF!</definedName>
    <definedName name="овено" localSheetId="9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11">#REF!</definedName>
    <definedName name="овпв" localSheetId="13">#REF!</definedName>
    <definedName name="овпв" localSheetId="7">#REF!</definedName>
    <definedName name="овпв" localSheetId="9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11">#REF!</definedName>
    <definedName name="одлпд" localSheetId="13">#REF!</definedName>
    <definedName name="одлпд" localSheetId="7">#REF!</definedName>
    <definedName name="одлпд" localSheetId="9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11">#REF!</definedName>
    <definedName name="оев" localSheetId="13">#REF!</definedName>
    <definedName name="оев" localSheetId="7">#REF!</definedName>
    <definedName name="оев" localSheetId="9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11">#REF!</definedName>
    <definedName name="оек" localSheetId="13">#REF!</definedName>
    <definedName name="оек" localSheetId="7">#REF!</definedName>
    <definedName name="оек" localSheetId="9">#REF!</definedName>
    <definedName name="оек">#REF!</definedName>
    <definedName name="ок" localSheetId="9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11">#REF!</definedName>
    <definedName name="окн" localSheetId="13">#REF!</definedName>
    <definedName name="окн" localSheetId="7">#REF!</definedName>
    <definedName name="окн" localSheetId="9">#REF!</definedName>
    <definedName name="окн">#REF!</definedName>
    <definedName name="окраска_05" localSheetId="9">#REF!</definedName>
    <definedName name="окраска_05">#REF!</definedName>
    <definedName name="окраска_06" localSheetId="9">#REF!</definedName>
    <definedName name="окраска_06">#REF!</definedName>
    <definedName name="окраска_07" localSheetId="9">#REF!</definedName>
    <definedName name="окраска_07">#REF!</definedName>
    <definedName name="окраска_08" localSheetId="9">#REF!</definedName>
    <definedName name="окраска_08">#REF!</definedName>
    <definedName name="окраска_09" localSheetId="9">#REF!</definedName>
    <definedName name="окраска_09">#REF!</definedName>
    <definedName name="окраска_10" localSheetId="9">#REF!</definedName>
    <definedName name="окраска_10">#REF!</definedName>
    <definedName name="окраска_11" localSheetId="9">#REF!</definedName>
    <definedName name="окраска_11">#REF!</definedName>
    <definedName name="окраска_12" localSheetId="9">#REF!</definedName>
    <definedName name="окраска_12">#REF!</definedName>
    <definedName name="окраска_13" localSheetId="9">#REF!</definedName>
    <definedName name="окраска_13">#REF!</definedName>
    <definedName name="окраска_14" localSheetId="9">#REF!</definedName>
    <definedName name="окраска_14">#REF!</definedName>
    <definedName name="окраска_15" localSheetId="9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11">#REF!</definedName>
    <definedName name="ол" localSheetId="16">#REF!</definedName>
    <definedName name="ол" localSheetId="17">#REF!</definedName>
    <definedName name="ол" localSheetId="13">#REF!</definedName>
    <definedName name="ол" localSheetId="7">#REF!</definedName>
    <definedName name="ол" localSheetId="9">#REF!</definedName>
    <definedName name="ол" localSheetId="14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11">#REF!</definedName>
    <definedName name="олодод" localSheetId="13">#REF!</definedName>
    <definedName name="олодод" localSheetId="7">#REF!</definedName>
    <definedName name="олодод" localSheetId="9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11">#REF!</definedName>
    <definedName name="олорлшгш" localSheetId="13">#REF!</definedName>
    <definedName name="олорлшгш" localSheetId="7">#REF!</definedName>
    <definedName name="олорлшгш" localSheetId="9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11">#REF!</definedName>
    <definedName name="олпрол" localSheetId="13">#REF!</definedName>
    <definedName name="олпрол" localSheetId="7">#REF!</definedName>
    <definedName name="олпрол" localSheetId="9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11">#REF!</definedName>
    <definedName name="олролрт" localSheetId="13">#REF!</definedName>
    <definedName name="олролрт" localSheetId="7">#REF!</definedName>
    <definedName name="олролрт" localSheetId="9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11">#REF!</definedName>
    <definedName name="олрщшошшлд" localSheetId="13">#REF!</definedName>
    <definedName name="олрщшошшлд" localSheetId="7">#REF!</definedName>
    <definedName name="олрщшошшлд" localSheetId="9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11">#REF!</definedName>
    <definedName name="олюдю" localSheetId="13">#REF!</definedName>
    <definedName name="олюдю" localSheetId="7">#REF!</definedName>
    <definedName name="олюдю" localSheetId="9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11">#REF!</definedName>
    <definedName name="ОЛЯ" localSheetId="13">#REF!</definedName>
    <definedName name="ОЛЯ" localSheetId="7">#REF!</definedName>
    <definedName name="ОЛЯ" localSheetId="9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11">#REF!</definedName>
    <definedName name="Омская_область" localSheetId="13">#REF!</definedName>
    <definedName name="Омская_область" localSheetId="7">#REF!</definedName>
    <definedName name="Омская_область" localSheetId="9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11">#REF!</definedName>
    <definedName name="Омская_область_1" localSheetId="13">#REF!</definedName>
    <definedName name="Омская_область_1" localSheetId="7">#REF!</definedName>
    <definedName name="Омская_область_1" localSheetId="9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11">#REF!</definedName>
    <definedName name="оо" localSheetId="13">#REF!</definedName>
    <definedName name="оо" localSheetId="7">#REF!</definedName>
    <definedName name="оо" localSheetId="9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1">#REF!</definedName>
    <definedName name="ооо" localSheetId="16">#REF!</definedName>
    <definedName name="ооо" localSheetId="17">#REF!</definedName>
    <definedName name="ооо" localSheetId="13">#REF!</definedName>
    <definedName name="ооо" localSheetId="7">#REF!</definedName>
    <definedName name="ооо" localSheetId="9">#REF!</definedName>
    <definedName name="ооо" localSheetId="14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11">#REF!</definedName>
    <definedName name="ООО_НИИПРИИ___Севзапинжтехнология" localSheetId="13">#REF!</definedName>
    <definedName name="ООО_НИИПРИИ___Севзапинжтехнология" localSheetId="7">#REF!</definedName>
    <definedName name="ООО_НИИПРИИ___Севзапинжтехнология" localSheetId="9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11">#REF!</definedName>
    <definedName name="оооо" localSheetId="13">#REF!</definedName>
    <definedName name="оооо" localSheetId="7">#REF!</definedName>
    <definedName name="оооо" localSheetId="9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11">#REF!</definedName>
    <definedName name="ООС" localSheetId="13">#REF!</definedName>
    <definedName name="ООС" localSheetId="7">#REF!</definedName>
    <definedName name="ООС" localSheetId="9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11">#REF!</definedName>
    <definedName name="оос1" localSheetId="13">#REF!</definedName>
    <definedName name="оос1" localSheetId="7">#REF!</definedName>
    <definedName name="оос1" localSheetId="9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11">#REF!</definedName>
    <definedName name="оот" localSheetId="13">#REF!</definedName>
    <definedName name="оот" localSheetId="7">#REF!</definedName>
    <definedName name="оот" localSheetId="9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11">#REF!</definedName>
    <definedName name="опао" localSheetId="13">#REF!</definedName>
    <definedName name="опао" localSheetId="7">#REF!</definedName>
    <definedName name="опао" localSheetId="9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11">#REF!</definedName>
    <definedName name="Описание_группы_строек" localSheetId="13">#REF!</definedName>
    <definedName name="Описание_группы_строек" localSheetId="7">#REF!</definedName>
    <definedName name="Описание_группы_строек" localSheetId="9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11">#REF!</definedName>
    <definedName name="Описание_локальной_сметы" localSheetId="13">#REF!</definedName>
    <definedName name="Описание_локальной_сметы" localSheetId="7">#REF!</definedName>
    <definedName name="Описание_локальной_сметы" localSheetId="9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11">#REF!</definedName>
    <definedName name="Описание_объекта" localSheetId="13">#REF!</definedName>
    <definedName name="Описание_объекта" localSheetId="7">#REF!</definedName>
    <definedName name="Описание_объекта" localSheetId="9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11">#REF!</definedName>
    <definedName name="Описание_объектной_сметы" localSheetId="13">#REF!</definedName>
    <definedName name="Описание_объектной_сметы" localSheetId="7">#REF!</definedName>
    <definedName name="Описание_объектной_сметы" localSheetId="9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11">#REF!</definedName>
    <definedName name="Описание_очереди" localSheetId="13">#REF!</definedName>
    <definedName name="Описание_очереди" localSheetId="7">#REF!</definedName>
    <definedName name="Описание_очереди" localSheetId="9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11">#REF!</definedName>
    <definedName name="Описание_пускового_комплекса" localSheetId="13">#REF!</definedName>
    <definedName name="Описание_пускового_комплекса" localSheetId="7">#REF!</definedName>
    <definedName name="Описание_пускового_комплекса" localSheetId="9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11">#REF!</definedName>
    <definedName name="Описание_сводного_сметного_расчета" localSheetId="13">#REF!</definedName>
    <definedName name="Описание_сводного_сметного_расчета" localSheetId="7">#REF!</definedName>
    <definedName name="Описание_сводного_сметного_расчета" localSheetId="9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11">#REF!</definedName>
    <definedName name="Описание_стройки" localSheetId="13">#REF!</definedName>
    <definedName name="Описание_стройки" localSheetId="7">#REF!</definedName>
    <definedName name="Описание_стройки" localSheetId="9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11">#REF!</definedName>
    <definedName name="ор" localSheetId="13">#REF!</definedName>
    <definedName name="ор" localSheetId="7">#REF!</definedName>
    <definedName name="ор" localSheetId="9">#REF!</definedName>
    <definedName name="ор">#REF!</definedName>
    <definedName name="Организация" localSheetId="9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11">#REF!</definedName>
    <definedName name="Оренбургская_область" localSheetId="13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11">#REF!</definedName>
    <definedName name="Оренбургская_область_1" localSheetId="13">#REF!</definedName>
    <definedName name="Оренбургская_область_1" localSheetId="7">#REF!</definedName>
    <definedName name="Оренбургская_область_1" localSheetId="9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11">#REF!</definedName>
    <definedName name="Орловская_область" localSheetId="13">#REF!</definedName>
    <definedName name="Орловская_область" localSheetId="7">#REF!</definedName>
    <definedName name="Орловская_область" localSheetId="9">#REF!</definedName>
    <definedName name="Орловская_область">#REF!</definedName>
    <definedName name="ОРУ_по_блочным_и_мостиковым_схемам" localSheetId="9">#REF!</definedName>
    <definedName name="ОРУ_по_блочным_и_мостиковым_схемам">#REF!</definedName>
    <definedName name="ОсвоениеИмущества" localSheetId="13">#REF!</definedName>
    <definedName name="ОсвоениеИмущества" localSheetId="9">#REF!</definedName>
    <definedName name="ОсвоениеИмущества">#REF!</definedName>
    <definedName name="ОсвоениеИП" localSheetId="13">#REF!</definedName>
    <definedName name="ОсвоениеИП" localSheetId="9">#REF!</definedName>
    <definedName name="ОсвоениеИП">#REF!</definedName>
    <definedName name="ОсвоениеНИОКР" localSheetId="13">#REF!</definedName>
    <definedName name="ОсвоениеНИОКР" localSheetId="9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11">#REF!</definedName>
    <definedName name="Основание" localSheetId="13">#REF!</definedName>
    <definedName name="Основание" localSheetId="7">#REF!</definedName>
    <definedName name="Основание" localSheetId="9">#REF!</definedName>
    <definedName name="Основание">#REF!</definedName>
    <definedName name="Отвод_земель_ПС_20" localSheetId="9">#REF!</definedName>
    <definedName name="Отвод_земель_ПС_20">#REF!</definedName>
    <definedName name="Отвод_земель_ПС_35_220" localSheetId="9">#REF!</definedName>
    <definedName name="Отвод_земель_ПС_35_220">#REF!</definedName>
    <definedName name="Открытые_подстанции_35_220_кВ_в_целом__элегазовое_и_зарубежное_оборудование" localSheetId="9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9">#REF!</definedName>
    <definedName name="Открытые_подстанции_в_целом">#REF!</definedName>
    <definedName name="ОтпускИзЕНЭС" localSheetId="13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11">#REF!</definedName>
    <definedName name="Отчетный_период__учет_выполненных_работ" localSheetId="13">#REF!</definedName>
    <definedName name="Отчетный_период__учет_выполненных_работ" localSheetId="7">#REF!</definedName>
    <definedName name="Отчетный_период__учет_выполненных_работ" localSheetId="9">#REF!</definedName>
    <definedName name="Отчетный_период__учет_выполненных_работ">#REF!</definedName>
    <definedName name="ОФ_а_с_пц" localSheetId="9">#REF!</definedName>
    <definedName name="ОФ_а_с_пц">#REF!</definedName>
    <definedName name="оч" localSheetId="9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11">#REF!</definedName>
    <definedName name="оьт" localSheetId="13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11">#REF!</definedName>
    <definedName name="оьыватв" localSheetId="13">#REF!</definedName>
    <definedName name="оьыватв" localSheetId="7">#REF!</definedName>
    <definedName name="оьыватв" localSheetId="9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11">#REF!</definedName>
    <definedName name="оюю" localSheetId="13">#REF!</definedName>
    <definedName name="оюю" localSheetId="7">#REF!</definedName>
    <definedName name="оюю" localSheetId="9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11">#REF!</definedName>
    <definedName name="п" localSheetId="13">#REF!</definedName>
    <definedName name="п" localSheetId="7">#REF!</definedName>
    <definedName name="п" localSheetId="9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11">#REF!</definedName>
    <definedName name="п121" localSheetId="13">#REF!</definedName>
    <definedName name="п121" localSheetId="7">#REF!</definedName>
    <definedName name="п121" localSheetId="9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11">#REF!</definedName>
    <definedName name="паа12" localSheetId="13">#REF!</definedName>
    <definedName name="паа12" localSheetId="7">#REF!</definedName>
    <definedName name="паа12" localSheetId="9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11">#REF!</definedName>
    <definedName name="паирав" localSheetId="13">#REF!</definedName>
    <definedName name="паирав" localSheetId="7">#REF!</definedName>
    <definedName name="паирав" localSheetId="9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11">#REF!</definedName>
    <definedName name="пао" localSheetId="13">#REF!</definedName>
    <definedName name="пао" localSheetId="7">#REF!</definedName>
    <definedName name="пао" localSheetId="9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11">#REF!</definedName>
    <definedName name="пап" localSheetId="13">#REF!</definedName>
    <definedName name="пап" localSheetId="7">#REF!</definedName>
    <definedName name="пап" localSheetId="9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11">#REF!</definedName>
    <definedName name="парп" localSheetId="13">#REF!</definedName>
    <definedName name="парп" localSheetId="7">#REF!</definedName>
    <definedName name="парп" localSheetId="9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11">#REF!</definedName>
    <definedName name="паша" localSheetId="13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11">#REF!</definedName>
    <definedName name="ПБ" localSheetId="13">#REF!</definedName>
    <definedName name="ПБ" localSheetId="7">#REF!</definedName>
    <definedName name="ПБ" localSheetId="9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11">#REF!</definedName>
    <definedName name="пвар" localSheetId="13">#REF!</definedName>
    <definedName name="пвар" localSheetId="7">#REF!</definedName>
    <definedName name="пвар" localSheetId="9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11">#REF!</definedName>
    <definedName name="пвопв" localSheetId="13">#REF!</definedName>
    <definedName name="пвопв" localSheetId="7">#REF!</definedName>
    <definedName name="пвопв" localSheetId="9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11">#REF!</definedName>
    <definedName name="пвр" localSheetId="13">#REF!</definedName>
    <definedName name="пвр" localSheetId="7">#REF!</definedName>
    <definedName name="пвр" localSheetId="9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11">#REF!</definedName>
    <definedName name="пврл" localSheetId="13">#REF!</definedName>
    <definedName name="пврл" localSheetId="7">#REF!</definedName>
    <definedName name="пврл" localSheetId="9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11">#REF!</definedName>
    <definedName name="пвррь" localSheetId="13">#REF!</definedName>
    <definedName name="пвррь" localSheetId="7">#REF!</definedName>
    <definedName name="пвррь" localSheetId="9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11">#REF!</definedName>
    <definedName name="пврьп" localSheetId="13">#REF!</definedName>
    <definedName name="пврьп" localSheetId="7">#REF!</definedName>
    <definedName name="пврьп" localSheetId="9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11">#REF!</definedName>
    <definedName name="пврьпв" localSheetId="13">#REF!</definedName>
    <definedName name="пврьпв" localSheetId="7">#REF!</definedName>
    <definedName name="пврьпв" localSheetId="9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11">#REF!</definedName>
    <definedName name="пврьпврь" localSheetId="13">#REF!</definedName>
    <definedName name="пврьпврь" localSheetId="7">#REF!</definedName>
    <definedName name="пврьпврь" localSheetId="9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11">#REF!</definedName>
    <definedName name="пвСпп" localSheetId="13">#REF!</definedName>
    <definedName name="пвСпп" localSheetId="7">#REF!</definedName>
    <definedName name="пвСпп" localSheetId="9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11">#REF!</definedName>
    <definedName name="пвьрвпрь" localSheetId="13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11">#REF!</definedName>
    <definedName name="пг" localSheetId="13">#REF!</definedName>
    <definedName name="пг" localSheetId="7">#REF!</definedName>
    <definedName name="пг" localSheetId="9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11">#REF!</definedName>
    <definedName name="пгшд" localSheetId="13">#REF!</definedName>
    <definedName name="пгшд" localSheetId="7">#REF!</definedName>
    <definedName name="пгшд" localSheetId="9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11">#REF!</definedName>
    <definedName name="пдплд" localSheetId="13">#REF!</definedName>
    <definedName name="пдплд" localSheetId="7">#REF!</definedName>
    <definedName name="пдплд" localSheetId="9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11">#REF!</definedName>
    <definedName name="Пензенская_область" localSheetId="13">#REF!</definedName>
    <definedName name="Пензенская_область" localSheetId="7">#REF!</definedName>
    <definedName name="Пензенская_область" localSheetId="9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11">#REF!</definedName>
    <definedName name="перв_кат" localSheetId="13">#REF!</definedName>
    <definedName name="перв_кат" localSheetId="7">#REF!</definedName>
    <definedName name="перв_кат" localSheetId="9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11">#REF!</definedName>
    <definedName name="первая_кат" localSheetId="13">#REF!</definedName>
    <definedName name="первая_кат" localSheetId="7">#REF!</definedName>
    <definedName name="первая_кат" localSheetId="9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11">#REF!</definedName>
    <definedName name="первый" localSheetId="13">#REF!</definedName>
    <definedName name="первый" localSheetId="7">#REF!</definedName>
    <definedName name="первый" localSheetId="9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11">#REF!</definedName>
    <definedName name="Пермская_область" localSheetId="13">#REF!</definedName>
    <definedName name="Пермская_область" localSheetId="7">#REF!</definedName>
    <definedName name="Пермская_область" localSheetId="9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11">#REF!</definedName>
    <definedName name="Пермская_область_1" localSheetId="13">#REF!</definedName>
    <definedName name="Пермская_область_1" localSheetId="7">#REF!</definedName>
    <definedName name="Пермская_область_1" localSheetId="9">#REF!</definedName>
    <definedName name="Пермская_область_1">#REF!</definedName>
    <definedName name="пет" localSheetId="9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11">#REF!</definedName>
    <definedName name="Пи" localSheetId="13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11">#REF!</definedName>
    <definedName name="Пи_" localSheetId="13">#REF!</definedName>
    <definedName name="Пи_" localSheetId="7">#REF!</definedName>
    <definedName name="Пи_" localSheetId="9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11">#REF!</definedName>
    <definedName name="пионер" localSheetId="13">#REF!</definedName>
    <definedName name="пионер" localSheetId="7">#REF!</definedName>
    <definedName name="пионер" localSheetId="9">#REF!</definedName>
    <definedName name="пионер">#REF!</definedName>
    <definedName name="Пкр" localSheetId="9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11">#REF!</definedName>
    <definedName name="пл" localSheetId="13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11">#REF!</definedName>
    <definedName name="плдпол" localSheetId="13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11">#REF!</definedName>
    <definedName name="плдполд" localSheetId="13">#REF!</definedName>
    <definedName name="плдполд" localSheetId="7">#REF!</definedName>
    <definedName name="плдполд" localSheetId="9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11">#REF!</definedName>
    <definedName name="плодолд" localSheetId="13">#REF!</definedName>
    <definedName name="плодолд" localSheetId="7">#REF!</definedName>
    <definedName name="плодолд" localSheetId="9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11">#REF!</definedName>
    <definedName name="Площадь" localSheetId="13">#REF!</definedName>
    <definedName name="Площадь" localSheetId="7">#REF!</definedName>
    <definedName name="Площадь" localSheetId="9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11">#REF!</definedName>
    <definedName name="Площадь_нелинейных_объектов" localSheetId="13">#REF!</definedName>
    <definedName name="Площадь_нелинейных_объектов" localSheetId="7">#REF!</definedName>
    <definedName name="Площадь_нелинейных_объектов" localSheetId="9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11">#REF!</definedName>
    <definedName name="Площадь_планшетов" localSheetId="13">#REF!</definedName>
    <definedName name="Площадь_планшетов" localSheetId="7">#REF!</definedName>
    <definedName name="Площадь_планшетов" localSheetId="9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11">#REF!</definedName>
    <definedName name="плыа" localSheetId="13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11">#REF!</definedName>
    <definedName name="плю" localSheetId="13">#REF!</definedName>
    <definedName name="плю" localSheetId="7">#REF!</definedName>
    <definedName name="плю" localSheetId="9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11">#REF!</definedName>
    <definedName name="по" localSheetId="13">#REF!</definedName>
    <definedName name="по" localSheetId="7">#REF!</definedName>
    <definedName name="по" localSheetId="9">#REF!</definedName>
    <definedName name="по">#REF!</definedName>
    <definedName name="Побв" localSheetId="9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11">#REF!</definedName>
    <definedName name="пов" localSheetId="13">#REF!</definedName>
    <definedName name="пов" localSheetId="7">#REF!</definedName>
    <definedName name="пов" localSheetId="9">#REF!</definedName>
    <definedName name="пов">#REF!</definedName>
    <definedName name="Под_напр_ВЛ" localSheetId="9">#REF!</definedName>
    <definedName name="Под_напр_ВЛ">#REF!</definedName>
    <definedName name="Под_напр_КЛ" localSheetId="9">#REF!</definedName>
    <definedName name="Под_напр_КЛ">#REF!</definedName>
    <definedName name="Подвеска_ВОЛС_на_существующих_опорах" localSheetId="9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11">#REF!</definedName>
    <definedName name="Подгон" localSheetId="13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11">#REF!</definedName>
    <definedName name="Подзаголовок" localSheetId="13">#REF!</definedName>
    <definedName name="Подзаголовок" localSheetId="7">#REF!</definedName>
    <definedName name="Подзаголовок" localSheetId="9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11">#REF!</definedName>
    <definedName name="подлен" localSheetId="13">#REF!</definedName>
    <definedName name="подлен" localSheetId="7">#REF!</definedName>
    <definedName name="подлен" localSheetId="9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11">#REF!</definedName>
    <definedName name="подлжддлджд" localSheetId="13">#REF!</definedName>
    <definedName name="подлжддлджд" localSheetId="7">#REF!</definedName>
    <definedName name="подлжддлджд" localSheetId="9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11">#REF!</definedName>
    <definedName name="Подпись1" localSheetId="13">#REF!</definedName>
    <definedName name="Подпись1" localSheetId="7">#REF!</definedName>
    <definedName name="Подпись1" localSheetId="9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11">#REF!</definedName>
    <definedName name="Подпись2" localSheetId="13">#REF!</definedName>
    <definedName name="Подпись2" localSheetId="7">#REF!</definedName>
    <definedName name="Подпись2" localSheetId="9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11">#REF!</definedName>
    <definedName name="Подпись3" localSheetId="13">#REF!</definedName>
    <definedName name="Подпись3" localSheetId="7">#REF!</definedName>
    <definedName name="Подпись3" localSheetId="9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11">#REF!</definedName>
    <definedName name="Подпись4" localSheetId="13">#REF!</definedName>
    <definedName name="Подпись4" localSheetId="7">#REF!</definedName>
    <definedName name="Подпись4" localSheetId="9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11">#REF!</definedName>
    <definedName name="Подпись5" localSheetId="13">#REF!</definedName>
    <definedName name="Подпись5" localSheetId="7">#REF!</definedName>
    <definedName name="Подпись5" localSheetId="9">#REF!</definedName>
    <definedName name="Подпись5">#REF!</definedName>
    <definedName name="ПодрядДолжн" localSheetId="9">#REF!</definedName>
    <definedName name="ПодрядДолжн">#REF!</definedName>
    <definedName name="ПодрядИмя" localSheetId="9">#REF!</definedName>
    <definedName name="ПодрядИмя">#REF!</definedName>
    <definedName name="Подрядчик" localSheetId="9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11">#REF!</definedName>
    <definedName name="подста" localSheetId="13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11">#REF!</definedName>
    <definedName name="Покупное_ПО" localSheetId="13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11">#REF!</definedName>
    <definedName name="Покупные" localSheetId="13">#REF!</definedName>
    <definedName name="Покупные" localSheetId="7">#REF!</definedName>
    <definedName name="Покупные" localSheetId="9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11">#REF!</definedName>
    <definedName name="Покупные_изделия" localSheetId="13">#REF!</definedName>
    <definedName name="Покупные_изделия" localSheetId="7">#REF!</definedName>
    <definedName name="Покупные_изделия" localSheetId="9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11">#REF!</definedName>
    <definedName name="полд" localSheetId="13">#REF!</definedName>
    <definedName name="полд" localSheetId="7">#REF!</definedName>
    <definedName name="полд" localSheetId="9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11">#REF!</definedName>
    <definedName name="Полевые" localSheetId="13">#REF!</definedName>
    <definedName name="Полевые" localSheetId="7">#REF!</definedName>
    <definedName name="Полевые" localSheetId="9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11">#REF!</definedName>
    <definedName name="попр" localSheetId="13">#REF!</definedName>
    <definedName name="попр" localSheetId="7">#REF!</definedName>
    <definedName name="попр" localSheetId="9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11">#REF!</definedName>
    <definedName name="Поправочные_коэффициенты_по_письму_Госстроя_от_25.12.90___0" localSheetId="13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11">#REF!</definedName>
    <definedName name="Поправочные_коэффициенты_по_письму_Госстроя_от_25.12.90___0___0" localSheetId="13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11">#REF!</definedName>
    <definedName name="Поправочные_коэффициенты_по_письму_Госстроя_от_25.12.90___0___0___0" localSheetId="13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11">#REF!</definedName>
    <definedName name="Поправочные_коэффициенты_по_письму_Госстроя_от_25.12.90___0___0___0___0" localSheetId="13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11">#REF!</definedName>
    <definedName name="Поправочные_коэффициенты_по_письму_Госстроя_от_25.12.90___0___0___2" localSheetId="13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11">#REF!</definedName>
    <definedName name="Поправочные_коэффициенты_по_письму_Госстроя_от_25.12.90___0___0___3" localSheetId="13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11">#REF!</definedName>
    <definedName name="Поправочные_коэффициенты_по_письму_Госстроя_от_25.12.90___0___0___4" localSheetId="13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11">#REF!</definedName>
    <definedName name="Поправочные_коэффициенты_по_письму_Госстроя_от_25.12.90___0___1" localSheetId="13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11">#REF!</definedName>
    <definedName name="Поправочные_коэффициенты_по_письму_Госстроя_от_25.12.90___0___10" localSheetId="13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11">#REF!</definedName>
    <definedName name="Поправочные_коэффициенты_по_письму_Госстроя_от_25.12.90___0___12" localSheetId="13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11">#REF!</definedName>
    <definedName name="Поправочные_коэффициенты_по_письму_Госстроя_от_25.12.90___0___2" localSheetId="13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11">#REF!</definedName>
    <definedName name="Поправочные_коэффициенты_по_письму_Госстроя_от_25.12.90___0___2___0" localSheetId="13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11">#REF!</definedName>
    <definedName name="Поправочные_коэффициенты_по_письму_Госстроя_от_25.12.90___0___3" localSheetId="13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11">#REF!</definedName>
    <definedName name="Поправочные_коэффициенты_по_письму_Госстроя_от_25.12.90___0___3___0" localSheetId="13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11">#REF!</definedName>
    <definedName name="Поправочные_коэффициенты_по_письму_Госстроя_от_25.12.90___0___4" localSheetId="13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11">#REF!</definedName>
    <definedName name="Поправочные_коэффициенты_по_письму_Госстроя_от_25.12.90___0___5" localSheetId="13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11">#REF!</definedName>
    <definedName name="Поправочные_коэффициенты_по_письму_Госстроя_от_25.12.90___0___6" localSheetId="13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11">#REF!</definedName>
    <definedName name="Поправочные_коэффициенты_по_письму_Госстроя_от_25.12.90___0___8" localSheetId="13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11">#REF!</definedName>
    <definedName name="Поправочные_коэффициенты_по_письму_Госстроя_от_25.12.90___1" localSheetId="13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11">#REF!</definedName>
    <definedName name="Поправочные_коэффициенты_по_письму_Госстроя_от_25.12.90___1___0" localSheetId="13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11">#REF!</definedName>
    <definedName name="Поправочные_коэффициенты_по_письму_Госстроя_от_25.12.90___1___3" localSheetId="13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11">#REF!</definedName>
    <definedName name="Поправочные_коэффициенты_по_письму_Госстроя_от_25.12.90___10" localSheetId="13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11">#REF!</definedName>
    <definedName name="Поправочные_коэффициенты_по_письму_Госстроя_от_25.12.90___10___0___0" localSheetId="13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11">#REF!</definedName>
    <definedName name="Поправочные_коэффициенты_по_письму_Госстроя_от_25.12.90___10___1" localSheetId="13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11">#REF!</definedName>
    <definedName name="Поправочные_коэффициенты_по_письму_Госстроя_от_25.12.90___10___10" localSheetId="13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11">#REF!</definedName>
    <definedName name="Поправочные_коэффициенты_по_письму_Госстроя_от_25.12.90___10___12" localSheetId="13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11">#REF!</definedName>
    <definedName name="Поправочные_коэффициенты_по_письму_Госстроя_от_25.12.90___11" localSheetId="13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11">#REF!</definedName>
    <definedName name="Поправочные_коэффициенты_по_письму_Госстроя_от_25.12.90___11___10" localSheetId="13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11">#REF!</definedName>
    <definedName name="Поправочные_коэффициенты_по_письму_Госстроя_от_25.12.90___11___2" localSheetId="13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11">#REF!</definedName>
    <definedName name="Поправочные_коэффициенты_по_письму_Госстроя_от_25.12.90___11___4" localSheetId="13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11">#REF!</definedName>
    <definedName name="Поправочные_коэффициенты_по_письму_Госстроя_от_25.12.90___11___6" localSheetId="13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11">#REF!</definedName>
    <definedName name="Поправочные_коэффициенты_по_письму_Госстроя_от_25.12.90___11___8" localSheetId="13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11">#REF!</definedName>
    <definedName name="Поправочные_коэффициенты_по_письму_Госстроя_от_25.12.90___2" localSheetId="13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11">#REF!</definedName>
    <definedName name="Поправочные_коэффициенты_по_письму_Госстроя_от_25.12.90___2___0" localSheetId="13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11">#REF!</definedName>
    <definedName name="Поправочные_коэффициенты_по_письму_Госстроя_от_25.12.90___2___0___0" localSheetId="13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11">#REF!</definedName>
    <definedName name="Поправочные_коэффициенты_по_письму_Госстроя_от_25.12.90___2___0___0___0" localSheetId="13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11">#REF!</definedName>
    <definedName name="Поправочные_коэффициенты_по_письму_Госстроя_от_25.12.90___2___1" localSheetId="13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11">#REF!</definedName>
    <definedName name="Поправочные_коэффициенты_по_письму_Госстроя_от_25.12.90___2___10" localSheetId="13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11">#REF!</definedName>
    <definedName name="Поправочные_коэффициенты_по_письму_Госстроя_от_25.12.90___2___12" localSheetId="13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11">#REF!</definedName>
    <definedName name="Поправочные_коэффициенты_по_письму_Госстроя_от_25.12.90___2___2" localSheetId="13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11">#REF!</definedName>
    <definedName name="Поправочные_коэффициенты_по_письму_Госстроя_от_25.12.90___2___3" localSheetId="13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11">#REF!</definedName>
    <definedName name="Поправочные_коэффициенты_по_письму_Госстроя_от_25.12.90___2___4" localSheetId="13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11">#REF!</definedName>
    <definedName name="Поправочные_коэффициенты_по_письму_Госстроя_от_25.12.90___2___6" localSheetId="13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11">#REF!</definedName>
    <definedName name="Поправочные_коэффициенты_по_письму_Госстроя_от_25.12.90___2___8" localSheetId="13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11">#REF!</definedName>
    <definedName name="Поправочные_коэффициенты_по_письму_Госстроя_от_25.12.90___3" localSheetId="13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11">#REF!</definedName>
    <definedName name="Поправочные_коэффициенты_по_письму_Госстроя_от_25.12.90___3___0" localSheetId="13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11">#REF!</definedName>
    <definedName name="Поправочные_коэффициенты_по_письму_Госстроя_от_25.12.90___3___0___2" localSheetId="13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11">#REF!</definedName>
    <definedName name="Поправочные_коэффициенты_по_письму_Госстроя_от_25.12.90___3___10" localSheetId="13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11">#REF!</definedName>
    <definedName name="Поправочные_коэффициенты_по_письму_Госстроя_от_25.12.90___3___2" localSheetId="13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11">#REF!</definedName>
    <definedName name="Поправочные_коэффициенты_по_письму_Госстроя_от_25.12.90___3___3" localSheetId="13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11">#REF!</definedName>
    <definedName name="Поправочные_коэффициенты_по_письму_Госстроя_от_25.12.90___3___4" localSheetId="13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11">#REF!</definedName>
    <definedName name="Поправочные_коэффициенты_по_письму_Госстроя_от_25.12.90___3___6" localSheetId="13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11">#REF!</definedName>
    <definedName name="Поправочные_коэффициенты_по_письму_Госстроя_от_25.12.90___3___8" localSheetId="13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11">#REF!</definedName>
    <definedName name="Поправочные_коэффициенты_по_письму_Госстроя_от_25.12.90___4" localSheetId="13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11">#REF!</definedName>
    <definedName name="Поправочные_коэффициенты_по_письму_Госстроя_от_25.12.90___4___0___0" localSheetId="13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11">#REF!</definedName>
    <definedName name="Поправочные_коэффициенты_по_письму_Госстроя_от_25.12.90___4___0___0___0" localSheetId="13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11">#REF!</definedName>
    <definedName name="Поправочные_коэффициенты_по_письму_Госстроя_от_25.12.90___4___0___2" localSheetId="13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11">#REF!</definedName>
    <definedName name="Поправочные_коэффициенты_по_письму_Госстроя_от_25.12.90___4___0___4" localSheetId="13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11">#REF!</definedName>
    <definedName name="Поправочные_коэффициенты_по_письму_Госстроя_от_25.12.90___4___10" localSheetId="13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11">#REF!</definedName>
    <definedName name="Поправочные_коэффициенты_по_письму_Госстроя_от_25.12.90___4___12" localSheetId="13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11">#REF!</definedName>
    <definedName name="Поправочные_коэффициенты_по_письму_Госстроя_от_25.12.90___4___2" localSheetId="13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11">#REF!</definedName>
    <definedName name="Поправочные_коэффициенты_по_письму_Госстроя_от_25.12.90___4___3" localSheetId="13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11">#REF!</definedName>
    <definedName name="Поправочные_коэффициенты_по_письму_Госстроя_от_25.12.90___4___3___0" localSheetId="13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11">#REF!</definedName>
    <definedName name="Поправочные_коэффициенты_по_письму_Госстроя_от_25.12.90___4___4" localSheetId="13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11">#REF!</definedName>
    <definedName name="Поправочные_коэффициенты_по_письму_Госстроя_от_25.12.90___4___6" localSheetId="13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11">#REF!</definedName>
    <definedName name="Поправочные_коэффициенты_по_письму_Госстроя_от_25.12.90___4___8" localSheetId="13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11">#REF!</definedName>
    <definedName name="Поправочные_коэффициенты_по_письму_Госстроя_от_25.12.90___5___0" localSheetId="13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11">#REF!</definedName>
    <definedName name="Поправочные_коэффициенты_по_письму_Госстроя_от_25.12.90___5___0___0" localSheetId="13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11">#REF!</definedName>
    <definedName name="Поправочные_коэффициенты_по_письму_Госстроя_от_25.12.90___5___0___0___0" localSheetId="13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11">#REF!</definedName>
    <definedName name="Поправочные_коэффициенты_по_письму_Госстроя_от_25.12.90___6___0" localSheetId="13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11">#REF!</definedName>
    <definedName name="Поправочные_коэффициенты_по_письму_Госстроя_от_25.12.90___6___0___0" localSheetId="13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11">#REF!</definedName>
    <definedName name="Поправочные_коэффициенты_по_письму_Госстроя_от_25.12.90___6___0___0___0" localSheetId="13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11">#REF!</definedName>
    <definedName name="Поправочные_коэффициенты_по_письму_Госстроя_от_25.12.90___6___1" localSheetId="13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11">#REF!</definedName>
    <definedName name="Поправочные_коэффициенты_по_письму_Госстроя_от_25.12.90___6___10" localSheetId="13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11">#REF!</definedName>
    <definedName name="Поправочные_коэффициенты_по_письму_Госстроя_от_25.12.90___6___12" localSheetId="13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11">#REF!</definedName>
    <definedName name="Поправочные_коэффициенты_по_письму_Госстроя_от_25.12.90___6___2" localSheetId="13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11">#REF!</definedName>
    <definedName name="Поправочные_коэффициенты_по_письму_Госстроя_от_25.12.90___6___4" localSheetId="13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11">#REF!</definedName>
    <definedName name="Поправочные_коэффициенты_по_письму_Госстроя_от_25.12.90___6___6" localSheetId="13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11">#REF!</definedName>
    <definedName name="Поправочные_коэффициенты_по_письму_Госстроя_от_25.12.90___6___8" localSheetId="13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11">#REF!</definedName>
    <definedName name="Поправочные_коэффициенты_по_письму_Госстроя_от_25.12.90___7" localSheetId="13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11">#REF!</definedName>
    <definedName name="Поправочные_коэффициенты_по_письму_Госстроя_от_25.12.90___7___0" localSheetId="13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11">#REF!</definedName>
    <definedName name="Поправочные_коэффициенты_по_письму_Госстроя_от_25.12.90___7___10" localSheetId="13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11">#REF!</definedName>
    <definedName name="Поправочные_коэффициенты_по_письму_Госстроя_от_25.12.90___7___2" localSheetId="13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11">#REF!</definedName>
    <definedName name="Поправочные_коэффициенты_по_письму_Госстроя_от_25.12.90___7___4" localSheetId="13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11">#REF!</definedName>
    <definedName name="Поправочные_коэффициенты_по_письму_Госстроя_от_25.12.90___7___6" localSheetId="13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11">#REF!</definedName>
    <definedName name="Поправочные_коэффициенты_по_письму_Госстроя_от_25.12.90___7___8" localSheetId="13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11">#REF!</definedName>
    <definedName name="Поправочные_коэффициенты_по_письму_Госстроя_от_25.12.90___8" localSheetId="13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11">#REF!</definedName>
    <definedName name="Поправочные_коэффициенты_по_письму_Госстроя_от_25.12.90___8___0" localSheetId="13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11">#REF!</definedName>
    <definedName name="Поправочные_коэффициенты_по_письму_Госстроя_от_25.12.90___8___0___0" localSheetId="13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11">#REF!</definedName>
    <definedName name="Поправочные_коэффициенты_по_письму_Госстроя_от_25.12.90___8___0___0___0" localSheetId="13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11">#REF!</definedName>
    <definedName name="Поправочные_коэффициенты_по_письму_Госстроя_от_25.12.90___8___1" localSheetId="13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11">#REF!</definedName>
    <definedName name="Поправочные_коэффициенты_по_письму_Госстроя_от_25.12.90___8___10" localSheetId="13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11">#REF!</definedName>
    <definedName name="Поправочные_коэффициенты_по_письму_Госстроя_от_25.12.90___8___12" localSheetId="13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11">#REF!</definedName>
    <definedName name="Поправочные_коэффициенты_по_письму_Госстроя_от_25.12.90___8___2" localSheetId="13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11">#REF!</definedName>
    <definedName name="Поправочные_коэффициенты_по_письму_Госстроя_от_25.12.90___8___4" localSheetId="13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11">#REF!</definedName>
    <definedName name="Поправочные_коэффициенты_по_письму_Госстроя_от_25.12.90___8___6" localSheetId="13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11">#REF!</definedName>
    <definedName name="Поправочные_коэффициенты_по_письму_Госстроя_от_25.12.90___8___8" localSheetId="13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11">#REF!</definedName>
    <definedName name="Поправочные_коэффициенты_по_письму_Госстроя_от_25.12.90___9" localSheetId="13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11">#REF!</definedName>
    <definedName name="Поправочные_коэффициенты_по_письму_Госстроя_от_25.12.90___9___0" localSheetId="13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11">#REF!</definedName>
    <definedName name="Поправочные_коэффициенты_по_письму_Госстроя_от_25.12.90___9___0___0" localSheetId="13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11">#REF!</definedName>
    <definedName name="Поправочные_коэффициенты_по_письму_Госстроя_от_25.12.90___9___0___0___0" localSheetId="13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11">#REF!</definedName>
    <definedName name="Поправочные_коэффициенты_по_письму_Госстроя_от_25.12.90___9___10" localSheetId="13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11">#REF!</definedName>
    <definedName name="Поправочные_коэффициенты_по_письму_Госстроя_от_25.12.90___9___2" localSheetId="13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11">#REF!</definedName>
    <definedName name="Поправочные_коэффициенты_по_письму_Госстроя_от_25.12.90___9___4" localSheetId="13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11">#REF!</definedName>
    <definedName name="Поправочные_коэффициенты_по_письму_Госстроя_от_25.12.90___9___6" localSheetId="13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11">#REF!</definedName>
    <definedName name="Поправочные_коэффициенты_по_письму_Госстроя_от_25.12.90___9___8" localSheetId="13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11">#REF!</definedName>
    <definedName name="пордолд" localSheetId="13">#REF!</definedName>
    <definedName name="пордолд" localSheetId="7">#REF!</definedName>
    <definedName name="пордолд" localSheetId="9">#REF!</definedName>
    <definedName name="пордолд">#REF!</definedName>
    <definedName name="Постоянная_часть_закрытых_ПС" localSheetId="9">#REF!</definedName>
    <definedName name="Постоянная_часть_закрытых_ПС">#REF!</definedName>
    <definedName name="Постоянная_часть_открытых_ПС" localSheetId="9">#REF!</definedName>
    <definedName name="Постоянная_часть_открытых_ПС">#REF!</definedName>
    <definedName name="Постоянный_отвод_земель_ВЛ" localSheetId="9">#REF!</definedName>
    <definedName name="Постоянный_отвод_земель_ВЛ">#REF!</definedName>
    <definedName name="Постоянный_отвод_земель_под_КЛ" localSheetId="9">#REF!</definedName>
    <definedName name="Постоянный_отвод_земель_под_КЛ">#REF!</definedName>
    <definedName name="ПотериНорма" localSheetId="13">#REF!</definedName>
    <definedName name="ПотериНорма" localSheetId="9">#REF!</definedName>
    <definedName name="ПотериНорма">#REF!</definedName>
    <definedName name="ПотериФакт" localSheetId="13">#REF!</definedName>
    <definedName name="ПотериФакт" localSheetId="9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11">#REF!</definedName>
    <definedName name="поток2" localSheetId="13">#REF!</definedName>
    <definedName name="поток2" localSheetId="7">#REF!</definedName>
    <definedName name="поток2" localSheetId="9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1">#REF!</definedName>
    <definedName name="пп" localSheetId="16">#REF!</definedName>
    <definedName name="пп" localSheetId="17">#REF!</definedName>
    <definedName name="пп" localSheetId="13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11">#REF!</definedName>
    <definedName name="ппвьпр" localSheetId="13">#REF!</definedName>
    <definedName name="ппвьпр" localSheetId="7">#REF!</definedName>
    <definedName name="ппвьпр" localSheetId="9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1">#REF!</definedName>
    <definedName name="ппп" localSheetId="16">#REF!</definedName>
    <definedName name="ппп" localSheetId="17">#REF!</definedName>
    <definedName name="ппп" localSheetId="13">#REF!</definedName>
    <definedName name="ппп" localSheetId="7">#REF!</definedName>
    <definedName name="ппп" localSheetId="9">#REF!</definedName>
    <definedName name="ппп" localSheetId="14">#REF!</definedName>
    <definedName name="ппп" localSheetId="12">#REF!</definedName>
    <definedName name="ппп">#REF!</definedName>
    <definedName name="пппппп" localSheetId="9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11">#REF!</definedName>
    <definedName name="пппппппппппппппппппппппа" localSheetId="13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11">#REF!</definedName>
    <definedName name="ПР" localSheetId="13">#REF!</definedName>
    <definedName name="ПР" localSheetId="7">#REF!</definedName>
    <definedName name="ПР" localSheetId="9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11">#REF!</definedName>
    <definedName name="правоп" localSheetId="13">#REF!</definedName>
    <definedName name="правоп" localSheetId="7">#REF!</definedName>
    <definedName name="правоп" localSheetId="9">#REF!</definedName>
    <definedName name="правоп">#REF!</definedName>
    <definedName name="прайс" localSheetId="9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11">#REF!</definedName>
    <definedName name="прд" localSheetId="13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11">#REF!</definedName>
    <definedName name="прдо" localSheetId="13">#REF!</definedName>
    <definedName name="прдо" localSheetId="7">#REF!</definedName>
    <definedName name="прдо" localSheetId="9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11">#REF!</definedName>
    <definedName name="прер" localSheetId="13">#REF!</definedName>
    <definedName name="прер" localSheetId="7">#REF!</definedName>
    <definedName name="прер" localSheetId="9">#REF!</definedName>
    <definedName name="прер">#REF!</definedName>
    <definedName name="приб" localSheetId="9">#REF!</definedName>
    <definedName name="приб">#REF!</definedName>
    <definedName name="прибл" localSheetId="9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11">#REF!</definedName>
    <definedName name="прибыль" localSheetId="13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13">#REF!</definedName>
    <definedName name="Прибыль_RAB" localSheetId="9">#REF!</definedName>
    <definedName name="Прибыль_RAB">#REF!</definedName>
    <definedName name="Прибыль_Масса" localSheetId="13">#REF!</definedName>
    <definedName name="Прибыль_Масса" localSheetId="9">#REF!</definedName>
    <definedName name="Прибыль_Масса">#REF!</definedName>
    <definedName name="Прибыль_Метод" localSheetId="13">#REF!</definedName>
    <definedName name="Прибыль_Метод" localSheetId="9">#REF!</definedName>
    <definedName name="Прибыль_Метод">#REF!</definedName>
    <definedName name="Прибыль_ПроцентОС" localSheetId="13">#REF!</definedName>
    <definedName name="Прибыль_ПроцентОС" localSheetId="9">#REF!</definedName>
    <definedName name="Прибыль_ПроцентОС">#REF!</definedName>
    <definedName name="Прибыль_ПроцентСС" localSheetId="13">#REF!</definedName>
    <definedName name="Прибыль_ПроцентСС" localSheetId="9">#REF!</definedName>
    <definedName name="Прибыль_ПроцентСС">#REF!</definedName>
    <definedName name="Прибыль_ФД" localSheetId="13">#REF!</definedName>
    <definedName name="Прибыль_ФД" localSheetId="9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11">#REF!</definedName>
    <definedName name="Прикладное_ПО" localSheetId="13">#REF!</definedName>
    <definedName name="Прикладное_ПО" localSheetId="7">#REF!</definedName>
    <definedName name="Прикладное_ПО" localSheetId="9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11">#REF!</definedName>
    <definedName name="Прилож" localSheetId="13">#REF!</definedName>
    <definedName name="Прилож" localSheetId="7">#REF!</definedName>
    <definedName name="Прилож" localSheetId="9">#REF!</definedName>
    <definedName name="Прилож">#REF!</definedName>
    <definedName name="прим" localSheetId="9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11">#REF!</definedName>
    <definedName name="Приморский_край" localSheetId="13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11">#REF!</definedName>
    <definedName name="Приморский_край_1" localSheetId="13">#REF!</definedName>
    <definedName name="Приморский_край_1" localSheetId="7">#REF!</definedName>
    <definedName name="Приморский_край_1" localSheetId="9">#REF!</definedName>
    <definedName name="Приморский_край_1">#REF!</definedName>
    <definedName name="приоб" localSheetId="13">#REF!</definedName>
    <definedName name="приоб" localSheetId="9">#REF!</definedName>
    <definedName name="приоб">#REF!</definedName>
    <definedName name="приобр" localSheetId="13">#REF!</definedName>
    <definedName name="приобр" localSheetId="9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11">#REF!</definedName>
    <definedName name="прл" localSheetId="13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11">#REF!</definedName>
    <definedName name="прлв" localSheetId="13">#REF!</definedName>
    <definedName name="прлв" localSheetId="7">#REF!</definedName>
    <definedName name="прлв" localSheetId="9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11">#REF!</definedName>
    <definedName name="прлвпрл" localSheetId="13">#REF!</definedName>
    <definedName name="прлвпрл" localSheetId="7">#REF!</definedName>
    <definedName name="прлвпрл" localSheetId="9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11">#REF!</definedName>
    <definedName name="прлпврл" localSheetId="13">#REF!</definedName>
    <definedName name="прлпврл" localSheetId="7">#REF!</definedName>
    <definedName name="прлпврл" localSheetId="9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11">#REF!</definedName>
    <definedName name="прлпр" localSheetId="13">#REF!</definedName>
    <definedName name="прлпр" localSheetId="7">#REF!</definedName>
    <definedName name="прлпр" localSheetId="9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11">#REF!</definedName>
    <definedName name="прльп" localSheetId="13">#REF!</definedName>
    <definedName name="прльп" localSheetId="7">#REF!</definedName>
    <definedName name="прльп" localSheetId="9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11">#REF!</definedName>
    <definedName name="про" localSheetId="13">#REF!</definedName>
    <definedName name="про" localSheetId="7">#REF!</definedName>
    <definedName name="про" localSheetId="9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11">#REF!</definedName>
    <definedName name="пробная" localSheetId="13">#REF!</definedName>
    <definedName name="пробная" localSheetId="7">#REF!</definedName>
    <definedName name="пробная" localSheetId="9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11">#REF!</definedName>
    <definedName name="Проверил" localSheetId="13">#REF!</definedName>
    <definedName name="Проверил" localSheetId="7">#REF!</definedName>
    <definedName name="Проверил" localSheetId="9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11">#REF!</definedName>
    <definedName name="провпо" localSheetId="13">#REF!</definedName>
    <definedName name="провпо" localSheetId="7">#REF!</definedName>
    <definedName name="провпо" localSheetId="9">#REF!</definedName>
    <definedName name="провпо">#REF!</definedName>
    <definedName name="Прогноз_Вып_пц" localSheetId="9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11">#REF!</definedName>
    <definedName name="проект" localSheetId="13">#REF!</definedName>
    <definedName name="проект" localSheetId="7">#REF!</definedName>
    <definedName name="проект" localSheetId="9">#REF!</definedName>
    <definedName name="проект">#REF!</definedName>
    <definedName name="проект2" localSheetId="13">#REF!</definedName>
    <definedName name="проект2" localSheetId="9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9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11">#REF!</definedName>
    <definedName name="пролоддошщ" localSheetId="13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11">#REF!</definedName>
    <definedName name="Промбезоп" localSheetId="13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11">#REF!</definedName>
    <definedName name="Промышленная" localSheetId="13">#REF!</definedName>
    <definedName name="Промышленная" localSheetId="7">#REF!</definedName>
    <definedName name="Промышленная" localSheetId="9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11">#REF!</definedName>
    <definedName name="пропр" localSheetId="13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13">#REF!</definedName>
    <definedName name="пропропрспро" localSheetId="9">#REF!</definedName>
    <definedName name="пропропрспро">#REF!</definedName>
    <definedName name="Прот" localSheetId="9">#REF!</definedName>
    <definedName name="Прот">#REF!</definedName>
    <definedName name="Противоаварийная_автоматика_ПС" localSheetId="9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11">#REF!</definedName>
    <definedName name="протоколРМВК" localSheetId="13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11">#REF!</definedName>
    <definedName name="прочие" localSheetId="13">#REF!</definedName>
    <definedName name="прочие" localSheetId="7">#REF!</definedName>
    <definedName name="прочие" localSheetId="9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11">#REF!</definedName>
    <definedName name="Прочие_затраты_в_базисных_ценах" localSheetId="13">#REF!</definedName>
    <definedName name="Прочие_затраты_в_базисных_ценах" localSheetId="7">#REF!</definedName>
    <definedName name="Прочие_затраты_в_базисных_ценах" localSheetId="9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11">#REF!</definedName>
    <definedName name="Прочие_работы" localSheetId="13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11">#REF!</definedName>
    <definedName name="прпр_1" localSheetId="13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11">#REF!</definedName>
    <definedName name="пртпр" localSheetId="13">#REF!</definedName>
    <definedName name="пртпр" localSheetId="7">#REF!</definedName>
    <definedName name="пртпр" localSheetId="9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11">#REF!</definedName>
    <definedName name="прч" localSheetId="13">#REF!</definedName>
    <definedName name="прч" localSheetId="7">#REF!</definedName>
    <definedName name="прч" localSheetId="9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11">#REF!</definedName>
    <definedName name="прь" localSheetId="13">#REF!</definedName>
    <definedName name="прь" localSheetId="7">#REF!</definedName>
    <definedName name="прь" localSheetId="9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11">#REF!</definedName>
    <definedName name="прьв" localSheetId="13">#REF!</definedName>
    <definedName name="прьв" localSheetId="7">#REF!</definedName>
    <definedName name="прьв" localSheetId="9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11">#REF!</definedName>
    <definedName name="прьто" localSheetId="13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11">#REF!</definedName>
    <definedName name="пс" localSheetId="13">#REF!</definedName>
    <definedName name="пс" localSheetId="7">#REF!</definedName>
    <definedName name="пс" localSheetId="9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11">#REF!</definedName>
    <definedName name="пс40" localSheetId="13">#REF!</definedName>
    <definedName name="пс40" localSheetId="7">#REF!</definedName>
    <definedName name="пс40" localSheetId="9">#REF!</definedName>
    <definedName name="пс40">#REF!</definedName>
    <definedName name="псков" localSheetId="9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11">#REF!</definedName>
    <definedName name="Псковская_область" localSheetId="13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11">#REF!</definedName>
    <definedName name="псрл" localSheetId="13">#REF!</definedName>
    <definedName name="псрл" localSheetId="7">#REF!</definedName>
    <definedName name="псрл" localSheetId="9">#REF!</definedName>
    <definedName name="псрл">#REF!</definedName>
    <definedName name="пус" localSheetId="9">#REF!</definedName>
    <definedName name="пус">#REF!</definedName>
    <definedName name="пуш" localSheetId="9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11">#REF!</definedName>
    <definedName name="пшждю" localSheetId="13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11">#REF!</definedName>
    <definedName name="пьбю" localSheetId="13">#REF!</definedName>
    <definedName name="пьбю" localSheetId="7">#REF!</definedName>
    <definedName name="пьбю" localSheetId="9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11">#REF!</definedName>
    <definedName name="пьюию" localSheetId="13">#REF!</definedName>
    <definedName name="пьюию" localSheetId="7">#REF!</definedName>
    <definedName name="пьюию" localSheetId="9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11">#REF!</definedName>
    <definedName name="пятый" localSheetId="13">#REF!</definedName>
    <definedName name="пятый" localSheetId="7">#REF!</definedName>
    <definedName name="пятый" localSheetId="9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11">#REF!</definedName>
    <definedName name="р" localSheetId="13">#REF!</definedName>
    <definedName name="р" localSheetId="7">#REF!</definedName>
    <definedName name="р" localSheetId="9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11">#REF!</definedName>
    <definedName name="раб" localSheetId="13">#REF!</definedName>
    <definedName name="раб" localSheetId="7">#REF!</definedName>
    <definedName name="раб" localSheetId="9">#REF!</definedName>
    <definedName name="раб">#REF!</definedName>
    <definedName name="рабдень" localSheetId="9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11">#REF!</definedName>
    <definedName name="Работа1" localSheetId="13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11">#REF!</definedName>
    <definedName name="Работа10" localSheetId="13">#REF!</definedName>
    <definedName name="Работа10" localSheetId="7">#REF!</definedName>
    <definedName name="Работа10" localSheetId="9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11">#REF!</definedName>
    <definedName name="Работа11" localSheetId="13">#REF!</definedName>
    <definedName name="Работа11" localSheetId="7">#REF!</definedName>
    <definedName name="Работа11" localSheetId="9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11">#REF!</definedName>
    <definedName name="Работа12" localSheetId="13">#REF!</definedName>
    <definedName name="Работа12" localSheetId="7">#REF!</definedName>
    <definedName name="Работа12" localSheetId="9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11">#REF!</definedName>
    <definedName name="Работа13" localSheetId="13">#REF!</definedName>
    <definedName name="Работа13" localSheetId="7">#REF!</definedName>
    <definedName name="Работа13" localSheetId="9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11">#REF!</definedName>
    <definedName name="Работа14" localSheetId="13">#REF!</definedName>
    <definedName name="Работа14" localSheetId="7">#REF!</definedName>
    <definedName name="Работа14" localSheetId="9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11">#REF!</definedName>
    <definedName name="Работа15" localSheetId="13">#REF!</definedName>
    <definedName name="Работа15" localSheetId="7">#REF!</definedName>
    <definedName name="Работа15" localSheetId="9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11">#REF!</definedName>
    <definedName name="Работа16" localSheetId="13">#REF!</definedName>
    <definedName name="Работа16" localSheetId="7">#REF!</definedName>
    <definedName name="Работа16" localSheetId="9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11">#REF!</definedName>
    <definedName name="Работа17" localSheetId="13">#REF!</definedName>
    <definedName name="Работа17" localSheetId="7">#REF!</definedName>
    <definedName name="Работа17" localSheetId="9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11">#REF!</definedName>
    <definedName name="Работа18" localSheetId="13">#REF!</definedName>
    <definedName name="Работа18" localSheetId="7">#REF!</definedName>
    <definedName name="Работа18" localSheetId="9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11">#REF!</definedName>
    <definedName name="Работа19" localSheetId="13">#REF!</definedName>
    <definedName name="Работа19" localSheetId="7">#REF!</definedName>
    <definedName name="Работа19" localSheetId="9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11">#REF!</definedName>
    <definedName name="Работа2" localSheetId="13">#REF!</definedName>
    <definedName name="Работа2" localSheetId="7">#REF!</definedName>
    <definedName name="Работа2" localSheetId="9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11">#REF!</definedName>
    <definedName name="Работа20" localSheetId="13">#REF!</definedName>
    <definedName name="Работа20" localSheetId="7">#REF!</definedName>
    <definedName name="Работа20" localSheetId="9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11">#REF!</definedName>
    <definedName name="Работа21" localSheetId="13">#REF!</definedName>
    <definedName name="Работа21" localSheetId="7">#REF!</definedName>
    <definedName name="Работа21" localSheetId="9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11">#REF!</definedName>
    <definedName name="Работа22" localSheetId="13">#REF!</definedName>
    <definedName name="Работа22" localSheetId="7">#REF!</definedName>
    <definedName name="Работа22" localSheetId="9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11">#REF!</definedName>
    <definedName name="Работа23" localSheetId="13">#REF!</definedName>
    <definedName name="Работа23" localSheetId="7">#REF!</definedName>
    <definedName name="Работа23" localSheetId="9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11">#REF!</definedName>
    <definedName name="Работа24" localSheetId="13">#REF!</definedName>
    <definedName name="Работа24" localSheetId="7">#REF!</definedName>
    <definedName name="Работа24" localSheetId="9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11">#REF!</definedName>
    <definedName name="Работа25" localSheetId="13">#REF!</definedName>
    <definedName name="Работа25" localSheetId="7">#REF!</definedName>
    <definedName name="Работа25" localSheetId="9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11">#REF!</definedName>
    <definedName name="Работа26" localSheetId="13">#REF!</definedName>
    <definedName name="Работа26" localSheetId="7">#REF!</definedName>
    <definedName name="Работа26" localSheetId="9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11">#REF!</definedName>
    <definedName name="Работа27" localSheetId="13">#REF!</definedName>
    <definedName name="Работа27" localSheetId="7">#REF!</definedName>
    <definedName name="Работа27" localSheetId="9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11">#REF!</definedName>
    <definedName name="Работа28" localSheetId="13">#REF!</definedName>
    <definedName name="Работа28" localSheetId="7">#REF!</definedName>
    <definedName name="Работа28" localSheetId="9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11">#REF!</definedName>
    <definedName name="Работа29" localSheetId="13">#REF!</definedName>
    <definedName name="Работа29" localSheetId="7">#REF!</definedName>
    <definedName name="Работа29" localSheetId="9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11">#REF!</definedName>
    <definedName name="Работа3" localSheetId="13">#REF!</definedName>
    <definedName name="Работа3" localSheetId="7">#REF!</definedName>
    <definedName name="Работа3" localSheetId="9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11">#REF!</definedName>
    <definedName name="Работа30" localSheetId="13">#REF!</definedName>
    <definedName name="Работа30" localSheetId="7">#REF!</definedName>
    <definedName name="Работа30" localSheetId="9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11">#REF!</definedName>
    <definedName name="Работа31" localSheetId="13">#REF!</definedName>
    <definedName name="Работа31" localSheetId="7">#REF!</definedName>
    <definedName name="Работа31" localSheetId="9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11">#REF!</definedName>
    <definedName name="Работа32" localSheetId="13">#REF!</definedName>
    <definedName name="Работа32" localSheetId="7">#REF!</definedName>
    <definedName name="Работа32" localSheetId="9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11">#REF!</definedName>
    <definedName name="Работа33" localSheetId="13">#REF!</definedName>
    <definedName name="Работа33" localSheetId="7">#REF!</definedName>
    <definedName name="Работа33" localSheetId="9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11">#REF!</definedName>
    <definedName name="Работа34" localSheetId="13">#REF!</definedName>
    <definedName name="Работа34" localSheetId="7">#REF!</definedName>
    <definedName name="Работа34" localSheetId="9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11">#REF!</definedName>
    <definedName name="Работа35" localSheetId="13">#REF!</definedName>
    <definedName name="Работа35" localSheetId="7">#REF!</definedName>
    <definedName name="Работа35" localSheetId="9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11">#REF!</definedName>
    <definedName name="Работа36" localSheetId="13">#REF!</definedName>
    <definedName name="Работа36" localSheetId="7">#REF!</definedName>
    <definedName name="Работа36" localSheetId="9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11">#REF!</definedName>
    <definedName name="Работа37" localSheetId="13">#REF!</definedName>
    <definedName name="Работа37" localSheetId="7">#REF!</definedName>
    <definedName name="Работа37" localSheetId="9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11">#REF!</definedName>
    <definedName name="Работа38" localSheetId="13">#REF!</definedName>
    <definedName name="Работа38" localSheetId="7">#REF!</definedName>
    <definedName name="Работа38" localSheetId="9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11">#REF!</definedName>
    <definedName name="Работа39" localSheetId="13">#REF!</definedName>
    <definedName name="Работа39" localSheetId="7">#REF!</definedName>
    <definedName name="Работа39" localSheetId="9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11">#REF!</definedName>
    <definedName name="Работа4" localSheetId="13">#REF!</definedName>
    <definedName name="Работа4" localSheetId="7">#REF!</definedName>
    <definedName name="Работа4" localSheetId="9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11">#REF!</definedName>
    <definedName name="Работа40" localSheetId="13">#REF!</definedName>
    <definedName name="Работа40" localSheetId="7">#REF!</definedName>
    <definedName name="Работа40" localSheetId="9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11">#REF!</definedName>
    <definedName name="Работа41" localSheetId="13">#REF!</definedName>
    <definedName name="Работа41" localSheetId="7">#REF!</definedName>
    <definedName name="Работа41" localSheetId="9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11">#REF!</definedName>
    <definedName name="Работа42" localSheetId="13">#REF!</definedName>
    <definedName name="Работа42" localSheetId="7">#REF!</definedName>
    <definedName name="Работа42" localSheetId="9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11">#REF!</definedName>
    <definedName name="Работа43" localSheetId="13">#REF!</definedName>
    <definedName name="Работа43" localSheetId="7">#REF!</definedName>
    <definedName name="Работа43" localSheetId="9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11">#REF!</definedName>
    <definedName name="Работа44" localSheetId="13">#REF!</definedName>
    <definedName name="Работа44" localSheetId="7">#REF!</definedName>
    <definedName name="Работа44" localSheetId="9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11">#REF!</definedName>
    <definedName name="Работа45" localSheetId="13">#REF!</definedName>
    <definedName name="Работа45" localSheetId="7">#REF!</definedName>
    <definedName name="Работа45" localSheetId="9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11">#REF!</definedName>
    <definedName name="Работа46" localSheetId="13">#REF!</definedName>
    <definedName name="Работа46" localSheetId="7">#REF!</definedName>
    <definedName name="Работа46" localSheetId="9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11">#REF!</definedName>
    <definedName name="Работа47" localSheetId="13">#REF!</definedName>
    <definedName name="Работа47" localSheetId="7">#REF!</definedName>
    <definedName name="Работа47" localSheetId="9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11">#REF!</definedName>
    <definedName name="Работа48" localSheetId="13">#REF!</definedName>
    <definedName name="Работа48" localSheetId="7">#REF!</definedName>
    <definedName name="Работа48" localSheetId="9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11">#REF!</definedName>
    <definedName name="Работа49" localSheetId="13">#REF!</definedName>
    <definedName name="Работа49" localSheetId="7">#REF!</definedName>
    <definedName name="Работа49" localSheetId="9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11">#REF!</definedName>
    <definedName name="Работа5" localSheetId="13">#REF!</definedName>
    <definedName name="Работа5" localSheetId="7">#REF!</definedName>
    <definedName name="Работа5" localSheetId="9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11">#REF!</definedName>
    <definedName name="Работа50" localSheetId="13">#REF!</definedName>
    <definedName name="Работа50" localSheetId="7">#REF!</definedName>
    <definedName name="Работа50" localSheetId="9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11">#REF!</definedName>
    <definedName name="Работа51" localSheetId="13">#REF!</definedName>
    <definedName name="Работа51" localSheetId="7">#REF!</definedName>
    <definedName name="Работа51" localSheetId="9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11">#REF!</definedName>
    <definedName name="Работа52" localSheetId="13">#REF!</definedName>
    <definedName name="Работа52" localSheetId="7">#REF!</definedName>
    <definedName name="Работа52" localSheetId="9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11">#REF!</definedName>
    <definedName name="Работа53" localSheetId="13">#REF!</definedName>
    <definedName name="Работа53" localSheetId="7">#REF!</definedName>
    <definedName name="Работа53" localSheetId="9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11">#REF!</definedName>
    <definedName name="Работа54" localSheetId="13">#REF!</definedName>
    <definedName name="Работа54" localSheetId="7">#REF!</definedName>
    <definedName name="Работа54" localSheetId="9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11">#REF!</definedName>
    <definedName name="Работа55" localSheetId="13">#REF!</definedName>
    <definedName name="Работа55" localSheetId="7">#REF!</definedName>
    <definedName name="Работа55" localSheetId="9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11">#REF!</definedName>
    <definedName name="Работа56" localSheetId="13">#REF!</definedName>
    <definedName name="Работа56" localSheetId="7">#REF!</definedName>
    <definedName name="Работа56" localSheetId="9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11">#REF!</definedName>
    <definedName name="Работа57" localSheetId="13">#REF!</definedName>
    <definedName name="Работа57" localSheetId="7">#REF!</definedName>
    <definedName name="Работа57" localSheetId="9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11">#REF!</definedName>
    <definedName name="Работа58" localSheetId="13">#REF!</definedName>
    <definedName name="Работа58" localSheetId="7">#REF!</definedName>
    <definedName name="Работа58" localSheetId="9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11">#REF!</definedName>
    <definedName name="Работа59" localSheetId="13">#REF!</definedName>
    <definedName name="Работа59" localSheetId="7">#REF!</definedName>
    <definedName name="Работа59" localSheetId="9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11">#REF!</definedName>
    <definedName name="Работа6" localSheetId="13">#REF!</definedName>
    <definedName name="Работа6" localSheetId="7">#REF!</definedName>
    <definedName name="Работа6" localSheetId="9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11">#REF!</definedName>
    <definedName name="Работа60" localSheetId="13">#REF!</definedName>
    <definedName name="Работа60" localSheetId="7">#REF!</definedName>
    <definedName name="Работа60" localSheetId="9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11">#REF!</definedName>
    <definedName name="Работа7" localSheetId="13">#REF!</definedName>
    <definedName name="Работа7" localSheetId="7">#REF!</definedName>
    <definedName name="Работа7" localSheetId="9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11">#REF!</definedName>
    <definedName name="Работа8" localSheetId="13">#REF!</definedName>
    <definedName name="Работа8" localSheetId="7">#REF!</definedName>
    <definedName name="Работа8" localSheetId="9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11">#REF!</definedName>
    <definedName name="Работа9" localSheetId="13">#REF!</definedName>
    <definedName name="Работа9" localSheetId="7">#REF!</definedName>
    <definedName name="Работа9" localSheetId="9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11">#REF!</definedName>
    <definedName name="Раздел" localSheetId="13">#REF!</definedName>
    <definedName name="Раздел" localSheetId="7">#REF!</definedName>
    <definedName name="Раздел" localSheetId="9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11">#REF!</definedName>
    <definedName name="Разработка" localSheetId="13">#REF!</definedName>
    <definedName name="Разработка" localSheetId="7">#REF!</definedName>
    <definedName name="Разработка" localSheetId="9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11">#REF!</definedName>
    <definedName name="Разработка_" localSheetId="13">#REF!</definedName>
    <definedName name="Разработка_" localSheetId="7">#REF!</definedName>
    <definedName name="Разработка_" localSheetId="9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#REF!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11">#REF!</definedName>
    <definedName name="раоб" localSheetId="13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11">#REF!</definedName>
    <definedName name="раобароб" localSheetId="13">#REF!</definedName>
    <definedName name="раобароб" localSheetId="7">#REF!</definedName>
    <definedName name="раобароб" localSheetId="9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11">#REF!</definedName>
    <definedName name="раобь" localSheetId="13">#REF!</definedName>
    <definedName name="раобь" localSheetId="7">#REF!</definedName>
    <definedName name="раобь" localSheetId="9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11">#REF!</definedName>
    <definedName name="раолао" localSheetId="13">#REF!</definedName>
    <definedName name="раолао" localSheetId="7">#REF!</definedName>
    <definedName name="раолао" localSheetId="9">#REF!</definedName>
    <definedName name="раолао">#REF!</definedName>
    <definedName name="РасходыНаПотери" localSheetId="13">#REF!</definedName>
    <definedName name="РасходыНаПотери" localSheetId="9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11">#REF!</definedName>
    <definedName name="расчет" localSheetId="13">#REF!</definedName>
    <definedName name="расчет" localSheetId="7">#REF!</definedName>
    <definedName name="расчет" localSheetId="9">#REF!</definedName>
    <definedName name="расчет">#REF!</definedName>
    <definedName name="Расчет_реконструкции" localSheetId="9">#REF!</definedName>
    <definedName name="Расчет_реконструкции">#REF!</definedName>
    <definedName name="расчет1" localSheetId="9">#REF!</definedName>
    <definedName name="расчет1">#REF!</definedName>
    <definedName name="Расчёт1" localSheetId="9">#REF!</definedName>
    <definedName name="Расчёт1">#REF!</definedName>
    <definedName name="расш" localSheetId="13">#REF!</definedName>
    <definedName name="расш" localSheetId="9">#REF!</definedName>
    <definedName name="расш">#REF!</definedName>
    <definedName name="расш." localSheetId="13">#REF!</definedName>
    <definedName name="расш." localSheetId="9">#REF!</definedName>
    <definedName name="расш.">#REF!</definedName>
    <definedName name="Расширение_ПС" localSheetId="9">#REF!</definedName>
    <definedName name="Расширение_ПС">#REF!</definedName>
    <definedName name="Расшифровка" localSheetId="13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11">#REF!</definedName>
    <definedName name="рбтмь" localSheetId="13">#REF!</definedName>
    <definedName name="рбтмь" localSheetId="7">#REF!</definedName>
    <definedName name="рбтмь" localSheetId="9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11">#REF!</definedName>
    <definedName name="ргл" localSheetId="13">#REF!</definedName>
    <definedName name="ргл" localSheetId="7">#REF!</definedName>
    <definedName name="ргл" localSheetId="9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11">#REF!</definedName>
    <definedName name="РД" localSheetId="13">#REF!</definedName>
    <definedName name="РД" localSheetId="7">#REF!</definedName>
    <definedName name="РД" localSheetId="9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11">#REF!</definedName>
    <definedName name="рдп" localSheetId="13">#REF!</definedName>
    <definedName name="рдп" localSheetId="7">#REF!</definedName>
    <definedName name="рдп" localSheetId="9">#REF!</definedName>
    <definedName name="рдп">#REF!</definedName>
    <definedName name="Реакторы" localSheetId="9">#REF!</definedName>
    <definedName name="Реакторы">#REF!</definedName>
    <definedName name="Регион__вводит_пользователь_программы_из_контекстного_списка" localSheetId="9">#REF!</definedName>
    <definedName name="Регион__вводит_пользователь_программы_из_контекстного_списка">#REF!</definedName>
    <definedName name="Регионы" localSheetId="9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11">#REF!</definedName>
    <definedName name="Регистрационный_номер_группы_строек" localSheetId="13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11">#REF!</definedName>
    <definedName name="Регистрационный_номер_локальной_сметы" localSheetId="13">#REF!</definedName>
    <definedName name="Регистрационный_номер_локальной_сметы" localSheetId="7">#REF!</definedName>
    <definedName name="Регистрационный_номер_локальной_сметы" localSheetId="9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11">#REF!</definedName>
    <definedName name="Регистрационный_номер_объекта" localSheetId="13">#REF!</definedName>
    <definedName name="Регистрационный_номер_объекта" localSheetId="7">#REF!</definedName>
    <definedName name="Регистрационный_номер_объекта" localSheetId="9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11">#REF!</definedName>
    <definedName name="Регистрационный_номер_объектной_сметы" localSheetId="13">#REF!</definedName>
    <definedName name="Регистрационный_номер_объектной_сметы" localSheetId="7">#REF!</definedName>
    <definedName name="Регистрационный_номер_объектной_сметы" localSheetId="9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11">#REF!</definedName>
    <definedName name="Регистрационный_номер_очереди" localSheetId="13">#REF!</definedName>
    <definedName name="Регистрационный_номер_очереди" localSheetId="7">#REF!</definedName>
    <definedName name="Регистрационный_номер_очереди" localSheetId="9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11">#REF!</definedName>
    <definedName name="Регистрационный_номер_пускового_комплекса" localSheetId="13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9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11">#REF!</definedName>
    <definedName name="Регистрационный_номер_сводного_сметного_расчета" localSheetId="13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11">#REF!</definedName>
    <definedName name="Регистрационный_номер_стройки" localSheetId="13">#REF!</definedName>
    <definedName name="Регистрационный_номер_стройки" localSheetId="7">#REF!</definedName>
    <definedName name="Регистрационный_номер_стройки" localSheetId="9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11">#REF!</definedName>
    <definedName name="регламент" localSheetId="13">#REF!</definedName>
    <definedName name="регламент" localSheetId="7">#REF!</definedName>
    <definedName name="регламент" localSheetId="9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11">#REF!</definedName>
    <definedName name="Регулярная_часть" localSheetId="13">#REF!</definedName>
    <definedName name="Регулярная_часть" localSheetId="7">#REF!</definedName>
    <definedName name="Регулярная_часть" localSheetId="9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11">#REF!</definedName>
    <definedName name="рек" localSheetId="13">#REF!</definedName>
    <definedName name="рек" localSheetId="7">#REF!</definedName>
    <definedName name="рек" localSheetId="9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11">#REF!</definedName>
    <definedName name="Республика_Адыгея" localSheetId="13">#REF!</definedName>
    <definedName name="Республика_Адыгея" localSheetId="7">#REF!</definedName>
    <definedName name="Республика_Адыгея" localSheetId="9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11">#REF!</definedName>
    <definedName name="Республика_Алтай" localSheetId="13">#REF!</definedName>
    <definedName name="Республика_Алтай" localSheetId="7">#REF!</definedName>
    <definedName name="Республика_Алтай" localSheetId="9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11">#REF!</definedName>
    <definedName name="Республика_Алтай_1" localSheetId="13">#REF!</definedName>
    <definedName name="Республика_Алтай_1" localSheetId="7">#REF!</definedName>
    <definedName name="Республика_Алтай_1" localSheetId="9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11">#REF!</definedName>
    <definedName name="Республика_Башкортостан" localSheetId="13">#REF!</definedName>
    <definedName name="Республика_Башкортостан" localSheetId="7">#REF!</definedName>
    <definedName name="Республика_Башкортостан" localSheetId="9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11">#REF!</definedName>
    <definedName name="Республика_Башкортостан_1" localSheetId="13">#REF!</definedName>
    <definedName name="Республика_Башкортостан_1" localSheetId="7">#REF!</definedName>
    <definedName name="Республика_Башкортостан_1" localSheetId="9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11">#REF!</definedName>
    <definedName name="Республика_Бурятия" localSheetId="13">#REF!</definedName>
    <definedName name="Республика_Бурятия" localSheetId="7">#REF!</definedName>
    <definedName name="Республика_Бурятия" localSheetId="9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11">#REF!</definedName>
    <definedName name="Республика_Бурятия_1" localSheetId="13">#REF!</definedName>
    <definedName name="Республика_Бурятия_1" localSheetId="7">#REF!</definedName>
    <definedName name="Республика_Бурятия_1" localSheetId="9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11">#REF!</definedName>
    <definedName name="Республика_Дагестан" localSheetId="13">#REF!</definedName>
    <definedName name="Республика_Дагестан" localSheetId="7">#REF!</definedName>
    <definedName name="Республика_Дагестан" localSheetId="9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11">#REF!</definedName>
    <definedName name="Республика_Ингушетия" localSheetId="13">#REF!</definedName>
    <definedName name="Республика_Ингушетия" localSheetId="7">#REF!</definedName>
    <definedName name="Республика_Ингушетия" localSheetId="9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11">#REF!</definedName>
    <definedName name="Республика_Калмыкия" localSheetId="13">#REF!</definedName>
    <definedName name="Республика_Калмыкия" localSheetId="7">#REF!</definedName>
    <definedName name="Республика_Калмыкия" localSheetId="9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11">#REF!</definedName>
    <definedName name="Республика_Карелия" localSheetId="13">#REF!</definedName>
    <definedName name="Республика_Карелия" localSheetId="7">#REF!</definedName>
    <definedName name="Республика_Карелия" localSheetId="9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11">#REF!</definedName>
    <definedName name="Республика_Карелия_1" localSheetId="13">#REF!</definedName>
    <definedName name="Республика_Карелия_1" localSheetId="7">#REF!</definedName>
    <definedName name="Республика_Карелия_1" localSheetId="9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11">#REF!</definedName>
    <definedName name="Республика_Коми" localSheetId="13">#REF!</definedName>
    <definedName name="Республика_Коми" localSheetId="7">#REF!</definedName>
    <definedName name="Республика_Коми" localSheetId="9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11">#REF!</definedName>
    <definedName name="Республика_Коми_1" localSheetId="13">#REF!</definedName>
    <definedName name="Республика_Коми_1" localSheetId="7">#REF!</definedName>
    <definedName name="Республика_Коми_1" localSheetId="9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11">#REF!</definedName>
    <definedName name="Республика_Марий_Эл" localSheetId="13">#REF!</definedName>
    <definedName name="Республика_Марий_Эл" localSheetId="7">#REF!</definedName>
    <definedName name="Республика_Марий_Эл" localSheetId="9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11">#REF!</definedName>
    <definedName name="Республика_Мордовия" localSheetId="13">#REF!</definedName>
    <definedName name="Республика_Мордовия" localSheetId="7">#REF!</definedName>
    <definedName name="Республика_Мордовия" localSheetId="9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11">#REF!</definedName>
    <definedName name="Республика_Саха__Якутия" localSheetId="13">#REF!</definedName>
    <definedName name="Республика_Саха__Якутия" localSheetId="7">#REF!</definedName>
    <definedName name="Республика_Саха__Якутия" localSheetId="9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11">#REF!</definedName>
    <definedName name="Республика_Саха__Якутия_1" localSheetId="13">#REF!</definedName>
    <definedName name="Республика_Саха__Якутия_1" localSheetId="7">#REF!</definedName>
    <definedName name="Республика_Саха__Якутия_1" localSheetId="9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11">#REF!</definedName>
    <definedName name="Республика_Северная_Осетия___Алания" localSheetId="13">#REF!</definedName>
    <definedName name="Республика_Северная_Осетия___Алания" localSheetId="7">#REF!</definedName>
    <definedName name="Республика_Северная_Осетия___Алания" localSheetId="9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11">#REF!</definedName>
    <definedName name="Республика_Татарстан__Татарстан" localSheetId="13">#REF!</definedName>
    <definedName name="Республика_Татарстан__Татарстан" localSheetId="7">#REF!</definedName>
    <definedName name="Республика_Татарстан__Татарстан" localSheetId="9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11">#REF!</definedName>
    <definedName name="Республика_Татарстан__Татарстан_1" localSheetId="13">#REF!</definedName>
    <definedName name="Республика_Татарстан__Татарстан_1" localSheetId="7">#REF!</definedName>
    <definedName name="Республика_Татарстан__Татарстан_1" localSheetId="9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11">#REF!</definedName>
    <definedName name="Республика_Тыва" localSheetId="13">#REF!</definedName>
    <definedName name="Республика_Тыва" localSheetId="7">#REF!</definedName>
    <definedName name="Республика_Тыва" localSheetId="9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11">#REF!</definedName>
    <definedName name="Республика_Тыва_1" localSheetId="13">#REF!</definedName>
    <definedName name="Республика_Тыва_1" localSheetId="7">#REF!</definedName>
    <definedName name="Республика_Тыва_1" localSheetId="9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11">#REF!</definedName>
    <definedName name="Республика_Хакасия" localSheetId="13">#REF!</definedName>
    <definedName name="Республика_Хакасия" localSheetId="7">#REF!</definedName>
    <definedName name="Республика_Хакасия" localSheetId="9">#REF!</definedName>
    <definedName name="Республика_Хакасия">#REF!</definedName>
    <definedName name="рига" localSheetId="9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11">#REF!</definedName>
    <definedName name="рлвро" localSheetId="13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11">#REF!</definedName>
    <definedName name="рлд" localSheetId="13">#REF!</definedName>
    <definedName name="рлд" localSheetId="7">#REF!</definedName>
    <definedName name="рлд" localSheetId="9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11">#REF!</definedName>
    <definedName name="рлдг" localSheetId="13">#REF!</definedName>
    <definedName name="рлдг" localSheetId="7">#REF!</definedName>
    <definedName name="рлдг" localSheetId="9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11">#REF!</definedName>
    <definedName name="рнгрлш" localSheetId="13">#REF!</definedName>
    <definedName name="рнгрлш" localSheetId="7">#REF!</definedName>
    <definedName name="рнгрлш" localSheetId="9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11">#REF!</definedName>
    <definedName name="ро" localSheetId="13">#REF!</definedName>
    <definedName name="ро" localSheetId="7">#REF!</definedName>
    <definedName name="ро" localSheetId="9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11">#REF!</definedName>
    <definedName name="ровро" localSheetId="13">#REF!</definedName>
    <definedName name="ровро" localSheetId="7">#REF!</definedName>
    <definedName name="ровро" localSheetId="9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11">#REF!</definedName>
    <definedName name="род" localSheetId="13">#REF!</definedName>
    <definedName name="род" localSheetId="7">#REF!</definedName>
    <definedName name="род" localSheetId="9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11">#REF!</definedName>
    <definedName name="родарод" localSheetId="13">#REF!</definedName>
    <definedName name="родарод" localSheetId="7">#REF!</definedName>
    <definedName name="родарод" localSheetId="9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11">#REF!</definedName>
    <definedName name="рож" localSheetId="13">#REF!</definedName>
    <definedName name="рож" localSheetId="7">#REF!</definedName>
    <definedName name="рож" localSheetId="9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11">#REF!</definedName>
    <definedName name="роло" localSheetId="13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11">#REF!</definedName>
    <definedName name="ролодод" localSheetId="13">#REF!</definedName>
    <definedName name="ролодод" localSheetId="7">#REF!</definedName>
    <definedName name="ролодод" localSheetId="9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11">#REF!</definedName>
    <definedName name="ропгнлпеглн" localSheetId="13">#REF!</definedName>
    <definedName name="ропгнлпеглн" localSheetId="7">#REF!</definedName>
    <definedName name="ропгнлпеглн" localSheetId="9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11">#REF!</definedName>
    <definedName name="Ростовская_область" localSheetId="13">#REF!</definedName>
    <definedName name="Ростовская_область" localSheetId="7">#REF!</definedName>
    <definedName name="Ростовская_область" localSheetId="9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11">#REF!</definedName>
    <definedName name="рпачрпч" localSheetId="13">#REF!</definedName>
    <definedName name="рпачрпч" localSheetId="7">#REF!</definedName>
    <definedName name="рпачрпч" localSheetId="9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11">#REF!</definedName>
    <definedName name="рпв" localSheetId="13">#REF!</definedName>
    <definedName name="рпв" localSheetId="7">#REF!</definedName>
    <definedName name="рпв" localSheetId="9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11">#REF!</definedName>
    <definedName name="рплрл" localSheetId="13">#REF!</definedName>
    <definedName name="рплрл" localSheetId="7">#REF!</definedName>
    <definedName name="рплрл" localSheetId="9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11">#REF!</definedName>
    <definedName name="рповпр" localSheetId="13">#REF!</definedName>
    <definedName name="рповпр" localSheetId="7">#REF!</definedName>
    <definedName name="рповпр" localSheetId="9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11">#REF!</definedName>
    <definedName name="рповр" localSheetId="13">#REF!</definedName>
    <definedName name="рповр" localSheetId="7">#REF!</definedName>
    <definedName name="рповр" localSheetId="9">#REF!</definedName>
    <definedName name="рповр">#REF!</definedName>
    <definedName name="РПР" localSheetId="9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11">#REF!</definedName>
    <definedName name="рпьрь" localSheetId="13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11">#REF!</definedName>
    <definedName name="ррр" localSheetId="13">#REF!</definedName>
    <definedName name="ррр" localSheetId="7">#REF!</definedName>
    <definedName name="ррр" localSheetId="9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11">#REF!</definedName>
    <definedName name="рррр" localSheetId="13">#REF!</definedName>
    <definedName name="рррр" localSheetId="7">#REF!</definedName>
    <definedName name="рррр" localSheetId="9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11">#REF!</definedName>
    <definedName name="ррюбр" localSheetId="13">#REF!</definedName>
    <definedName name="ррюбр" localSheetId="7">#REF!</definedName>
    <definedName name="ррюбр" localSheetId="9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11">#REF!</definedName>
    <definedName name="ртип" localSheetId="13">#REF!</definedName>
    <definedName name="ртип" localSheetId="7">#REF!</definedName>
    <definedName name="ртип" localSheetId="9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11">#REF!</definedName>
    <definedName name="руе" localSheetId="13">#REF!</definedName>
    <definedName name="руе" localSheetId="7">#REF!</definedName>
    <definedName name="руе" localSheetId="9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11">#REF!</definedName>
    <definedName name="Руководитель" localSheetId="13">#REF!</definedName>
    <definedName name="Руководитель" localSheetId="7">#REF!</definedName>
    <definedName name="Руководитель" localSheetId="9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11">#REF!</definedName>
    <definedName name="ручей" localSheetId="13">#REF!</definedName>
    <definedName name="ручей" localSheetId="7">#REF!</definedName>
    <definedName name="ручей" localSheetId="9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11">#REF!</definedName>
    <definedName name="Рязанская_область" localSheetId="13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1">{#N/A,#N/A,FALSE,"Шаблон_Спец1"}</definedName>
    <definedName name="С" localSheetId="15">{#N/A,#N/A,FALSE,"Шаблон_Спец1"}</definedName>
    <definedName name="С" localSheetId="17">{#N/A,#N/A,FALSE,"Шаблон_Спец1"}</definedName>
    <definedName name="С" localSheetId="13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4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11">#REF!</definedName>
    <definedName name="с1" localSheetId="13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11">#REF!</definedName>
    <definedName name="с10" localSheetId="13">#REF!</definedName>
    <definedName name="с10" localSheetId="7">#REF!</definedName>
    <definedName name="с10" localSheetId="9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11">#REF!</definedName>
    <definedName name="с2" localSheetId="13">#REF!</definedName>
    <definedName name="с2" localSheetId="7">#REF!</definedName>
    <definedName name="с2" localSheetId="9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11">#REF!</definedName>
    <definedName name="с3" localSheetId="13">#REF!</definedName>
    <definedName name="с3" localSheetId="7">#REF!</definedName>
    <definedName name="с3" localSheetId="9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11">#REF!</definedName>
    <definedName name="с4" localSheetId="13">#REF!</definedName>
    <definedName name="с4" localSheetId="7">#REF!</definedName>
    <definedName name="с4" localSheetId="9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11">#REF!</definedName>
    <definedName name="с5" localSheetId="13">#REF!</definedName>
    <definedName name="с5" localSheetId="7">#REF!</definedName>
    <definedName name="с5" localSheetId="9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11">#REF!</definedName>
    <definedName name="с6" localSheetId="13">#REF!</definedName>
    <definedName name="с6" localSheetId="7">#REF!</definedName>
    <definedName name="с6" localSheetId="9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11">#REF!</definedName>
    <definedName name="с7" localSheetId="13">#REF!</definedName>
    <definedName name="с7" localSheetId="7">#REF!</definedName>
    <definedName name="с7" localSheetId="9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11">#REF!</definedName>
    <definedName name="с8" localSheetId="13">#REF!</definedName>
    <definedName name="с8" localSheetId="7">#REF!</definedName>
    <definedName name="с8" localSheetId="9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11">#REF!</definedName>
    <definedName name="с9" localSheetId="13">#REF!</definedName>
    <definedName name="с9" localSheetId="7">#REF!</definedName>
    <definedName name="с9" localSheetId="9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11">#REF!</definedName>
    <definedName name="саа" localSheetId="13">#REF!</definedName>
    <definedName name="саа" localSheetId="7">#REF!</definedName>
    <definedName name="саа" localSheetId="9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11">#REF!</definedName>
    <definedName name="сам" localSheetId="13">#REF!</definedName>
    <definedName name="сам" localSheetId="7">#REF!</definedName>
    <definedName name="сам" localSheetId="9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11">#REF!</definedName>
    <definedName name="Самарская_область" localSheetId="13">#REF!</definedName>
    <definedName name="Самарская_область" localSheetId="7">#REF!</definedName>
    <definedName name="Самарская_область" localSheetId="9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11">#REF!</definedName>
    <definedName name="Саратовская_область" localSheetId="13">#REF!</definedName>
    <definedName name="Саратовская_область" localSheetId="7">#REF!</definedName>
    <definedName name="Саратовская_область" localSheetId="9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11">#REF!</definedName>
    <definedName name="сарсвралош" localSheetId="13">#REF!</definedName>
    <definedName name="сарсвралош" localSheetId="7">#REF!</definedName>
    <definedName name="сарсвралош" localSheetId="9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11">#REF!</definedName>
    <definedName name="Сахалинская_область" localSheetId="13">#REF!</definedName>
    <definedName name="Сахалинская_область" localSheetId="7">#REF!</definedName>
    <definedName name="Сахалинская_область" localSheetId="9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11">#REF!</definedName>
    <definedName name="Сахалинская_область_1" localSheetId="13">#REF!</definedName>
    <definedName name="Сахалинская_область_1" localSheetId="7">#REF!</definedName>
    <definedName name="Сахалинская_область_1" localSheetId="9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11">#REF!</definedName>
    <definedName name="Свердловская_область" localSheetId="13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11">#REF!</definedName>
    <definedName name="Свердловская_область_1" localSheetId="13">#REF!</definedName>
    <definedName name="Свердловская_область_1" localSheetId="7">#REF!</definedName>
    <definedName name="Свердловская_область_1" localSheetId="9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11">#REF!</definedName>
    <definedName name="Сводка" localSheetId="13">#REF!</definedName>
    <definedName name="Сводка" localSheetId="7">#REF!</definedName>
    <definedName name="Сводка" localSheetId="9">#REF!</definedName>
    <definedName name="Сводка">#REF!</definedName>
    <definedName name="СВсм" localSheetId="9">#REF!</definedName>
    <definedName name="СВсм">#REF!</definedName>
    <definedName name="СДП" localSheetId="9">#REF!</definedName>
    <definedName name="СДП">#REF!</definedName>
    <definedName name="се" localSheetId="9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11">#REF!</definedName>
    <definedName name="сев" localSheetId="13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11">#REF!</definedName>
    <definedName name="сег1" localSheetId="13">#REF!</definedName>
    <definedName name="сег1" localSheetId="7">#REF!</definedName>
    <definedName name="сег1" localSheetId="9">#REF!</definedName>
    <definedName name="сег1">#REF!</definedName>
    <definedName name="Сегменты" localSheetId="9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11">#REF!</definedName>
    <definedName name="Сегодня" localSheetId="13">#REF!</definedName>
    <definedName name="Сегодня" localSheetId="7">#REF!</definedName>
    <definedName name="Сегодня" localSheetId="9">#REF!</definedName>
    <definedName name="Сегодня">#REF!</definedName>
    <definedName name="Сейсмика_зданий" localSheetId="9">#REF!</definedName>
    <definedName name="Сейсмика_зданий">#REF!</definedName>
    <definedName name="Сейсмика_линий" localSheetId="9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11">#REF!</definedName>
    <definedName name="Семь" localSheetId="13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11">#REF!</definedName>
    <definedName name="Сервис" localSheetId="13">#REF!</definedName>
    <definedName name="Сервис" localSheetId="7">#REF!</definedName>
    <definedName name="Сервис" localSheetId="9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11">#REF!</definedName>
    <definedName name="Сервис_Всего_1" localSheetId="13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11">#REF!</definedName>
    <definedName name="Сервисное_оборудование_1" localSheetId="13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ЗИТ" localSheetId="9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11">#REF!</definedName>
    <definedName name="СлБелг" localSheetId="13">#REF!</definedName>
    <definedName name="СлБелг" localSheetId="7">#REF!</definedName>
    <definedName name="СлБелг" localSheetId="9">#REF!</definedName>
    <definedName name="СлБелг">#REF!</definedName>
    <definedName name="СлБуд" localSheetId="9">#REF!</definedName>
    <definedName name="СлБуд">#REF!</definedName>
    <definedName name="слон" localSheetId="9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11">#REF!</definedName>
    <definedName name="см" localSheetId="13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11">#REF!</definedName>
    <definedName name="см_конк" localSheetId="13">#REF!</definedName>
    <definedName name="см_конк" localSheetId="7">#REF!</definedName>
    <definedName name="см_конк" localSheetId="9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11">#REF!</definedName>
    <definedName name="см1" localSheetId="13">#REF!</definedName>
    <definedName name="см1" localSheetId="7">#REF!</definedName>
    <definedName name="см1" localSheetId="9">#REF!</definedName>
    <definedName name="см1">#REF!</definedName>
    <definedName name="См6" localSheetId="9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11">#REF!</definedName>
    <definedName name="См7" localSheetId="13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11">#REF!</definedName>
    <definedName name="смета" localSheetId="13">#REF!</definedName>
    <definedName name="смета" localSheetId="7">#REF!</definedName>
    <definedName name="смета" localSheetId="9">#REF!</definedName>
    <definedName name="смета">#REF!</definedName>
    <definedName name="Смета_2" localSheetId="9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11">#REF!</definedName>
    <definedName name="смета1" localSheetId="13">#REF!</definedName>
    <definedName name="смета1" localSheetId="7">#REF!</definedName>
    <definedName name="смета1" localSheetId="9">#REF!</definedName>
    <definedName name="смета1">#REF!</definedName>
    <definedName name="Смета11" localSheetId="9">#REF!</definedName>
    <definedName name="Смета11">#REF!</definedName>
    <definedName name="Смета21" localSheetId="9">#REF!</definedName>
    <definedName name="Смета21">#REF!</definedName>
    <definedName name="Смета3" localSheetId="9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11">#REF!</definedName>
    <definedName name="Сметная_стоимость_в_базисных_ценах" localSheetId="13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11">#REF!</definedName>
    <definedName name="Сметная_стоимость_по_ресурсному_расчету" localSheetId="13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11">#REF!</definedName>
    <definedName name="СМеточка" localSheetId="13">#REF!</definedName>
    <definedName name="СМеточка" localSheetId="7">#REF!</definedName>
    <definedName name="СМеточка" localSheetId="9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11">#REF!</definedName>
    <definedName name="сми" localSheetId="13">#REF!</definedName>
    <definedName name="сми" localSheetId="7">#REF!</definedName>
    <definedName name="сми" localSheetId="9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11">#REF!</definedName>
    <definedName name="смиь" localSheetId="13">#REF!</definedName>
    <definedName name="смиь" localSheetId="7">#REF!</definedName>
    <definedName name="смиь" localSheetId="9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11">#REF!</definedName>
    <definedName name="Смоленская_область" localSheetId="13">#REF!</definedName>
    <definedName name="Смоленская_область" localSheetId="7">#REF!</definedName>
    <definedName name="Смоленская_область" localSheetId="9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11">#REF!</definedName>
    <definedName name="смр" localSheetId="13">#REF!</definedName>
    <definedName name="смр" localSheetId="7">#REF!</definedName>
    <definedName name="смр" localSheetId="9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11">#REF!</definedName>
    <definedName name="смт" localSheetId="13">#REF!</definedName>
    <definedName name="смт" localSheetId="7">#REF!</definedName>
    <definedName name="смт" localSheetId="9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11">#REF!</definedName>
    <definedName name="Согласование" localSheetId="13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11">#REF!</definedName>
    <definedName name="соп" localSheetId="13">#REF!</definedName>
    <definedName name="соп" localSheetId="7">#REF!</definedName>
    <definedName name="соп" localSheetId="9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11">#REF!</definedName>
    <definedName name="сос" localSheetId="13">#REF!</definedName>
    <definedName name="сос" localSheetId="7">#REF!</definedName>
    <definedName name="сос" localSheetId="9">#REF!</definedName>
    <definedName name="сос">#REF!</definedName>
    <definedName name="Составил" localSheetId="9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11">#REF!</definedName>
    <definedName name="Составитель" localSheetId="13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11">#REF!</definedName>
    <definedName name="Составитель_сметы" localSheetId="13">#REF!</definedName>
    <definedName name="Составитель_сметы" localSheetId="7">#REF!</definedName>
    <definedName name="Составитель_сметы" localSheetId="9">#REF!</definedName>
    <definedName name="Составитель_сметы">#REF!</definedName>
    <definedName name="СоцРасходы_АУП" localSheetId="9">#REF!</definedName>
    <definedName name="СоцРасходы_АУП">#REF!</definedName>
    <definedName name="СоцРАсходы_ПЭЭ" localSheetId="9">#REF!</definedName>
    <definedName name="СоцРАсходы_ПЭЭ">#REF!</definedName>
    <definedName name="СоцРАсходы_ТП" localSheetId="9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11">#REF!</definedName>
    <definedName name="сп2" localSheetId="13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11">#REF!</definedName>
    <definedName name="Специф1" localSheetId="13">#REF!</definedName>
    <definedName name="Специф1" localSheetId="7">#REF!</definedName>
    <definedName name="Специф1" localSheetId="9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11">#REF!</definedName>
    <definedName name="спио" localSheetId="13">#REF!</definedName>
    <definedName name="спио" localSheetId="7">#REF!</definedName>
    <definedName name="спио" localSheetId="9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11">#REF!</definedName>
    <definedName name="срл" localSheetId="13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11">#REF!</definedName>
    <definedName name="срлдд" localSheetId="13">#REF!</definedName>
    <definedName name="срлдд" localSheetId="7">#REF!</definedName>
    <definedName name="срлдд" localSheetId="9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11">#REF!</definedName>
    <definedName name="срлрл" localSheetId="13">#REF!</definedName>
    <definedName name="срлрл" localSheetId="7">#REF!</definedName>
    <definedName name="срлрл" localSheetId="9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11">#REF!</definedName>
    <definedName name="срьрьс" localSheetId="13">#REF!</definedName>
    <definedName name="срьрьс" localSheetId="7">#REF!</definedName>
    <definedName name="срьрьс" localSheetId="9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11">#REF!</definedName>
    <definedName name="ссс" localSheetId="13">#REF!</definedName>
    <definedName name="ссс" localSheetId="7">#REF!</definedName>
    <definedName name="ссс" localSheetId="9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11">#REF!</definedName>
    <definedName name="сссс" localSheetId="13">#REF!</definedName>
    <definedName name="сссс" localSheetId="7">#REF!</definedName>
    <definedName name="сссс" localSheetId="9">#REF!</definedName>
    <definedName name="сссс">#REF!</definedName>
    <definedName name="Ст" localSheetId="9">#REF!</definedName>
    <definedName name="Ст">#REF!</definedName>
    <definedName name="СтавкаWACC" localSheetId="9">#REF!</definedName>
    <definedName name="СтавкаWACC">#REF!</definedName>
    <definedName name="СтавкаАмортизации" localSheetId="13">#REF!</definedName>
    <definedName name="СтавкаАмортизации" localSheetId="9">#REF!</definedName>
    <definedName name="СтавкаАмортизации">#REF!</definedName>
    <definedName name="СтавкаДепозитов" localSheetId="13">#REF!</definedName>
    <definedName name="СтавкаДепозитов" localSheetId="9">#REF!</definedName>
    <definedName name="СтавкаДепозитов">#REF!</definedName>
    <definedName name="СтавкаДивидендов" localSheetId="13">#REF!</definedName>
    <definedName name="СтавкаДивидендов" localSheetId="9">#REF!</definedName>
    <definedName name="СтавкаДивидендов">#REF!</definedName>
    <definedName name="СтавкаДКЗ" localSheetId="13">#REF!</definedName>
    <definedName name="СтавкаДКЗ" localSheetId="9">#REF!</definedName>
    <definedName name="СтавкаДКЗ">#REF!</definedName>
    <definedName name="СтавкаЕСН" localSheetId="13">#REF!</definedName>
    <definedName name="СтавкаЕСН" localSheetId="9">#REF!</definedName>
    <definedName name="СтавкаЕСН">#REF!</definedName>
    <definedName name="СтавкаНДС" localSheetId="13">#REF!</definedName>
    <definedName name="СтавкаНДС" localSheetId="9">#REF!</definedName>
    <definedName name="СтавкаНДС">#REF!</definedName>
    <definedName name="СтавкаНП" localSheetId="13">#REF!</definedName>
    <definedName name="СтавкаНП" localSheetId="9">#REF!</definedName>
    <definedName name="СтавкаНП">#REF!</definedName>
    <definedName name="СтавкаСНС" localSheetId="13">#REF!</definedName>
    <definedName name="СтавкаСНС" localSheetId="9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11">#REF!</definedName>
    <definedName name="Ставропольский_край" localSheetId="13">#REF!</definedName>
    <definedName name="Ставропольский_край" localSheetId="7">#REF!</definedName>
    <definedName name="Ставропольский_край" localSheetId="9">#REF!</definedName>
    <definedName name="Ставропольский_край">#REF!</definedName>
    <definedName name="СТАД" localSheetId="9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11">#REF!</definedName>
    <definedName name="Стадия_проектирования" localSheetId="13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 localSheetId="9">#REF!</definedName>
    <definedName name="Станц10">#REF!</definedName>
    <definedName name="СТЕП" localSheetId="9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11">#REF!</definedName>
    <definedName name="Стоимость" localSheetId="13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11">#REF!</definedName>
    <definedName name="Стоимость_Коэффициент" localSheetId="13">#REF!</definedName>
    <definedName name="Стоимость_Коэффициент" localSheetId="7">#REF!</definedName>
    <definedName name="Стоимость_Коэффициент" localSheetId="9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11">#REF!</definedName>
    <definedName name="Стоимость_по_акту_выполненных_работ_в_базисных_ценах" localSheetId="13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11">#REF!</definedName>
    <definedName name="Стоимость_по_акту_выполненных_работ_при_ресурсном_расчете" localSheetId="13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>#REF!</definedName>
    <definedName name="Стоимость_специальных_переходов" localSheetId="9">#REF!</definedName>
    <definedName name="Стоимость_специальных_переходов">#REF!</definedName>
    <definedName name="стороны" localSheetId="9">#REF!</definedName>
    <definedName name="стороны">#REF!</definedName>
    <definedName name="Стр10" localSheetId="9">#REF!</definedName>
    <definedName name="Стр10">#REF!</definedName>
    <definedName name="СтрАУ" localSheetId="9">#REF!</definedName>
    <definedName name="СтрАУ">#REF!</definedName>
    <definedName name="страх" localSheetId="13">#REF!</definedName>
    <definedName name="страх" localSheetId="9">#REF!</definedName>
    <definedName name="страх">#REF!</definedName>
    <definedName name="страхов" localSheetId="13">#REF!</definedName>
    <definedName name="страхов" localSheetId="9">#REF!</definedName>
    <definedName name="страхов">#REF!</definedName>
    <definedName name="СтрДУ" localSheetId="9">#REF!</definedName>
    <definedName name="СтрДУ">#REF!</definedName>
    <definedName name="Стрелки" localSheetId="9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11">#REF!</definedName>
    <definedName name="Строительная_полоса" localSheetId="13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11">#REF!</definedName>
    <definedName name="Строительные_работы_в_базисных_ценах" localSheetId="13">#REF!</definedName>
    <definedName name="Строительные_работы_в_базисных_ценах" localSheetId="7">#REF!</definedName>
    <definedName name="Строительные_работы_в_базисных_ценах" localSheetId="9">#REF!</definedName>
    <definedName name="Строительные_работы_в_базисных_ценах">#REF!</definedName>
    <definedName name="сумм" localSheetId="9">#REF!</definedName>
    <definedName name="сумм">#REF!</definedName>
    <definedName name="сумт" localSheetId="9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11">#REF!</definedName>
    <definedName name="т" localSheetId="13">#REF!</definedName>
    <definedName name="т" localSheetId="7">#REF!</definedName>
    <definedName name="т" localSheetId="9">#REF!</definedName>
    <definedName name="т">#REF!</definedName>
    <definedName name="Таблица_индексов" localSheetId="9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11">#REF!</definedName>
    <definedName name="Тамбовская_область" localSheetId="13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11">#REF!</definedName>
    <definedName name="Тверская_область" localSheetId="13">#REF!</definedName>
    <definedName name="Тверская_область" localSheetId="7">#REF!</definedName>
    <definedName name="Тверская_область" localSheetId="9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11">#REF!</definedName>
    <definedName name="Территориальная_поправка_к_ТЕР" localSheetId="13">#REF!</definedName>
    <definedName name="Территориальная_поправка_к_ТЕР" localSheetId="7">#REF!</definedName>
    <definedName name="Территориальная_поправка_к_ТЕР" localSheetId="9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11">#REF!</definedName>
    <definedName name="техник" localSheetId="13">#REF!</definedName>
    <definedName name="техник" localSheetId="7">#REF!</definedName>
    <definedName name="техник" localSheetId="9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11">#REF!</definedName>
    <definedName name="технич" localSheetId="13">#REF!</definedName>
    <definedName name="технич" localSheetId="7">#REF!</definedName>
    <definedName name="технич" localSheetId="9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11">#REF!</definedName>
    <definedName name="Технический_директор" localSheetId="13">#REF!</definedName>
    <definedName name="Технический_директор" localSheetId="7">#REF!</definedName>
    <definedName name="Технический_директор" localSheetId="9">#REF!</definedName>
    <definedName name="Технический_директор">#REF!</definedName>
    <definedName name="Тип_ПС" localSheetId="9">#REF!</definedName>
    <definedName name="Тип_ПС">#REF!</definedName>
    <definedName name="титул" localSheetId="9">#REF!</definedName>
    <definedName name="титул">#REF!</definedName>
    <definedName name="ТолькоРучЛаб" localSheetId="9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11">#REF!</definedName>
    <definedName name="Томская_область" localSheetId="13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11">#REF!</definedName>
    <definedName name="Томская_область_1" localSheetId="13">#REF!</definedName>
    <definedName name="Томская_область_1" localSheetId="7">#REF!</definedName>
    <definedName name="Томская_область_1" localSheetId="9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11">#REF!</definedName>
    <definedName name="топ1" localSheetId="13">#REF!</definedName>
    <definedName name="топ1" localSheetId="7">#REF!</definedName>
    <definedName name="топ1" localSheetId="9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11">#REF!</definedName>
    <definedName name="топ2" localSheetId="13">#REF!</definedName>
    <definedName name="топ2" localSheetId="7">#REF!</definedName>
    <definedName name="топ2" localSheetId="9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11">#REF!</definedName>
    <definedName name="топо" localSheetId="13">#REF!</definedName>
    <definedName name="топо" localSheetId="7">#REF!</definedName>
    <definedName name="топо" localSheetId="9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11">#REF!</definedName>
    <definedName name="топогр1" localSheetId="13">#REF!</definedName>
    <definedName name="топогр1" localSheetId="7">#REF!</definedName>
    <definedName name="топогр1" localSheetId="9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11">#REF!</definedName>
    <definedName name="топограф" localSheetId="13">#REF!</definedName>
    <definedName name="топограф" localSheetId="7">#REF!</definedName>
    <definedName name="топограф" localSheetId="9">#REF!</definedName>
    <definedName name="топограф">#REF!</definedName>
    <definedName name="Трансформаторы" localSheetId="9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11">#REF!</definedName>
    <definedName name="третий" localSheetId="13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11">#REF!</definedName>
    <definedName name="третья_кат" localSheetId="13">#REF!</definedName>
    <definedName name="третья_кат" localSheetId="7">#REF!</definedName>
    <definedName name="третья_кат" localSheetId="9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11">#REF!</definedName>
    <definedName name="трол" localSheetId="13">#REF!</definedName>
    <definedName name="трол" localSheetId="7">#REF!</definedName>
    <definedName name="трол" localSheetId="9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11">#REF!</definedName>
    <definedName name="Труд_механизаторов_по_акту_вып_работ_с_учетом_к_тов" localSheetId="13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11">#REF!</definedName>
    <definedName name="Труд_основн_рабочих_по_акту_вып_работ_с_учетом_к_тов" localSheetId="13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11">#REF!</definedName>
    <definedName name="Трудоемкость_механизаторов_по_акту_выполненных_работ" localSheetId="13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11">#REF!</definedName>
    <definedName name="Трудоемкость_основных_рабочих_по_акту_выполненных_работ" localSheetId="13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11">#REF!</definedName>
    <definedName name="ТС1" localSheetId="13">#REF!</definedName>
    <definedName name="ТС1" localSheetId="7">#REF!</definedName>
    <definedName name="ТС1" localSheetId="9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1">#REF!</definedName>
    <definedName name="ттт" localSheetId="16">#REF!</definedName>
    <definedName name="ттт" localSheetId="17">#REF!</definedName>
    <definedName name="ттт" localSheetId="13">#REF!</definedName>
    <definedName name="ттт" localSheetId="7">#REF!</definedName>
    <definedName name="ттт" localSheetId="9">#REF!</definedName>
    <definedName name="ттт" localSheetId="14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11">#REF!</definedName>
    <definedName name="Тульская_область" localSheetId="13">#REF!</definedName>
    <definedName name="Тульская_область" localSheetId="7">#REF!</definedName>
    <definedName name="Тульская_область" localSheetId="9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1">{0,"тысячz";1,"тысячаz";2,"тысячиz";5,"тысячz"}</definedName>
    <definedName name="тыс" localSheetId="15">{0,"тысячz";1,"тысячаz";2,"тысячиz";5,"тысячz"}</definedName>
    <definedName name="тыс" localSheetId="17">{0,"тысячz";1,"тысячаz";2,"тысячиz";5,"тысячz"}</definedName>
    <definedName name="тыс" localSheetId="13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4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11">#REF!</definedName>
    <definedName name="тьбю" localSheetId="13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11">#REF!</definedName>
    <definedName name="тьтб" localSheetId="13">#REF!</definedName>
    <definedName name="тьтб" localSheetId="7">#REF!</definedName>
    <definedName name="тьтб" localSheetId="9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11">#REF!</definedName>
    <definedName name="тьюит" localSheetId="13">#REF!</definedName>
    <definedName name="тьюит" localSheetId="7">#REF!</definedName>
    <definedName name="тьюит" localSheetId="9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11">#REF!</definedName>
    <definedName name="Тюменская_область" localSheetId="13">#REF!</definedName>
    <definedName name="Тюменская_область" localSheetId="7">#REF!</definedName>
    <definedName name="Тюменская_область" localSheetId="9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11">#REF!</definedName>
    <definedName name="Тюменская_область_1" localSheetId="13">#REF!</definedName>
    <definedName name="Тюменская_область_1" localSheetId="7">#REF!</definedName>
    <definedName name="Тюменская_область_1" localSheetId="9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11">#REF!</definedName>
    <definedName name="у" localSheetId="13">#REF!</definedName>
    <definedName name="у" localSheetId="7">#REF!</definedName>
    <definedName name="у" localSheetId="9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11">#REF!</definedName>
    <definedName name="убыль" localSheetId="13">#REF!</definedName>
    <definedName name="убыль" localSheetId="7">#REF!</definedName>
    <definedName name="убыль" localSheetId="9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11">#REF!</definedName>
    <definedName name="уг" localSheetId="13">#REF!</definedName>
    <definedName name="уг" localSheetId="7">#REF!</definedName>
    <definedName name="уг" localSheetId="9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11">#REF!</definedName>
    <definedName name="Удмуртская_Республика" localSheetId="13">#REF!</definedName>
    <definedName name="Удмуртская_Республика" localSheetId="7">#REF!</definedName>
    <definedName name="Удмуртская_Республика" localSheetId="9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11">#REF!</definedName>
    <definedName name="Удмуртская_Республика_1" localSheetId="13">#REF!</definedName>
    <definedName name="Удмуртская_Республика_1" localSheetId="7">#REF!</definedName>
    <definedName name="Удмуртская_Республика_1" localSheetId="9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11">#REF!</definedName>
    <definedName name="уено" localSheetId="13">#REF!</definedName>
    <definedName name="уено" localSheetId="7">#REF!</definedName>
    <definedName name="уено" localSheetId="9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11">#REF!</definedName>
    <definedName name="уенонео" localSheetId="13">#REF!</definedName>
    <definedName name="уенонео" localSheetId="7">#REF!</definedName>
    <definedName name="уенонео" localSheetId="9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11">#REF!</definedName>
    <definedName name="уер" localSheetId="13">#REF!</definedName>
    <definedName name="уер" localSheetId="7">#REF!</definedName>
    <definedName name="уер" localSheetId="9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11">#REF!</definedName>
    <definedName name="уеро" localSheetId="13">#REF!</definedName>
    <definedName name="уеро" localSheetId="7">#REF!</definedName>
    <definedName name="уеро" localSheetId="9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11">#REF!</definedName>
    <definedName name="уерор" localSheetId="13">#REF!</definedName>
    <definedName name="уерор" localSheetId="7">#REF!</definedName>
    <definedName name="уерор" localSheetId="9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11">#REF!</definedName>
    <definedName name="ук" localSheetId="13">#REF!</definedName>
    <definedName name="ук" localSheetId="7">#REF!</definedName>
    <definedName name="ук" localSheetId="9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11">#REF!</definedName>
    <definedName name="уке" localSheetId="13">#REF!</definedName>
    <definedName name="уке" localSheetId="7">#REF!</definedName>
    <definedName name="уке" localSheetId="9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11">#REF!</definedName>
    <definedName name="укее" localSheetId="13">#REF!</definedName>
    <definedName name="укее" localSheetId="7">#REF!</definedName>
    <definedName name="укее" localSheetId="9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11">#REF!</definedName>
    <definedName name="укк_м" localSheetId="13">#REF!</definedName>
    <definedName name="укк_м" localSheetId="7">#REF!</definedName>
    <definedName name="укк_м" localSheetId="9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11">#REF!</definedName>
    <definedName name="Укрупненный_норматив_НР_для_расчета_в_текущих_ценах_и_ценах_2001г." localSheetId="13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11">#REF!</definedName>
    <definedName name="Укрупненный_норматив_НР_для_расчета_в_ценах_1984г." localSheetId="13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11">#REF!</definedName>
    <definedName name="Укрупненный_норматив_СП_для_расчета_в_текущих_ценах_и_ценах_2001г." localSheetId="13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11">#REF!</definedName>
    <definedName name="Укрупненный_норматив_СП_для_расчета_в_ценах_1984г." localSheetId="13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11">#REF!</definedName>
    <definedName name="укц" localSheetId="13">#REF!</definedName>
    <definedName name="укц" localSheetId="7">#REF!</definedName>
    <definedName name="укц" localSheetId="9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11">#REF!</definedName>
    <definedName name="Ульяновская_область" localSheetId="13">#REF!</definedName>
    <definedName name="Ульяновская_область" localSheetId="7">#REF!</definedName>
    <definedName name="Ульяновская_область" localSheetId="9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11">#REF!</definedName>
    <definedName name="уне" localSheetId="13">#REF!</definedName>
    <definedName name="уне" localSheetId="7">#REF!</definedName>
    <definedName name="уне" localSheetId="9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11">#REF!</definedName>
    <definedName name="уно" localSheetId="13">#REF!</definedName>
    <definedName name="уно" localSheetId="7">#REF!</definedName>
    <definedName name="уно" localSheetId="9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11">#REF!</definedName>
    <definedName name="уо" localSheetId="13">#REF!</definedName>
    <definedName name="уо" localSheetId="7">#REF!</definedName>
    <definedName name="уо" localSheetId="9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11">#REF!</definedName>
    <definedName name="уое" localSheetId="13">#REF!</definedName>
    <definedName name="уое" localSheetId="7">#REF!</definedName>
    <definedName name="уое" localSheetId="9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11">#REF!</definedName>
    <definedName name="упроуо" localSheetId="13">#REF!</definedName>
    <definedName name="упроуо" localSheetId="7">#REF!</definedName>
    <definedName name="упроуо" localSheetId="9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11">#REF!</definedName>
    <definedName name="упрт" localSheetId="13">#REF!</definedName>
    <definedName name="упрт" localSheetId="7">#REF!</definedName>
    <definedName name="упрт" localSheetId="9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11">#REF!</definedName>
    <definedName name="ур" localSheetId="13">#REF!</definedName>
    <definedName name="ур" localSheetId="7">#REF!</definedName>
    <definedName name="ур" localSheetId="9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11">#REF!</definedName>
    <definedName name="уре" localSheetId="13">#REF!</definedName>
    <definedName name="уре" localSheetId="7">#REF!</definedName>
    <definedName name="уре" localSheetId="9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11">#REF!</definedName>
    <definedName name="урк" localSheetId="13">#REF!</definedName>
    <definedName name="урк" localSheetId="7">#REF!</definedName>
    <definedName name="урк" localSheetId="9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11">#REF!</definedName>
    <definedName name="урн" localSheetId="13">#REF!</definedName>
    <definedName name="урн" localSheetId="7">#REF!</definedName>
    <definedName name="урн" localSheetId="9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11">#REF!</definedName>
    <definedName name="урс" localSheetId="13">#REF!</definedName>
    <definedName name="урс" localSheetId="7">#REF!</definedName>
    <definedName name="урс" localSheetId="9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11">#REF!</definedName>
    <definedName name="урс123" localSheetId="13">#REF!</definedName>
    <definedName name="урс123" localSheetId="7">#REF!</definedName>
    <definedName name="урс123" localSheetId="9">#REF!</definedName>
    <definedName name="урс123">#REF!</definedName>
    <definedName name="Условия_ВЛ" localSheetId="9">#REF!</definedName>
    <definedName name="Условия_ВЛ">#REF!</definedName>
    <definedName name="Условия_КЛ" localSheetId="9">#REF!</definedName>
    <definedName name="Условия_КЛ">#REF!</definedName>
    <definedName name="УслугиТОиР_ГС" localSheetId="13">#REF!</definedName>
    <definedName name="УслугиТОиР_ГС" localSheetId="9">#REF!</definedName>
    <definedName name="УслугиТОиР_ГС">#REF!</definedName>
    <definedName name="УслугиТОиР_ЭСС" localSheetId="13">#REF!</definedName>
    <definedName name="УслугиТОиР_ЭСС" localSheetId="9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11">#REF!</definedName>
    <definedName name="уу" localSheetId="13">#REF!</definedName>
    <definedName name="уу" localSheetId="7">#REF!</definedName>
    <definedName name="уу" localSheetId="9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11">#REF!</definedName>
    <definedName name="уцуц" localSheetId="13">#REF!</definedName>
    <definedName name="уцуц" localSheetId="7">#REF!</definedName>
    <definedName name="уцуц" localSheetId="9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11">#REF!</definedName>
    <definedName name="Участок" localSheetId="13">#REF!</definedName>
    <definedName name="Участок" localSheetId="7">#REF!</definedName>
    <definedName name="Участок" localSheetId="9">#REF!</definedName>
    <definedName name="Участок">#REF!</definedName>
    <definedName name="УчестьСлияние" localSheetId="13">#REF!</definedName>
    <definedName name="УчестьСлияние" localSheetId="9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11">#REF!</definedName>
    <definedName name="ушщпгу" localSheetId="13">#REF!</definedName>
    <definedName name="ушщпгу" localSheetId="7">#REF!</definedName>
    <definedName name="ушщпгу" localSheetId="9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11">#REF!</definedName>
    <definedName name="ф" localSheetId="13">#REF!</definedName>
    <definedName name="ф" localSheetId="7">#REF!</definedName>
    <definedName name="ф" localSheetId="9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11">#REF!</definedName>
    <definedName name="ф1" localSheetId="13">#REF!</definedName>
    <definedName name="ф1" localSheetId="7">#REF!</definedName>
    <definedName name="ф1" localSheetId="9">#REF!</definedName>
    <definedName name="ф1">#REF!</definedName>
    <definedName name="Ф10" localSheetId="9">#REF!</definedName>
    <definedName name="Ф10">#REF!</definedName>
    <definedName name="Ф100" localSheetId="9">#REF!</definedName>
    <definedName name="Ф100">#REF!</definedName>
    <definedName name="Ф2" localSheetId="9">#REF!</definedName>
    <definedName name="Ф2">#REF!</definedName>
    <definedName name="Ф5" localSheetId="9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11">#REF!</definedName>
    <definedName name="Ф5.1" localSheetId="13">#REF!</definedName>
    <definedName name="Ф5.1" localSheetId="7">#REF!</definedName>
    <definedName name="Ф5.1" localSheetId="9">#REF!</definedName>
    <definedName name="Ф5.1">#REF!</definedName>
    <definedName name="Ф51" localSheetId="9">#REF!</definedName>
    <definedName name="Ф51">#REF!</definedName>
    <definedName name="Ф6" localSheetId="9">#REF!</definedName>
    <definedName name="Ф6">#REF!</definedName>
    <definedName name="Ф7" localSheetId="9">#REF!</definedName>
    <definedName name="Ф7">#REF!</definedName>
    <definedName name="Ф8" localSheetId="9">#REF!</definedName>
    <definedName name="Ф8">#REF!</definedName>
    <definedName name="Ф9" localSheetId="9">#REF!</definedName>
    <definedName name="Ф9">#REF!</definedName>
    <definedName name="Ф90" localSheetId="9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11">#REF!</definedName>
    <definedName name="Ф91" localSheetId="13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11">#REF!</definedName>
    <definedName name="фавр" localSheetId="13">#REF!</definedName>
    <definedName name="фавр" localSheetId="7">#REF!</definedName>
    <definedName name="фавр" localSheetId="9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11">#REF!</definedName>
    <definedName name="фапиаи" localSheetId="13">#REF!</definedName>
    <definedName name="фапиаи" localSheetId="7">#REF!</definedName>
    <definedName name="фапиаи" localSheetId="9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11">#REF!</definedName>
    <definedName name="фвап" localSheetId="13">#REF!</definedName>
    <definedName name="фвап" localSheetId="7">#REF!</definedName>
    <definedName name="фвап" localSheetId="9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11">#REF!</definedName>
    <definedName name="фвапив" localSheetId="13">#REF!</definedName>
    <definedName name="фвапив" localSheetId="7">#REF!</definedName>
    <definedName name="фвапив" localSheetId="9">#REF!</definedName>
    <definedName name="фвапив">#REF!</definedName>
    <definedName name="фед" localSheetId="9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11">#REF!</definedName>
    <definedName name="Финансирование_Y2017" localSheetId="13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11">#REF!</definedName>
    <definedName name="Финансирование_Y2018" localSheetId="13">#REF!</definedName>
    <definedName name="Финансирование_Y2018" localSheetId="7">#REF!</definedName>
    <definedName name="Финансирование_Y2018" localSheetId="9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11">#REF!</definedName>
    <definedName name="Финансирование_Y2019" localSheetId="13">#REF!</definedName>
    <definedName name="Финансирование_Y2019" localSheetId="7">#REF!</definedName>
    <definedName name="Финансирование_Y2019" localSheetId="9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11">#REF!</definedName>
    <definedName name="Финансирование_Y2020" localSheetId="13">#REF!</definedName>
    <definedName name="Финансирование_Y2020" localSheetId="7">#REF!</definedName>
    <definedName name="Финансирование_Y2020" localSheetId="9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11">#REF!</definedName>
    <definedName name="Финансирование_Y2021" localSheetId="13">#REF!</definedName>
    <definedName name="Финансирование_Y2021" localSheetId="7">#REF!</definedName>
    <definedName name="Финансирование_Y2021" localSheetId="9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11">#REF!</definedName>
    <definedName name="Финансирование_Y2022" localSheetId="13">#REF!</definedName>
    <definedName name="Финансирование_Y2022" localSheetId="7">#REF!</definedName>
    <definedName name="Финансирование_Y2022" localSheetId="9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11">#REF!</definedName>
    <definedName name="Финансирование_Y2023" localSheetId="13">#REF!</definedName>
    <definedName name="Финансирование_Y2023" localSheetId="7">#REF!</definedName>
    <definedName name="Финансирование_Y2023" localSheetId="9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11">#REF!</definedName>
    <definedName name="Финансирование_Y2024" localSheetId="13">#REF!</definedName>
    <definedName name="Финансирование_Y2024" localSheetId="7">#REF!</definedName>
    <definedName name="Финансирование_Y2024" localSheetId="9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11">#REF!</definedName>
    <definedName name="Финансирование_Y2025" localSheetId="13">#REF!</definedName>
    <definedName name="Финансирование_Y2025" localSheetId="7">#REF!</definedName>
    <definedName name="Финансирование_Y2025" localSheetId="9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11">#REF!</definedName>
    <definedName name="фнн" localSheetId="13">#REF!</definedName>
    <definedName name="фнн" localSheetId="7">#REF!</definedName>
    <definedName name="фнн" localSheetId="9">#REF!</definedName>
    <definedName name="фнн">#REF!</definedName>
    <definedName name="фо_а_н_пц" localSheetId="9">#REF!</definedName>
    <definedName name="фо_а_н_пц">#REF!</definedName>
    <definedName name="фо_а_с_пц" localSheetId="9">#REF!</definedName>
    <definedName name="фо_а_с_пц">#REF!</definedName>
    <definedName name="фо_н_03" localSheetId="9">#REF!</definedName>
    <definedName name="фо_н_03">#REF!</definedName>
    <definedName name="фо_н_04" localSheetId="9">#REF!</definedName>
    <definedName name="фо_н_04">#REF!</definedName>
    <definedName name="ФОТ_АУП" localSheetId="9">#REF!</definedName>
    <definedName name="ФОТ_АУП">#REF!</definedName>
    <definedName name="ФОТ_ПЭЭ" localSheetId="9">#REF!</definedName>
    <definedName name="ФОТ_ПЭЭ">#REF!</definedName>
    <definedName name="ФОТ_ТП" localSheetId="9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11">#REF!</definedName>
    <definedName name="фукек" localSheetId="13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11">#REF!</definedName>
    <definedName name="ффггг" localSheetId="13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1">#REF!</definedName>
    <definedName name="ффф" localSheetId="16">#REF!</definedName>
    <definedName name="ффф" localSheetId="17">#REF!</definedName>
    <definedName name="ффф" localSheetId="13">#REF!</definedName>
    <definedName name="ффф" localSheetId="7">#REF!</definedName>
    <definedName name="ффф" localSheetId="9">#REF!</definedName>
    <definedName name="ффф" localSheetId="14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11">#REF!</definedName>
    <definedName name="фффффф" localSheetId="13">#REF!</definedName>
    <definedName name="фффффф" localSheetId="7">#REF!</definedName>
    <definedName name="фффффф" localSheetId="9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11">#REF!</definedName>
    <definedName name="ффыв" localSheetId="13">#REF!</definedName>
    <definedName name="ффыв" localSheetId="7">#REF!</definedName>
    <definedName name="ффыв" localSheetId="9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11">#REF!</definedName>
    <definedName name="фыв" localSheetId="13">#REF!</definedName>
    <definedName name="фыв" localSheetId="7">#REF!</definedName>
    <definedName name="фыв" localSheetId="9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11">#REF!</definedName>
    <definedName name="Хабаровский_край" localSheetId="13">#REF!</definedName>
    <definedName name="Хабаровский_край" localSheetId="7">#REF!</definedName>
    <definedName name="Хабаровский_край" localSheetId="9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11">#REF!</definedName>
    <definedName name="Хабаровский_край_1" localSheetId="13">#REF!</definedName>
    <definedName name="Хабаровский_край_1" localSheetId="7">#REF!</definedName>
    <definedName name="Хабаровский_край_1" localSheetId="9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11">#REF!</definedName>
    <definedName name="Характеристика" localSheetId="13">#REF!</definedName>
    <definedName name="Характеристика" localSheetId="7">#REF!</definedName>
    <definedName name="Характеристика" localSheetId="9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11">#REF!</definedName>
    <definedName name="хд" localSheetId="13">#REF!</definedName>
    <definedName name="хд" localSheetId="7">#REF!</definedName>
    <definedName name="хд" localSheetId="9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1">#REF!</definedName>
    <definedName name="хх" localSheetId="16">#REF!</definedName>
    <definedName name="хх" localSheetId="17">#REF!</definedName>
    <definedName name="хх" localSheetId="13">#REF!</definedName>
    <definedName name="хх" localSheetId="7">#REF!</definedName>
    <definedName name="хх" localSheetId="9">#REF!</definedName>
    <definedName name="хх" localSheetId="14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11">#REF!</definedName>
    <definedName name="ц" localSheetId="13">#REF!</definedName>
    <definedName name="ц" localSheetId="7">#REF!</definedName>
    <definedName name="ц" localSheetId="9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11">#REF!</definedName>
    <definedName name="цакыф" localSheetId="13">#REF!</definedName>
    <definedName name="цакыф" localSheetId="7">#REF!</definedName>
    <definedName name="цакыф" localSheetId="9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11">#REF!</definedName>
    <definedName name="цена___0" localSheetId="13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11">#REF!</definedName>
    <definedName name="цена___0___0" localSheetId="13">#REF!</definedName>
    <definedName name="цена___0___0" localSheetId="7">#REF!</definedName>
    <definedName name="цена___0___0" localSheetId="9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11">#REF!</definedName>
    <definedName name="цена___0___0___0" localSheetId="13">#REF!</definedName>
    <definedName name="цена___0___0___0" localSheetId="7">#REF!</definedName>
    <definedName name="цена___0___0___0" localSheetId="9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11">#REF!</definedName>
    <definedName name="цена___0___0___0___0" localSheetId="13">#REF!</definedName>
    <definedName name="цена___0___0___0___0" localSheetId="7">#REF!</definedName>
    <definedName name="цена___0___0___0___0" localSheetId="9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11">#REF!</definedName>
    <definedName name="цена___0___0___2" localSheetId="13">#REF!</definedName>
    <definedName name="цена___0___0___2" localSheetId="7">#REF!</definedName>
    <definedName name="цена___0___0___2" localSheetId="9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11">#REF!</definedName>
    <definedName name="цена___0___0___3" localSheetId="13">#REF!</definedName>
    <definedName name="цена___0___0___3" localSheetId="7">#REF!</definedName>
    <definedName name="цена___0___0___3" localSheetId="9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11">#REF!</definedName>
    <definedName name="цена___0___0___4" localSheetId="13">#REF!</definedName>
    <definedName name="цена___0___0___4" localSheetId="7">#REF!</definedName>
    <definedName name="цена___0___0___4" localSheetId="9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11">#REF!</definedName>
    <definedName name="цена___0___1" localSheetId="13">#REF!</definedName>
    <definedName name="цена___0___1" localSheetId="7">#REF!</definedName>
    <definedName name="цена___0___1" localSheetId="9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11">#REF!</definedName>
    <definedName name="цена___0___10" localSheetId="13">#REF!</definedName>
    <definedName name="цена___0___10" localSheetId="7">#REF!</definedName>
    <definedName name="цена___0___10" localSheetId="9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11">#REF!</definedName>
    <definedName name="цена___0___12" localSheetId="13">#REF!</definedName>
    <definedName name="цена___0___12" localSheetId="7">#REF!</definedName>
    <definedName name="цена___0___12" localSheetId="9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11">#REF!</definedName>
    <definedName name="цена___0___2" localSheetId="13">#REF!</definedName>
    <definedName name="цена___0___2" localSheetId="7">#REF!</definedName>
    <definedName name="цена___0___2" localSheetId="9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11">#REF!</definedName>
    <definedName name="цена___0___2___0" localSheetId="13">#REF!</definedName>
    <definedName name="цена___0___2___0" localSheetId="7">#REF!</definedName>
    <definedName name="цена___0___2___0" localSheetId="9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11">#REF!</definedName>
    <definedName name="цена___0___3" localSheetId="13">#REF!</definedName>
    <definedName name="цена___0___3" localSheetId="7">#REF!</definedName>
    <definedName name="цена___0___3" localSheetId="9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11">#REF!</definedName>
    <definedName name="цена___0___4" localSheetId="13">#REF!</definedName>
    <definedName name="цена___0___4" localSheetId="7">#REF!</definedName>
    <definedName name="цена___0___4" localSheetId="9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11">#REF!</definedName>
    <definedName name="цена___0___5" localSheetId="13">#REF!</definedName>
    <definedName name="цена___0___5" localSheetId="7">#REF!</definedName>
    <definedName name="цена___0___5" localSheetId="9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11">#REF!</definedName>
    <definedName name="цена___0___6" localSheetId="13">#REF!</definedName>
    <definedName name="цена___0___6" localSheetId="7">#REF!</definedName>
    <definedName name="цена___0___6" localSheetId="9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11">#REF!</definedName>
    <definedName name="цена___0___8" localSheetId="13">#REF!</definedName>
    <definedName name="цена___0___8" localSheetId="7">#REF!</definedName>
    <definedName name="цена___0___8" localSheetId="9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11">#REF!</definedName>
    <definedName name="цена___1" localSheetId="13">#REF!</definedName>
    <definedName name="цена___1" localSheetId="7">#REF!</definedName>
    <definedName name="цена___1" localSheetId="9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11">#REF!</definedName>
    <definedName name="цена___1___0" localSheetId="13">#REF!</definedName>
    <definedName name="цена___1___0" localSheetId="7">#REF!</definedName>
    <definedName name="цена___1___0" localSheetId="9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11">#REF!</definedName>
    <definedName name="цена___10" localSheetId="13">#REF!</definedName>
    <definedName name="цена___10" localSheetId="7">#REF!</definedName>
    <definedName name="цена___10" localSheetId="9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11">#REF!</definedName>
    <definedName name="цена___10___0___0" localSheetId="13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11">#REF!</definedName>
    <definedName name="цена___10___1" localSheetId="13">#REF!</definedName>
    <definedName name="цена___10___1" localSheetId="7">#REF!</definedName>
    <definedName name="цена___10___1" localSheetId="9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11">#REF!</definedName>
    <definedName name="цена___10___10" localSheetId="13">#REF!</definedName>
    <definedName name="цена___10___10" localSheetId="7">#REF!</definedName>
    <definedName name="цена___10___10" localSheetId="9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11">#REF!</definedName>
    <definedName name="цена___10___12" localSheetId="13">#REF!</definedName>
    <definedName name="цена___10___12" localSheetId="7">#REF!</definedName>
    <definedName name="цена___10___12" localSheetId="9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11">#REF!</definedName>
    <definedName name="цена___11" localSheetId="13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11">#REF!</definedName>
    <definedName name="цена___11___10" localSheetId="13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11">#REF!</definedName>
    <definedName name="цена___11___2" localSheetId="13">#REF!</definedName>
    <definedName name="цена___11___2" localSheetId="7">#REF!</definedName>
    <definedName name="цена___11___2" localSheetId="9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11">#REF!</definedName>
    <definedName name="цена___11___4" localSheetId="13">#REF!</definedName>
    <definedName name="цена___11___4" localSheetId="7">#REF!</definedName>
    <definedName name="цена___11___4" localSheetId="9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11">#REF!</definedName>
    <definedName name="цена___11___6" localSheetId="13">#REF!</definedName>
    <definedName name="цена___11___6" localSheetId="7">#REF!</definedName>
    <definedName name="цена___11___6" localSheetId="9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11">#REF!</definedName>
    <definedName name="цена___11___8" localSheetId="13">#REF!</definedName>
    <definedName name="цена___11___8" localSheetId="7">#REF!</definedName>
    <definedName name="цена___11___8" localSheetId="9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11">#REF!</definedName>
    <definedName name="цена___2" localSheetId="13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11">#REF!</definedName>
    <definedName name="цена___2___0" localSheetId="13">#REF!</definedName>
    <definedName name="цена___2___0" localSheetId="7">#REF!</definedName>
    <definedName name="цена___2___0" localSheetId="9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11">#REF!</definedName>
    <definedName name="цена___2___0___0" localSheetId="13">#REF!</definedName>
    <definedName name="цена___2___0___0" localSheetId="7">#REF!</definedName>
    <definedName name="цена___2___0___0" localSheetId="9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11">#REF!</definedName>
    <definedName name="цена___2___0___0___0" localSheetId="13">#REF!</definedName>
    <definedName name="цена___2___0___0___0" localSheetId="7">#REF!</definedName>
    <definedName name="цена___2___0___0___0" localSheetId="9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11">#REF!</definedName>
    <definedName name="цена___2___1" localSheetId="13">#REF!</definedName>
    <definedName name="цена___2___1" localSheetId="7">#REF!</definedName>
    <definedName name="цена___2___1" localSheetId="9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11">#REF!</definedName>
    <definedName name="цена___2___10" localSheetId="13">#REF!</definedName>
    <definedName name="цена___2___10" localSheetId="7">#REF!</definedName>
    <definedName name="цена___2___10" localSheetId="9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11">#REF!</definedName>
    <definedName name="цена___2___12" localSheetId="13">#REF!</definedName>
    <definedName name="цена___2___12" localSheetId="7">#REF!</definedName>
    <definedName name="цена___2___12" localSheetId="9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11">#REF!</definedName>
    <definedName name="цена___2___2" localSheetId="13">#REF!</definedName>
    <definedName name="цена___2___2" localSheetId="7">#REF!</definedName>
    <definedName name="цена___2___2" localSheetId="9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11">#REF!</definedName>
    <definedName name="цена___2___3" localSheetId="13">#REF!</definedName>
    <definedName name="цена___2___3" localSheetId="7">#REF!</definedName>
    <definedName name="цена___2___3" localSheetId="9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11">#REF!</definedName>
    <definedName name="цена___2___4" localSheetId="13">#REF!</definedName>
    <definedName name="цена___2___4" localSheetId="7">#REF!</definedName>
    <definedName name="цена___2___4" localSheetId="9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11">#REF!</definedName>
    <definedName name="цена___2___6" localSheetId="13">#REF!</definedName>
    <definedName name="цена___2___6" localSheetId="7">#REF!</definedName>
    <definedName name="цена___2___6" localSheetId="9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11">#REF!</definedName>
    <definedName name="цена___2___8" localSheetId="13">#REF!</definedName>
    <definedName name="цена___2___8" localSheetId="7">#REF!</definedName>
    <definedName name="цена___2___8" localSheetId="9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11">#REF!</definedName>
    <definedName name="цена___3" localSheetId="13">#REF!</definedName>
    <definedName name="цена___3" localSheetId="7">#REF!</definedName>
    <definedName name="цена___3" localSheetId="9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11">#REF!</definedName>
    <definedName name="цена___3___0" localSheetId="13">#REF!</definedName>
    <definedName name="цена___3___0" localSheetId="7">#REF!</definedName>
    <definedName name="цена___3___0" localSheetId="9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11">#REF!</definedName>
    <definedName name="цена___3___10" localSheetId="13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11">#REF!</definedName>
    <definedName name="цена___3___2" localSheetId="13">#REF!</definedName>
    <definedName name="цена___3___2" localSheetId="7">#REF!</definedName>
    <definedName name="цена___3___2" localSheetId="9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11">#REF!</definedName>
    <definedName name="цена___3___3" localSheetId="13">#REF!</definedName>
    <definedName name="цена___3___3" localSheetId="7">#REF!</definedName>
    <definedName name="цена___3___3" localSheetId="9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11">#REF!</definedName>
    <definedName name="цена___3___4" localSheetId="13">#REF!</definedName>
    <definedName name="цена___3___4" localSheetId="7">#REF!</definedName>
    <definedName name="цена___3___4" localSheetId="9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11">#REF!</definedName>
    <definedName name="цена___3___6" localSheetId="13">#REF!</definedName>
    <definedName name="цена___3___6" localSheetId="7">#REF!</definedName>
    <definedName name="цена___3___6" localSheetId="9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11">#REF!</definedName>
    <definedName name="цена___3___8" localSheetId="13">#REF!</definedName>
    <definedName name="цена___3___8" localSheetId="7">#REF!</definedName>
    <definedName name="цена___3___8" localSheetId="9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11">#REF!</definedName>
    <definedName name="цена___4" localSheetId="13">#REF!</definedName>
    <definedName name="цена___4" localSheetId="7">#REF!</definedName>
    <definedName name="цена___4" localSheetId="9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11">#REF!</definedName>
    <definedName name="цена___4___0___0" localSheetId="13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11">#REF!</definedName>
    <definedName name="цена___4___0___0___0" localSheetId="13">#REF!</definedName>
    <definedName name="цена___4___0___0___0" localSheetId="7">#REF!</definedName>
    <definedName name="цена___4___0___0___0" localSheetId="9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11">#REF!</definedName>
    <definedName name="цена___4___10" localSheetId="13">#REF!</definedName>
    <definedName name="цена___4___10" localSheetId="7">#REF!</definedName>
    <definedName name="цена___4___10" localSheetId="9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11">#REF!</definedName>
    <definedName name="цена___4___12" localSheetId="13">#REF!</definedName>
    <definedName name="цена___4___12" localSheetId="7">#REF!</definedName>
    <definedName name="цена___4___12" localSheetId="9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11">#REF!</definedName>
    <definedName name="цена___4___2" localSheetId="13">#REF!</definedName>
    <definedName name="цена___4___2" localSheetId="7">#REF!</definedName>
    <definedName name="цена___4___2" localSheetId="9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11">#REF!</definedName>
    <definedName name="цена___4___3" localSheetId="13">#REF!</definedName>
    <definedName name="цена___4___3" localSheetId="7">#REF!</definedName>
    <definedName name="цена___4___3" localSheetId="9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11">#REF!</definedName>
    <definedName name="цена___4___4" localSheetId="13">#REF!</definedName>
    <definedName name="цена___4___4" localSheetId="7">#REF!</definedName>
    <definedName name="цена___4___4" localSheetId="9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11">#REF!</definedName>
    <definedName name="цена___4___6" localSheetId="13">#REF!</definedName>
    <definedName name="цена___4___6" localSheetId="7">#REF!</definedName>
    <definedName name="цена___4___6" localSheetId="9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11">#REF!</definedName>
    <definedName name="цена___4___8" localSheetId="13">#REF!</definedName>
    <definedName name="цена___4___8" localSheetId="7">#REF!</definedName>
    <definedName name="цена___4___8" localSheetId="9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11">#REF!</definedName>
    <definedName name="цена___5___0" localSheetId="13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11">#REF!</definedName>
    <definedName name="цена___5___0___0" localSheetId="13">#REF!</definedName>
    <definedName name="цена___5___0___0" localSheetId="7">#REF!</definedName>
    <definedName name="цена___5___0___0" localSheetId="9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11">#REF!</definedName>
    <definedName name="цена___5___0___0___0" localSheetId="13">#REF!</definedName>
    <definedName name="цена___5___0___0___0" localSheetId="7">#REF!</definedName>
    <definedName name="цена___5___0___0___0" localSheetId="9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11">#REF!</definedName>
    <definedName name="цена___6___0" localSheetId="13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11">#REF!</definedName>
    <definedName name="цена___6___0___0" localSheetId="13">#REF!</definedName>
    <definedName name="цена___6___0___0" localSheetId="7">#REF!</definedName>
    <definedName name="цена___6___0___0" localSheetId="9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11">#REF!</definedName>
    <definedName name="цена___6___0___0___0" localSheetId="13">#REF!</definedName>
    <definedName name="цена___6___0___0___0" localSheetId="7">#REF!</definedName>
    <definedName name="цена___6___0___0___0" localSheetId="9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11">#REF!</definedName>
    <definedName name="цена___6___1" localSheetId="13">#REF!</definedName>
    <definedName name="цена___6___1" localSheetId="7">#REF!</definedName>
    <definedName name="цена___6___1" localSheetId="9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11">#REF!</definedName>
    <definedName name="цена___6___10" localSheetId="13">#REF!</definedName>
    <definedName name="цена___6___10" localSheetId="7">#REF!</definedName>
    <definedName name="цена___6___10" localSheetId="9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11">#REF!</definedName>
    <definedName name="цена___6___12" localSheetId="13">#REF!</definedName>
    <definedName name="цена___6___12" localSheetId="7">#REF!</definedName>
    <definedName name="цена___6___12" localSheetId="9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11">#REF!</definedName>
    <definedName name="цена___6___2" localSheetId="13">#REF!</definedName>
    <definedName name="цена___6___2" localSheetId="7">#REF!</definedName>
    <definedName name="цена___6___2" localSheetId="9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11">#REF!</definedName>
    <definedName name="цена___6___4" localSheetId="13">#REF!</definedName>
    <definedName name="цена___6___4" localSheetId="7">#REF!</definedName>
    <definedName name="цена___6___4" localSheetId="9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11">#REF!</definedName>
    <definedName name="цена___6___6" localSheetId="13">#REF!</definedName>
    <definedName name="цена___6___6" localSheetId="7">#REF!</definedName>
    <definedName name="цена___6___6" localSheetId="9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11">#REF!</definedName>
    <definedName name="цена___6___8" localSheetId="13">#REF!</definedName>
    <definedName name="цена___6___8" localSheetId="7">#REF!</definedName>
    <definedName name="цена___6___8" localSheetId="9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11">#REF!</definedName>
    <definedName name="цена___7" localSheetId="13">#REF!</definedName>
    <definedName name="цена___7" localSheetId="7">#REF!</definedName>
    <definedName name="цена___7" localSheetId="9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11">#REF!</definedName>
    <definedName name="цена___7___0" localSheetId="13">#REF!</definedName>
    <definedName name="цена___7___0" localSheetId="7">#REF!</definedName>
    <definedName name="цена___7___0" localSheetId="9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11">#REF!</definedName>
    <definedName name="цена___7___10" localSheetId="13">#REF!</definedName>
    <definedName name="цена___7___10" localSheetId="7">#REF!</definedName>
    <definedName name="цена___7___10" localSheetId="9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11">#REF!</definedName>
    <definedName name="цена___7___2" localSheetId="13">#REF!</definedName>
    <definedName name="цена___7___2" localSheetId="7">#REF!</definedName>
    <definedName name="цена___7___2" localSheetId="9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11">#REF!</definedName>
    <definedName name="цена___7___4" localSheetId="13">#REF!</definedName>
    <definedName name="цена___7___4" localSheetId="7">#REF!</definedName>
    <definedName name="цена___7___4" localSheetId="9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11">#REF!</definedName>
    <definedName name="цена___7___6" localSheetId="13">#REF!</definedName>
    <definedName name="цена___7___6" localSheetId="7">#REF!</definedName>
    <definedName name="цена___7___6" localSheetId="9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11">#REF!</definedName>
    <definedName name="цена___7___8" localSheetId="13">#REF!</definedName>
    <definedName name="цена___7___8" localSheetId="7">#REF!</definedName>
    <definedName name="цена___7___8" localSheetId="9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11">#REF!</definedName>
    <definedName name="цена___8" localSheetId="13">#REF!</definedName>
    <definedName name="цена___8" localSheetId="7">#REF!</definedName>
    <definedName name="цена___8" localSheetId="9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11">#REF!</definedName>
    <definedName name="цена___8___0" localSheetId="13">#REF!</definedName>
    <definedName name="цена___8___0" localSheetId="7">#REF!</definedName>
    <definedName name="цена___8___0" localSheetId="9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11">#REF!</definedName>
    <definedName name="цена___8___0___0" localSheetId="13">#REF!</definedName>
    <definedName name="цена___8___0___0" localSheetId="7">#REF!</definedName>
    <definedName name="цена___8___0___0" localSheetId="9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11">#REF!</definedName>
    <definedName name="цена___8___0___0___0" localSheetId="13">#REF!</definedName>
    <definedName name="цена___8___0___0___0" localSheetId="7">#REF!</definedName>
    <definedName name="цена___8___0___0___0" localSheetId="9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11">#REF!</definedName>
    <definedName name="цена___8___1" localSheetId="13">#REF!</definedName>
    <definedName name="цена___8___1" localSheetId="7">#REF!</definedName>
    <definedName name="цена___8___1" localSheetId="9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11">#REF!</definedName>
    <definedName name="цена___8___10" localSheetId="13">#REF!</definedName>
    <definedName name="цена___8___10" localSheetId="7">#REF!</definedName>
    <definedName name="цена___8___10" localSheetId="9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11">#REF!</definedName>
    <definedName name="цена___8___12" localSheetId="13">#REF!</definedName>
    <definedName name="цена___8___12" localSheetId="7">#REF!</definedName>
    <definedName name="цена___8___12" localSheetId="9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11">#REF!</definedName>
    <definedName name="цена___8___2" localSheetId="13">#REF!</definedName>
    <definedName name="цена___8___2" localSheetId="7">#REF!</definedName>
    <definedName name="цена___8___2" localSheetId="9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11">#REF!</definedName>
    <definedName name="цена___8___4" localSheetId="13">#REF!</definedName>
    <definedName name="цена___8___4" localSheetId="7">#REF!</definedName>
    <definedName name="цена___8___4" localSheetId="9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11">#REF!</definedName>
    <definedName name="цена___8___6" localSheetId="13">#REF!</definedName>
    <definedName name="цена___8___6" localSheetId="7">#REF!</definedName>
    <definedName name="цена___8___6" localSheetId="9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11">#REF!</definedName>
    <definedName name="цена___8___8" localSheetId="13">#REF!</definedName>
    <definedName name="цена___8___8" localSheetId="7">#REF!</definedName>
    <definedName name="цена___8___8" localSheetId="9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11">#REF!</definedName>
    <definedName name="цена___9" localSheetId="13">#REF!</definedName>
    <definedName name="цена___9" localSheetId="7">#REF!</definedName>
    <definedName name="цена___9" localSheetId="9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11">#REF!</definedName>
    <definedName name="цена___9___0" localSheetId="13">#REF!</definedName>
    <definedName name="цена___9___0" localSheetId="7">#REF!</definedName>
    <definedName name="цена___9___0" localSheetId="9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11">#REF!</definedName>
    <definedName name="цена___9___0___0" localSheetId="13">#REF!</definedName>
    <definedName name="цена___9___0___0" localSheetId="7">#REF!</definedName>
    <definedName name="цена___9___0___0" localSheetId="9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11">#REF!</definedName>
    <definedName name="цена___9___0___0___0" localSheetId="13">#REF!</definedName>
    <definedName name="цена___9___0___0___0" localSheetId="7">#REF!</definedName>
    <definedName name="цена___9___0___0___0" localSheetId="9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11">#REF!</definedName>
    <definedName name="цена___9___10" localSheetId="13">#REF!</definedName>
    <definedName name="цена___9___10" localSheetId="7">#REF!</definedName>
    <definedName name="цена___9___10" localSheetId="9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11">#REF!</definedName>
    <definedName name="цена___9___2" localSheetId="13">#REF!</definedName>
    <definedName name="цена___9___2" localSheetId="7">#REF!</definedName>
    <definedName name="цена___9___2" localSheetId="9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11">#REF!</definedName>
    <definedName name="цена___9___4" localSheetId="13">#REF!</definedName>
    <definedName name="цена___9___4" localSheetId="7">#REF!</definedName>
    <definedName name="цена___9___4" localSheetId="9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11">#REF!</definedName>
    <definedName name="цена___9___6" localSheetId="13">#REF!</definedName>
    <definedName name="цена___9___6" localSheetId="7">#REF!</definedName>
    <definedName name="цена___9___6" localSheetId="9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11">#REF!</definedName>
    <definedName name="цена___9___8" localSheetId="13">#REF!</definedName>
    <definedName name="цена___9___8" localSheetId="7">#REF!</definedName>
    <definedName name="цена___9___8" localSheetId="9">#REF!</definedName>
    <definedName name="цена___9___8">#REF!</definedName>
    <definedName name="ЦенаОбслед" localSheetId="9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11">#REF!</definedName>
    <definedName name="ЦенаШурфов" localSheetId="13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11">#REF!</definedName>
    <definedName name="цук" localSheetId="13">#REF!</definedName>
    <definedName name="цук" localSheetId="7">#REF!</definedName>
    <definedName name="цук" localSheetId="9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11">#REF!</definedName>
    <definedName name="цукеп" localSheetId="13">#REF!</definedName>
    <definedName name="цукеп" localSheetId="7">#REF!</definedName>
    <definedName name="цукеп" localSheetId="9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11">#REF!</definedName>
    <definedName name="цукцук" localSheetId="13">#REF!</definedName>
    <definedName name="цукцук" localSheetId="7">#REF!</definedName>
    <definedName name="цукцук" localSheetId="9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11">#REF!</definedName>
    <definedName name="цукцукуцкцук" localSheetId="13">#REF!</definedName>
    <definedName name="цукцукуцкцук" localSheetId="7">#REF!</definedName>
    <definedName name="цукцукуцкцук" localSheetId="9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11">#REF!</definedName>
    <definedName name="цукцукцук" localSheetId="13">#REF!</definedName>
    <definedName name="цукцукцук" localSheetId="7">#REF!</definedName>
    <definedName name="цукцукцук" localSheetId="9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11">#REF!</definedName>
    <definedName name="цфйе" localSheetId="13">#REF!</definedName>
    <definedName name="цфйе" localSheetId="7">#REF!</definedName>
    <definedName name="цфйе" localSheetId="9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1">#REF!</definedName>
    <definedName name="цц" localSheetId="16">#REF!</definedName>
    <definedName name="цц" localSheetId="17">#REF!</definedName>
    <definedName name="цц" localSheetId="13">#REF!</definedName>
    <definedName name="цц" localSheetId="7">#REF!</definedName>
    <definedName name="цц" localSheetId="9">#REF!</definedName>
    <definedName name="цц" localSheetId="14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11">#REF!</definedName>
    <definedName name="ццц" localSheetId="13">#REF!</definedName>
    <definedName name="ццц" localSheetId="7">#REF!</definedName>
    <definedName name="ццц" localSheetId="9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11">#REF!</definedName>
    <definedName name="чапо" localSheetId="13">#REF!</definedName>
    <definedName name="чапо" localSheetId="7">#REF!</definedName>
    <definedName name="чапо" localSheetId="9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11">#REF!</definedName>
    <definedName name="чапр" localSheetId="13">#REF!</definedName>
    <definedName name="чапр" localSheetId="7">#REF!</definedName>
    <definedName name="чапр" localSheetId="9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11">#REF!</definedName>
    <definedName name="Части_и_главы" localSheetId="13">#REF!</definedName>
    <definedName name="Части_и_главы" localSheetId="7">#REF!</definedName>
    <definedName name="Части_и_главы" localSheetId="9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11">#REF!</definedName>
    <definedName name="Челябинская_область" localSheetId="13">#REF!</definedName>
    <definedName name="Челябинская_область" localSheetId="7">#REF!</definedName>
    <definedName name="Челябинская_область" localSheetId="9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11">#REF!</definedName>
    <definedName name="Челябинская_область_1" localSheetId="13">#REF!</definedName>
    <definedName name="Челябинская_область_1" localSheetId="7">#REF!</definedName>
    <definedName name="Челябинская_область_1" localSheetId="9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11">#REF!</definedName>
    <definedName name="черт." localSheetId="13">#REF!</definedName>
    <definedName name="черт." localSheetId="7">#REF!</definedName>
    <definedName name="черт." localSheetId="9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11">#REF!</definedName>
    <definedName name="четвертый" localSheetId="13">#REF!</definedName>
    <definedName name="четвертый" localSheetId="7">#REF!</definedName>
    <definedName name="четвертый" localSheetId="9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11">#REF!</definedName>
    <definedName name="Чеченская_Республика" localSheetId="13">#REF!</definedName>
    <definedName name="Чеченская_Республика" localSheetId="7">#REF!</definedName>
    <definedName name="Чеченская_Республика" localSheetId="9">#REF!</definedName>
    <definedName name="Чеченская_Республика">#REF!</definedName>
    <definedName name="Численность_АУПИА" localSheetId="9">#REF!</definedName>
    <definedName name="Численность_АУПИА">#REF!</definedName>
    <definedName name="Численность_АУПФ" localSheetId="9">#REF!</definedName>
    <definedName name="Численность_АУПФ">#REF!</definedName>
    <definedName name="Численность_ПЭЭ" localSheetId="9">#REF!</definedName>
    <definedName name="Численность_ПЭЭ">#REF!</definedName>
    <definedName name="Численность_ТП" localSheetId="9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11">#REF!</definedName>
    <definedName name="Читинская_область" localSheetId="13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11">#REF!</definedName>
    <definedName name="Читинская_область_1" localSheetId="13">#REF!</definedName>
    <definedName name="Читинская_область_1" localSheetId="7">#REF!</definedName>
    <definedName name="Читинская_область_1" localSheetId="9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11">#REF!</definedName>
    <definedName name="чмтчмт" localSheetId="13">#REF!</definedName>
    <definedName name="чмтчмт" localSheetId="7">#REF!</definedName>
    <definedName name="чмтчмт" localSheetId="9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11">#REF!</definedName>
    <definedName name="чмтчт" localSheetId="13">#REF!</definedName>
    <definedName name="чмтчт" localSheetId="7">#REF!</definedName>
    <definedName name="чмтчт" localSheetId="9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11">#REF!</definedName>
    <definedName name="чс" localSheetId="13">#REF!</definedName>
    <definedName name="чс" localSheetId="7">#REF!</definedName>
    <definedName name="чс" localSheetId="9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11">#REF!</definedName>
    <definedName name="чсапр" localSheetId="13">#REF!</definedName>
    <definedName name="чсапр" localSheetId="7">#REF!</definedName>
    <definedName name="чсапр" localSheetId="9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11">#REF!</definedName>
    <definedName name="чсиь" localSheetId="13">#REF!</definedName>
    <definedName name="чсиь" localSheetId="7">#REF!</definedName>
    <definedName name="чсиь" localSheetId="9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11">#REF!</definedName>
    <definedName name="чсмт" localSheetId="13">#REF!</definedName>
    <definedName name="чсмт" localSheetId="7">#REF!</definedName>
    <definedName name="чсмт" localSheetId="9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11">#REF!</definedName>
    <definedName name="чстм" localSheetId="13">#REF!</definedName>
    <definedName name="чстм" localSheetId="7">#REF!</definedName>
    <definedName name="чстм" localSheetId="9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11">#REF!</definedName>
    <definedName name="чт" localSheetId="13">#REF!</definedName>
    <definedName name="чт" localSheetId="7">#REF!</definedName>
    <definedName name="чт" localSheetId="9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11">#REF!</definedName>
    <definedName name="чтм" localSheetId="13">#REF!</definedName>
    <definedName name="чтм" localSheetId="7">#REF!</definedName>
    <definedName name="чтм" localSheetId="9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11">#REF!</definedName>
    <definedName name="чть" localSheetId="13">#REF!</definedName>
    <definedName name="чть" localSheetId="7">#REF!</definedName>
    <definedName name="чть" localSheetId="9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11">#REF!</definedName>
    <definedName name="Чувашская_Республика___Чувашия" localSheetId="13">#REF!</definedName>
    <definedName name="Чувашская_Республика___Чувашия" localSheetId="7">#REF!</definedName>
    <definedName name="Чувашская_Республика___Чувашия" localSheetId="9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11">#REF!</definedName>
    <definedName name="Чукотский_автономный_округ" localSheetId="13">#REF!</definedName>
    <definedName name="Чукотский_автономный_округ" localSheetId="7">#REF!</definedName>
    <definedName name="Чукотский_автономный_округ" localSheetId="9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11">#REF!</definedName>
    <definedName name="Чукотский_автономный_округ_1" localSheetId="13">#REF!</definedName>
    <definedName name="Чукотский_автономный_округ_1" localSheetId="7">#REF!</definedName>
    <definedName name="Чукотский_автономный_округ_1" localSheetId="9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11">#REF!</definedName>
    <definedName name="ш" localSheetId="13">#REF!</definedName>
    <definedName name="ш" localSheetId="7">#REF!</definedName>
    <definedName name="ш" localSheetId="9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11">#REF!</definedName>
    <definedName name="Шапка" localSheetId="13">#REF!</definedName>
    <definedName name="Шапка" localSheetId="7">#REF!</definedName>
    <definedName name="Шапка" localSheetId="9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11">#REF!</definedName>
    <definedName name="Шапка2" localSheetId="13">#REF!</definedName>
    <definedName name="Шапка2" localSheetId="7">#REF!</definedName>
    <definedName name="Шапка2" localSheetId="9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11">#REF!</definedName>
    <definedName name="шгд" localSheetId="13">#REF!</definedName>
    <definedName name="шгд" localSheetId="7">#REF!</definedName>
    <definedName name="шгд" localSheetId="9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11">#REF!</definedName>
    <definedName name="шдгшж" localSheetId="13">#REF!</definedName>
    <definedName name="шдгшж" localSheetId="7">#REF!</definedName>
    <definedName name="шдгшж" localSheetId="9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11">#REF!</definedName>
    <definedName name="шестой" localSheetId="13">#REF!</definedName>
    <definedName name="шестой" localSheetId="7">#REF!</definedName>
    <definedName name="шестой" localSheetId="9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11">#REF!</definedName>
    <definedName name="Шесть" localSheetId="13">#REF!</definedName>
    <definedName name="Шесть" localSheetId="7">#REF!</definedName>
    <definedName name="Шесть" localSheetId="9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11">#REF!</definedName>
    <definedName name="Шкафы_ТМ" localSheetId="13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11">#REF!</definedName>
    <definedName name="шоссе" localSheetId="13">#REF!</definedName>
    <definedName name="шоссе" localSheetId="7">#REF!</definedName>
    <definedName name="шоссе" localSheetId="9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11">#REF!</definedName>
    <definedName name="шплю" localSheetId="13">#REF!</definedName>
    <definedName name="шплю" localSheetId="7">#REF!</definedName>
    <definedName name="шплю" localSheetId="9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11">#REF!</definedName>
    <definedName name="шпр" localSheetId="13">#REF!</definedName>
    <definedName name="шпр" localSheetId="7">#REF!</definedName>
    <definedName name="шпр" localSheetId="9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1">#REF!</definedName>
    <definedName name="шш" localSheetId="16">#REF!</definedName>
    <definedName name="шш" localSheetId="17">#REF!</definedName>
    <definedName name="шш" localSheetId="13">#REF!</definedName>
    <definedName name="шш" localSheetId="7">#REF!</definedName>
    <definedName name="шш" localSheetId="9">#REF!</definedName>
    <definedName name="шш" localSheetId="14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11">#REF!</definedName>
    <definedName name="шшш" localSheetId="13">#REF!</definedName>
    <definedName name="шшш" localSheetId="7">#REF!</definedName>
    <definedName name="шшш" localSheetId="9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11">#REF!</definedName>
    <definedName name="шщгщ9шщллщ" localSheetId="13">#REF!</definedName>
    <definedName name="шщгщ9шщллщ" localSheetId="7">#REF!</definedName>
    <definedName name="шщгщ9шщллщ" localSheetId="9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11">#REF!</definedName>
    <definedName name="щжэдж" localSheetId="13">#REF!</definedName>
    <definedName name="щжэдж" localSheetId="7">#REF!</definedName>
    <definedName name="щжэдж" localSheetId="9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11">#REF!</definedName>
    <definedName name="щшшщрг" localSheetId="13">#REF!</definedName>
    <definedName name="щшшщрг" localSheetId="7">#REF!</definedName>
    <definedName name="щшшщрг" localSheetId="9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1">#REF!</definedName>
    <definedName name="щщ" localSheetId="16">#REF!</definedName>
    <definedName name="щщ" localSheetId="17">#REF!</definedName>
    <definedName name="щщ" localSheetId="13">#REF!</definedName>
    <definedName name="щщ" localSheetId="7">#REF!</definedName>
    <definedName name="щщ" localSheetId="9">#REF!</definedName>
    <definedName name="щщ" localSheetId="14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11">#REF!</definedName>
    <definedName name="ъхз" localSheetId="13">#REF!</definedName>
    <definedName name="ъхз" localSheetId="7">#REF!</definedName>
    <definedName name="ъхз" localSheetId="9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11">#REF!</definedName>
    <definedName name="ыа" localSheetId="13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11">#REF!</definedName>
    <definedName name="ыаоаы" localSheetId="13">#REF!</definedName>
    <definedName name="ыаоаы" localSheetId="7">#REF!</definedName>
    <definedName name="ыаоаы" localSheetId="9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11">#REF!</definedName>
    <definedName name="ыаоаыо" localSheetId="13">#REF!</definedName>
    <definedName name="ыаоаыо" localSheetId="7">#REF!</definedName>
    <definedName name="ыаоаыо" localSheetId="9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11">#REF!</definedName>
    <definedName name="ыаоаып" localSheetId="13">#REF!</definedName>
    <definedName name="ыаоаып" localSheetId="7">#REF!</definedName>
    <definedName name="ыаоаып" localSheetId="9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11">#REF!</definedName>
    <definedName name="ыаоп" localSheetId="13">#REF!</definedName>
    <definedName name="ыаоп" localSheetId="7">#REF!</definedName>
    <definedName name="ыаоп" localSheetId="9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11">#REF!</definedName>
    <definedName name="ыапо" localSheetId="13">#REF!</definedName>
    <definedName name="ыапо" localSheetId="7">#REF!</definedName>
    <definedName name="ыапо" localSheetId="9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11">#REF!</definedName>
    <definedName name="ыапоапоао" localSheetId="13">#REF!</definedName>
    <definedName name="ыапоапоао" localSheetId="7">#REF!</definedName>
    <definedName name="ыапоапоао" localSheetId="9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11">#REF!</definedName>
    <definedName name="ыапоаыо" localSheetId="13">#REF!</definedName>
    <definedName name="ыапоаыо" localSheetId="7">#REF!</definedName>
    <definedName name="ыапоаыо" localSheetId="9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11">#REF!</definedName>
    <definedName name="ыапоы" localSheetId="13">#REF!</definedName>
    <definedName name="ыапоы" localSheetId="7">#REF!</definedName>
    <definedName name="ыапоы" localSheetId="9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11">#REF!</definedName>
    <definedName name="ыапоыа" localSheetId="13">#REF!</definedName>
    <definedName name="ыапоыа" localSheetId="7">#REF!</definedName>
    <definedName name="ыапоыа" localSheetId="9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11">#REF!</definedName>
    <definedName name="ыапраыр" localSheetId="13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11">#REF!</definedName>
    <definedName name="ыаыаы" localSheetId="13">#REF!</definedName>
    <definedName name="ыаыаы" localSheetId="7">#REF!</definedName>
    <definedName name="ыаыаы" localSheetId="9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11">#REF!</definedName>
    <definedName name="ЫВGGGGGGGGGGGGGGG" localSheetId="13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11">#REF!</definedName>
    <definedName name="ыва" localSheetId="13">#REF!</definedName>
    <definedName name="ыва" localSheetId="7">#REF!</definedName>
    <definedName name="ыва" localSheetId="9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11">#REF!</definedName>
    <definedName name="ываф" localSheetId="13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11">#REF!</definedName>
    <definedName name="Ываы" localSheetId="13">#REF!</definedName>
    <definedName name="Ываы" localSheetId="7">#REF!</definedName>
    <definedName name="Ываы" localSheetId="9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11">#REF!</definedName>
    <definedName name="ЫВаЫа" localSheetId="13">#REF!</definedName>
    <definedName name="ЫВаЫа" localSheetId="7">#REF!</definedName>
    <definedName name="ЫВаЫа" localSheetId="9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11">#REF!</definedName>
    <definedName name="ЫВаЫваав" localSheetId="13">#REF!</definedName>
    <definedName name="ЫВаЫваав" localSheetId="7">#REF!</definedName>
    <definedName name="ЫВаЫваав" localSheetId="9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11">#REF!</definedName>
    <definedName name="ывпавар" localSheetId="13">#REF!</definedName>
    <definedName name="ывпавар" localSheetId="7">#REF!</definedName>
    <definedName name="ывпавар" localSheetId="9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11">#REF!</definedName>
    <definedName name="ыВПВП" localSheetId="13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13">#REF!</definedName>
    <definedName name="ывпыпвфкпа" localSheetId="9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11">#REF!</definedName>
    <definedName name="ыкен" localSheetId="13">#REF!</definedName>
    <definedName name="ыкен" localSheetId="7">#REF!</definedName>
    <definedName name="ыкен" localSheetId="9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11">#REF!</definedName>
    <definedName name="ыопвпо" localSheetId="13">#REF!</definedName>
    <definedName name="ыопвпо" localSheetId="7">#REF!</definedName>
    <definedName name="ыопвпо" localSheetId="9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11">#REF!</definedName>
    <definedName name="ып" localSheetId="13">#REF!</definedName>
    <definedName name="ып" localSheetId="7">#REF!</definedName>
    <definedName name="ып" localSheetId="9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11">#REF!</definedName>
    <definedName name="ыпаота" localSheetId="13">#REF!</definedName>
    <definedName name="ыпаота" localSheetId="7">#REF!</definedName>
    <definedName name="ыпаота" localSheetId="9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11">#REF!</definedName>
    <definedName name="ыпартап" localSheetId="13">#REF!</definedName>
    <definedName name="ыпартап" localSheetId="7">#REF!</definedName>
    <definedName name="ыпартап" localSheetId="9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11">#REF!</definedName>
    <definedName name="ыпатапт" localSheetId="13">#REF!</definedName>
    <definedName name="ыпатапт" localSheetId="7">#REF!</definedName>
    <definedName name="ыпатапт" localSheetId="9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11">#REF!</definedName>
    <definedName name="ыпми" localSheetId="13">#REF!</definedName>
    <definedName name="ыпми" localSheetId="7">#REF!</definedName>
    <definedName name="ыпми" localSheetId="9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11">#REF!</definedName>
    <definedName name="ыпо" localSheetId="13">#REF!</definedName>
    <definedName name="ыпо" localSheetId="7">#REF!</definedName>
    <definedName name="ыпо" localSheetId="9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11">#REF!</definedName>
    <definedName name="ыпоыа" localSheetId="13">#REF!</definedName>
    <definedName name="ыпоыа" localSheetId="7">#REF!</definedName>
    <definedName name="ыпоыа" localSheetId="9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11">#REF!</definedName>
    <definedName name="ыпоыапо" localSheetId="13">#REF!</definedName>
    <definedName name="ыпоыапо" localSheetId="7">#REF!</definedName>
    <definedName name="ыпоыапо" localSheetId="9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11">#REF!</definedName>
    <definedName name="ыпр" localSheetId="13">#REF!</definedName>
    <definedName name="ыпр" localSheetId="7">#REF!</definedName>
    <definedName name="ыпр" localSheetId="9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11">#REF!</definedName>
    <definedName name="ыпрапр" localSheetId="13">#REF!</definedName>
    <definedName name="ыпрапр" localSheetId="7">#REF!</definedName>
    <definedName name="ыпрапр" localSheetId="9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11">#REF!</definedName>
    <definedName name="ыпры" localSheetId="13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11">#REF!</definedName>
    <definedName name="ырипыр" localSheetId="13">#REF!</definedName>
    <definedName name="ырипыр" localSheetId="7">#REF!</definedName>
    <definedName name="ырипыр" localSheetId="9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11">#REF!</definedName>
    <definedName name="ырп" localSheetId="13">#REF!</definedName>
    <definedName name="ырп" localSheetId="7">#REF!</definedName>
    <definedName name="ырп" localSheetId="9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11">#REF!</definedName>
    <definedName name="ыукнр" localSheetId="13">#REF!</definedName>
    <definedName name="ыукнр" localSheetId="7">#REF!</definedName>
    <definedName name="ыукнр" localSheetId="9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11">#REF!</definedName>
    <definedName name="ыыы" localSheetId="13">#REF!</definedName>
    <definedName name="ыыы" localSheetId="7">#REF!</definedName>
    <definedName name="ыыы" localSheetId="9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11">#REF!</definedName>
    <definedName name="ыыыы" localSheetId="13">#REF!</definedName>
    <definedName name="ыыыы" localSheetId="7">#REF!</definedName>
    <definedName name="ыыыы" localSheetId="9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11">#REF!</definedName>
    <definedName name="ьбюбб" localSheetId="13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11">#REF!</definedName>
    <definedName name="ьбют" localSheetId="13">#REF!</definedName>
    <definedName name="ьбют" localSheetId="7">#REF!</definedName>
    <definedName name="ьбют" localSheetId="9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11">#REF!</definedName>
    <definedName name="ьвпрьрп" localSheetId="13">#REF!</definedName>
    <definedName name="ьвпрьрп" localSheetId="7">#REF!</definedName>
    <definedName name="ьвпрьрп" localSheetId="9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11">#REF!</definedName>
    <definedName name="ьврп" localSheetId="13">#REF!</definedName>
    <definedName name="ьврп" localSheetId="7">#REF!</definedName>
    <definedName name="ьврп" localSheetId="9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11">#REF!</definedName>
    <definedName name="ьдолдлю" localSheetId="13">#REF!</definedName>
    <definedName name="ьдолдлю" localSheetId="7">#REF!</definedName>
    <definedName name="ьдолдлю" localSheetId="9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11">#REF!</definedName>
    <definedName name="ьорл" localSheetId="13">#REF!</definedName>
    <definedName name="ьорл" localSheetId="7">#REF!</definedName>
    <definedName name="ьорл" localSheetId="9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11">#REF!</definedName>
    <definedName name="ьпрьп" localSheetId="13">#REF!</definedName>
    <definedName name="ьпрьп" localSheetId="7">#REF!</definedName>
    <definedName name="ьпрьп" localSheetId="9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1">#REF!</definedName>
    <definedName name="ььь" localSheetId="16">#REF!</definedName>
    <definedName name="ььь" localSheetId="17">#REF!</definedName>
    <definedName name="ььь" localSheetId="13">#REF!</definedName>
    <definedName name="ььь" localSheetId="7">#REF!</definedName>
    <definedName name="ььь" localSheetId="9">#REF!</definedName>
    <definedName name="ььь" localSheetId="14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1">#REF!</definedName>
    <definedName name="э" localSheetId="16">#REF!</definedName>
    <definedName name="э" localSheetId="17">#REF!</definedName>
    <definedName name="э" localSheetId="13">#REF!</definedName>
    <definedName name="э" localSheetId="7">#REF!</definedName>
    <definedName name="э" localSheetId="9">#REF!</definedName>
    <definedName name="э" localSheetId="14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11">#REF!</definedName>
    <definedName name="эк" localSheetId="13">#REF!</definedName>
    <definedName name="эк" localSheetId="7">#REF!</definedName>
    <definedName name="эк" localSheetId="9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11">#REF!</definedName>
    <definedName name="эк1" localSheetId="13">#REF!</definedName>
    <definedName name="эк1" localSheetId="7">#REF!</definedName>
    <definedName name="эк1" localSheetId="9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11">#REF!</definedName>
    <definedName name="эко" localSheetId="13">#REF!</definedName>
    <definedName name="эко" localSheetId="7">#REF!</definedName>
    <definedName name="эко" localSheetId="9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11">#REF!</definedName>
    <definedName name="эко1" localSheetId="13">#REF!</definedName>
    <definedName name="эко1" localSheetId="7">#REF!</definedName>
    <definedName name="эко1" localSheetId="9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11">#REF!</definedName>
    <definedName name="экол1" localSheetId="13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11">#REF!</definedName>
    <definedName name="экол2" localSheetId="13">#REF!</definedName>
    <definedName name="экол2" localSheetId="7">#REF!</definedName>
    <definedName name="экол2" localSheetId="9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11">#REF!</definedName>
    <definedName name="Экол3" localSheetId="13">#REF!</definedName>
    <definedName name="Экол3" localSheetId="7">#REF!</definedName>
    <definedName name="Экол3" localSheetId="9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11">#REF!</definedName>
    <definedName name="эколог" localSheetId="13">#REF!</definedName>
    <definedName name="эколог" localSheetId="7">#REF!</definedName>
    <definedName name="эколог" localSheetId="9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1">граж</definedName>
    <definedName name="ЭКСПО" localSheetId="15">граж</definedName>
    <definedName name="ЭКСПО" localSheetId="17">граж</definedName>
    <definedName name="ЭКСПО" localSheetId="13">граж</definedName>
    <definedName name="ЭКСПО" localSheetId="6">граж</definedName>
    <definedName name="ЭКСПО" localSheetId="7">граж</definedName>
    <definedName name="ЭКСПО" localSheetId="9">#REF!</definedName>
    <definedName name="ЭКСПО" localSheetId="14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1">граж</definedName>
    <definedName name="ЭКСПОФОРУМ" localSheetId="15">граж</definedName>
    <definedName name="ЭКСПОФОРУМ" localSheetId="17">граж</definedName>
    <definedName name="ЭКСПОФОРУМ" localSheetId="13">граж</definedName>
    <definedName name="ЭКСПОФОРУМ" localSheetId="6">граж</definedName>
    <definedName name="ЭКСПОФОРУМ" localSheetId="7">граж</definedName>
    <definedName name="ЭКСПОФОРУМ" localSheetId="9">#REF!</definedName>
    <definedName name="ЭКСПОФОРУМ" localSheetId="14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11">#REF!</definedName>
    <definedName name="экт" localSheetId="13">#REF!</definedName>
    <definedName name="экт" localSheetId="7">#REF!</definedName>
    <definedName name="экт" localSheetId="9">#REF!</definedName>
    <definedName name="экт">#REF!</definedName>
    <definedName name="электроэнер" localSheetId="13">#REF!</definedName>
    <definedName name="электроэнер" localSheetId="9">#REF!</definedName>
    <definedName name="электроэнер">#REF!</definedName>
    <definedName name="электроэнергия" localSheetId="13">#REF!</definedName>
    <definedName name="электроэнергия" localSheetId="9">#REF!</definedName>
    <definedName name="электроэнергия">#REF!</definedName>
    <definedName name="ЭлеСи" localSheetId="9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11">#REF!</definedName>
    <definedName name="ЭлеСи_1" localSheetId="13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11">#REF!</definedName>
    <definedName name="элрасч" localSheetId="13">#REF!</definedName>
    <definedName name="элрасч" localSheetId="7">#REF!</definedName>
    <definedName name="элрасч" localSheetId="9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11">#REF!</definedName>
    <definedName name="ЭЛСИ_Т" localSheetId="13">#REF!</definedName>
    <definedName name="ЭЛСИ_Т" localSheetId="7">#REF!</definedName>
    <definedName name="ЭЛСИ_Т" localSheetId="9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11">#REF!</definedName>
    <definedName name="юдшншджгп" localSheetId="13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11">#REF!</definedName>
    <definedName name="ЮФУ" localSheetId="13">#REF!</definedName>
    <definedName name="ЮФУ" localSheetId="7">#REF!</definedName>
    <definedName name="ЮФУ" localSheetId="9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11">#REF!</definedName>
    <definedName name="ЮФУ2" localSheetId="13">#REF!</definedName>
    <definedName name="ЮФУ2" localSheetId="7">#REF!</definedName>
    <definedName name="ЮФУ2" localSheetId="9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1">#REF!</definedName>
    <definedName name="юююю" localSheetId="16">#REF!</definedName>
    <definedName name="юююю" localSheetId="17">#REF!</definedName>
    <definedName name="юююю" localSheetId="13">#REF!</definedName>
    <definedName name="юююю" localSheetId="7">#REF!</definedName>
    <definedName name="юююю" localSheetId="9">#REF!</definedName>
    <definedName name="юююю" localSheetId="14">#REF!</definedName>
    <definedName name="юююю" localSheetId="12">#REF!</definedName>
    <definedName name="юююю">#REF!</definedName>
    <definedName name="я" localSheetId="9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11">#REF!</definedName>
    <definedName name="яапт" localSheetId="13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11">#REF!</definedName>
    <definedName name="яапяяяя" localSheetId="13">#REF!</definedName>
    <definedName name="яапяяяя" localSheetId="7">#REF!</definedName>
    <definedName name="яапяяяя" localSheetId="9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11">#REF!</definedName>
    <definedName name="явапяап" localSheetId="13">#REF!</definedName>
    <definedName name="явапяап" localSheetId="7">#REF!</definedName>
    <definedName name="явапяап" localSheetId="9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11">#REF!</definedName>
    <definedName name="явапявп" localSheetId="13">#REF!</definedName>
    <definedName name="явапявп" localSheetId="7">#REF!</definedName>
    <definedName name="явапявп" localSheetId="9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11">#REF!</definedName>
    <definedName name="явар" localSheetId="13">#REF!</definedName>
    <definedName name="явар" localSheetId="7">#REF!</definedName>
    <definedName name="явар" localSheetId="9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11">#REF!</definedName>
    <definedName name="яваряра" localSheetId="13">#REF!</definedName>
    <definedName name="яваряра" localSheetId="7">#REF!</definedName>
    <definedName name="яваряра" localSheetId="9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11">#REF!</definedName>
    <definedName name="ярая" localSheetId="13">#REF!</definedName>
    <definedName name="ярая" localSheetId="7">#REF!</definedName>
    <definedName name="ярая" localSheetId="9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11">#REF!</definedName>
    <definedName name="яраяраря" localSheetId="13">#REF!</definedName>
    <definedName name="яраяраря" localSheetId="7">#REF!</definedName>
    <definedName name="яраяраря" localSheetId="9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11">#REF!</definedName>
    <definedName name="яроптап" localSheetId="13">#REF!</definedName>
    <definedName name="яроптап" localSheetId="7">#REF!</definedName>
    <definedName name="яроптап" localSheetId="9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11">#REF!</definedName>
    <definedName name="Ярославская_область" localSheetId="13">#REF!</definedName>
    <definedName name="Ярославская_область" localSheetId="7">#REF!</definedName>
    <definedName name="Ярославская_область" localSheetId="9">#REF!</definedName>
    <definedName name="Ярославская_область">#REF!</definedName>
  </definedNames>
  <calcPr calcId="999999"/>
</workbook>
</file>

<file path=xl/calcChain.xml><?xml version="1.0" encoding="utf-8"?>
<calcChain xmlns="http://schemas.openxmlformats.org/spreadsheetml/2006/main">
  <c r="R23" i="18" l="1"/>
  <c r="Q23" i="18"/>
  <c r="P23" i="18"/>
  <c r="O23" i="18"/>
  <c r="N23" i="18"/>
  <c r="P22" i="18"/>
  <c r="O22" i="18"/>
  <c r="N22" i="18"/>
  <c r="H22" i="18"/>
  <c r="G22" i="18"/>
  <c r="F22" i="18"/>
  <c r="R21" i="18"/>
  <c r="P21" i="18"/>
  <c r="O21" i="18"/>
  <c r="N21" i="18"/>
  <c r="M21" i="18"/>
  <c r="L21" i="18"/>
  <c r="K21" i="18"/>
  <c r="J21" i="18"/>
  <c r="I21" i="18"/>
  <c r="H21" i="18"/>
  <c r="G21" i="18"/>
  <c r="F21" i="18"/>
  <c r="P20" i="18"/>
  <c r="O20" i="18"/>
  <c r="N20" i="18"/>
  <c r="R19" i="18"/>
  <c r="P19" i="18"/>
  <c r="O19" i="18"/>
  <c r="N19" i="18"/>
  <c r="P18" i="18"/>
  <c r="O18" i="18"/>
  <c r="N18" i="18"/>
  <c r="F18" i="18"/>
  <c r="R17" i="18"/>
  <c r="P17" i="18"/>
  <c r="O17" i="18"/>
  <c r="N17" i="18"/>
  <c r="M17" i="18"/>
  <c r="L17" i="18"/>
  <c r="K17" i="18"/>
  <c r="I17" i="18"/>
  <c r="H17" i="18"/>
  <c r="G17" i="18"/>
  <c r="F17" i="18"/>
  <c r="P16" i="18"/>
  <c r="O16" i="18"/>
  <c r="N16" i="18"/>
  <c r="R15" i="18"/>
  <c r="P15" i="18"/>
  <c r="O15" i="18"/>
  <c r="N15" i="18"/>
  <c r="P14" i="18"/>
  <c r="O14" i="18"/>
  <c r="N14" i="18"/>
  <c r="F14" i="18"/>
  <c r="R13" i="18"/>
  <c r="P13" i="18"/>
  <c r="O13" i="18"/>
  <c r="N13" i="18"/>
  <c r="M13" i="18"/>
  <c r="L13" i="18"/>
  <c r="K13" i="18"/>
  <c r="I13" i="18"/>
  <c r="H13" i="18"/>
  <c r="G13" i="18"/>
  <c r="F13" i="18"/>
  <c r="P12" i="18"/>
  <c r="O12" i="18"/>
  <c r="N12" i="18"/>
  <c r="F12" i="18"/>
  <c r="R11" i="18"/>
  <c r="P11" i="18"/>
  <c r="O11" i="18"/>
  <c r="N11" i="18"/>
  <c r="M11" i="18"/>
  <c r="L11" i="18"/>
  <c r="K11" i="18"/>
  <c r="I11" i="18"/>
  <c r="H11" i="18"/>
  <c r="G11" i="18"/>
  <c r="F11" i="18"/>
  <c r="P10" i="18"/>
  <c r="O10" i="18"/>
  <c r="N10" i="18"/>
  <c r="M10" i="18"/>
  <c r="K10" i="18"/>
  <c r="I10" i="18"/>
  <c r="H10" i="18"/>
  <c r="G10" i="18"/>
  <c r="F10" i="18"/>
  <c r="R9" i="18"/>
  <c r="P9" i="18"/>
  <c r="O9" i="18"/>
  <c r="N9" i="18"/>
  <c r="M9" i="18"/>
  <c r="K9" i="18"/>
  <c r="I9" i="18"/>
  <c r="H9" i="18"/>
  <c r="G9" i="18"/>
  <c r="F9" i="18"/>
  <c r="O16" i="17"/>
  <c r="O15" i="17"/>
  <c r="N15" i="17"/>
  <c r="M15" i="17"/>
  <c r="L15" i="17"/>
  <c r="K15" i="17"/>
  <c r="J15" i="17"/>
  <c r="D15" i="17"/>
  <c r="O14" i="17"/>
  <c r="N14" i="17"/>
  <c r="M14" i="17"/>
  <c r="L14" i="17"/>
  <c r="K14" i="17"/>
  <c r="J14" i="17"/>
  <c r="H14" i="17"/>
  <c r="D14" i="17"/>
  <c r="O13" i="17"/>
  <c r="N13" i="17"/>
  <c r="M13" i="17"/>
  <c r="L13" i="17"/>
  <c r="K13" i="17"/>
  <c r="J13" i="17"/>
  <c r="D13" i="17"/>
  <c r="O12" i="17"/>
  <c r="J12" i="17"/>
  <c r="D12" i="17"/>
  <c r="O11" i="17"/>
  <c r="N11" i="17"/>
  <c r="M11" i="17"/>
  <c r="L11" i="17"/>
  <c r="K11" i="17"/>
  <c r="J11" i="17"/>
  <c r="D11" i="17"/>
  <c r="O10" i="17"/>
  <c r="N10" i="17"/>
  <c r="M10" i="17"/>
  <c r="L10" i="17"/>
  <c r="K10" i="17"/>
  <c r="J10" i="17"/>
  <c r="I10" i="17"/>
  <c r="H10" i="17"/>
  <c r="F10" i="17"/>
  <c r="E10" i="17"/>
  <c r="D10" i="17"/>
  <c r="O9" i="17"/>
  <c r="N9" i="17"/>
  <c r="M9" i="17"/>
  <c r="L9" i="17"/>
  <c r="K9" i="17"/>
  <c r="J9" i="17"/>
  <c r="H9" i="17"/>
  <c r="F9" i="17"/>
  <c r="E9" i="17"/>
  <c r="D9" i="17"/>
  <c r="I21" i="16"/>
  <c r="I20" i="16"/>
  <c r="H20" i="16"/>
  <c r="G20" i="16"/>
  <c r="E20" i="16"/>
  <c r="I19" i="16"/>
  <c r="H19" i="16"/>
  <c r="G19" i="16"/>
  <c r="E19" i="16"/>
  <c r="I17" i="16"/>
  <c r="H17" i="16"/>
  <c r="I16" i="16"/>
  <c r="H16" i="16"/>
  <c r="J14" i="16"/>
  <c r="I14" i="16"/>
  <c r="H14" i="16"/>
  <c r="D14" i="16"/>
  <c r="I12" i="16"/>
  <c r="H12" i="16"/>
  <c r="I11" i="16"/>
  <c r="E11" i="16"/>
  <c r="I9" i="16"/>
  <c r="F9" i="16"/>
  <c r="E9" i="16"/>
  <c r="I8" i="16"/>
  <c r="G8" i="16"/>
  <c r="F8" i="16"/>
  <c r="E8" i="16"/>
  <c r="A3" i="16"/>
  <c r="E13" i="15"/>
  <c r="E8" i="15"/>
  <c r="M18" i="14"/>
  <c r="E15" i="14"/>
  <c r="B15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E29" i="13"/>
  <c r="E24" i="13"/>
  <c r="E21" i="13"/>
  <c r="E16" i="13"/>
  <c r="E13" i="13"/>
  <c r="E8" i="13"/>
  <c r="B36" i="12"/>
  <c r="D35" i="12"/>
  <c r="B35" i="12"/>
  <c r="D34" i="12"/>
  <c r="B34" i="12"/>
  <c r="D33" i="12"/>
  <c r="B33" i="12"/>
  <c r="D32" i="12"/>
  <c r="B32" i="12"/>
  <c r="D30" i="12"/>
  <c r="B30" i="12"/>
  <c r="D28" i="12"/>
  <c r="B28" i="12"/>
  <c r="D27" i="12"/>
  <c r="B27" i="12"/>
  <c r="D26" i="12"/>
  <c r="B26" i="12"/>
  <c r="D24" i="12"/>
  <c r="B24" i="12"/>
  <c r="D23" i="12"/>
  <c r="B23" i="12"/>
  <c r="D22" i="12"/>
  <c r="B22" i="12"/>
  <c r="D21" i="12"/>
  <c r="C21" i="12"/>
  <c r="B21" i="12"/>
  <c r="B20" i="12"/>
  <c r="D19" i="12"/>
  <c r="C19" i="12"/>
  <c r="B19" i="12"/>
  <c r="B18" i="12"/>
  <c r="D17" i="12"/>
  <c r="C17" i="12"/>
  <c r="B17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A4" i="12"/>
  <c r="A2" i="12"/>
  <c r="D11" i="10"/>
  <c r="C11" i="10"/>
  <c r="D5" i="10"/>
  <c r="G17" i="9"/>
  <c r="G16" i="9"/>
  <c r="G15" i="9"/>
  <c r="F15" i="9"/>
  <c r="G14" i="9"/>
  <c r="F14" i="9"/>
  <c r="G13" i="9"/>
  <c r="F13" i="9"/>
  <c r="J91" i="8"/>
  <c r="G91" i="8"/>
  <c r="E91" i="8"/>
  <c r="J90" i="8"/>
  <c r="G90" i="8"/>
  <c r="J89" i="8"/>
  <c r="G89" i="8"/>
  <c r="J88" i="8"/>
  <c r="E88" i="8"/>
  <c r="J87" i="8"/>
  <c r="E87" i="8"/>
  <c r="J86" i="8"/>
  <c r="G86" i="8"/>
  <c r="J85" i="8"/>
  <c r="G85" i="8"/>
  <c r="J84" i="8"/>
  <c r="H84" i="8"/>
  <c r="G84" i="8"/>
  <c r="J83" i="8"/>
  <c r="I83" i="8"/>
  <c r="H83" i="8"/>
  <c r="G83" i="8"/>
  <c r="J82" i="8"/>
  <c r="I82" i="8"/>
  <c r="H82" i="8"/>
  <c r="G82" i="8"/>
  <c r="J81" i="8"/>
  <c r="I81" i="8"/>
  <c r="H81" i="8"/>
  <c r="G81" i="8"/>
  <c r="J80" i="8"/>
  <c r="I80" i="8"/>
  <c r="H80" i="8"/>
  <c r="G80" i="8"/>
  <c r="J79" i="8"/>
  <c r="I79" i="8"/>
  <c r="H79" i="8"/>
  <c r="G79" i="8"/>
  <c r="J78" i="8"/>
  <c r="I78" i="8"/>
  <c r="H78" i="8"/>
  <c r="G78" i="8"/>
  <c r="J77" i="8"/>
  <c r="I77" i="8"/>
  <c r="H77" i="8"/>
  <c r="G77" i="8"/>
  <c r="J76" i="8"/>
  <c r="I76" i="8"/>
  <c r="H76" i="8"/>
  <c r="G76" i="8"/>
  <c r="J75" i="8"/>
  <c r="I75" i="8"/>
  <c r="H75" i="8"/>
  <c r="G75" i="8"/>
  <c r="J74" i="8"/>
  <c r="I74" i="8"/>
  <c r="H74" i="8"/>
  <c r="G74" i="8"/>
  <c r="J73" i="8"/>
  <c r="I73" i="8"/>
  <c r="H73" i="8"/>
  <c r="G73" i="8"/>
  <c r="J72" i="8"/>
  <c r="I72" i="8"/>
  <c r="H72" i="8"/>
  <c r="G72" i="8"/>
  <c r="J71" i="8"/>
  <c r="I71" i="8"/>
  <c r="H71" i="8"/>
  <c r="G71" i="8"/>
  <c r="J70" i="8"/>
  <c r="I70" i="8"/>
  <c r="H70" i="8"/>
  <c r="G70" i="8"/>
  <c r="J69" i="8"/>
  <c r="I69" i="8"/>
  <c r="H69" i="8"/>
  <c r="G69" i="8"/>
  <c r="J68" i="8"/>
  <c r="I68" i="8"/>
  <c r="H68" i="8"/>
  <c r="G68" i="8"/>
  <c r="J67" i="8"/>
  <c r="I67" i="8"/>
  <c r="H67" i="8"/>
  <c r="G67" i="8"/>
  <c r="J66" i="8"/>
  <c r="I66" i="8"/>
  <c r="H66" i="8"/>
  <c r="G66" i="8"/>
  <c r="J65" i="8"/>
  <c r="I65" i="8"/>
  <c r="H65" i="8"/>
  <c r="G65" i="8"/>
  <c r="J64" i="8"/>
  <c r="I64" i="8"/>
  <c r="H64" i="8"/>
  <c r="G64" i="8"/>
  <c r="J63" i="8"/>
  <c r="I63" i="8"/>
  <c r="H63" i="8"/>
  <c r="G63" i="8"/>
  <c r="J62" i="8"/>
  <c r="I62" i="8"/>
  <c r="H62" i="8"/>
  <c r="G62" i="8"/>
  <c r="J61" i="8"/>
  <c r="I61" i="8"/>
  <c r="H61" i="8"/>
  <c r="G61" i="8"/>
  <c r="J60" i="8"/>
  <c r="I60" i="8"/>
  <c r="H60" i="8"/>
  <c r="G60" i="8"/>
  <c r="J59" i="8"/>
  <c r="I59" i="8"/>
  <c r="H59" i="8"/>
  <c r="G59" i="8"/>
  <c r="E59" i="8"/>
  <c r="J58" i="8"/>
  <c r="I58" i="8"/>
  <c r="H58" i="8"/>
  <c r="G58" i="8"/>
  <c r="J57" i="8"/>
  <c r="I57" i="8"/>
  <c r="H57" i="8"/>
  <c r="G57" i="8"/>
  <c r="J56" i="8"/>
  <c r="I56" i="8"/>
  <c r="H56" i="8"/>
  <c r="G56" i="8"/>
  <c r="J55" i="8"/>
  <c r="H55" i="8"/>
  <c r="G55" i="8"/>
  <c r="J54" i="8"/>
  <c r="I54" i="8"/>
  <c r="H54" i="8"/>
  <c r="G54" i="8"/>
  <c r="J53" i="8"/>
  <c r="I53" i="8"/>
  <c r="H53" i="8"/>
  <c r="G53" i="8"/>
  <c r="J52" i="8"/>
  <c r="I52" i="8"/>
  <c r="H52" i="8"/>
  <c r="G52" i="8"/>
  <c r="J51" i="8"/>
  <c r="I51" i="8"/>
  <c r="H51" i="8"/>
  <c r="G51" i="8"/>
  <c r="E51" i="8"/>
  <c r="J50" i="8"/>
  <c r="I50" i="8"/>
  <c r="H50" i="8"/>
  <c r="G50" i="8"/>
  <c r="J49" i="8"/>
  <c r="I49" i="8"/>
  <c r="H49" i="8"/>
  <c r="G49" i="8"/>
  <c r="E49" i="8"/>
  <c r="J48" i="8"/>
  <c r="I48" i="8"/>
  <c r="H48" i="8"/>
  <c r="G48" i="8"/>
  <c r="E48" i="8"/>
  <c r="J45" i="8"/>
  <c r="H45" i="8"/>
  <c r="G45" i="8"/>
  <c r="J44" i="8"/>
  <c r="H44" i="8"/>
  <c r="G44" i="8"/>
  <c r="J43" i="8"/>
  <c r="H43" i="8"/>
  <c r="G43" i="8"/>
  <c r="J42" i="8"/>
  <c r="H42" i="8"/>
  <c r="G42" i="8"/>
  <c r="F42" i="8"/>
  <c r="J41" i="8"/>
  <c r="H41" i="8"/>
  <c r="G41" i="8"/>
  <c r="F41" i="8"/>
  <c r="J40" i="8"/>
  <c r="H40" i="8"/>
  <c r="G40" i="8"/>
  <c r="J39" i="8"/>
  <c r="H39" i="8"/>
  <c r="G39" i="8"/>
  <c r="F39" i="8"/>
  <c r="J36" i="8"/>
  <c r="G36" i="8"/>
  <c r="J35" i="8"/>
  <c r="H35" i="8"/>
  <c r="G35" i="8"/>
  <c r="J34" i="8"/>
  <c r="I34" i="8"/>
  <c r="H34" i="8"/>
  <c r="G34" i="8"/>
  <c r="J33" i="8"/>
  <c r="I33" i="8"/>
  <c r="H33" i="8"/>
  <c r="G33" i="8"/>
  <c r="J32" i="8"/>
  <c r="I32" i="8"/>
  <c r="H32" i="8"/>
  <c r="G32" i="8"/>
  <c r="J31" i="8"/>
  <c r="I31" i="8"/>
  <c r="H31" i="8"/>
  <c r="G31" i="8"/>
  <c r="J30" i="8"/>
  <c r="I30" i="8"/>
  <c r="H30" i="8"/>
  <c r="G30" i="8"/>
  <c r="J29" i="8"/>
  <c r="I29" i="8"/>
  <c r="H29" i="8"/>
  <c r="G29" i="8"/>
  <c r="J28" i="8"/>
  <c r="I28" i="8"/>
  <c r="H28" i="8"/>
  <c r="G28" i="8"/>
  <c r="J27" i="8"/>
  <c r="I27" i="8"/>
  <c r="H27" i="8"/>
  <c r="G27" i="8"/>
  <c r="J26" i="8"/>
  <c r="I26" i="8"/>
  <c r="H26" i="8"/>
  <c r="G26" i="8"/>
  <c r="J25" i="8"/>
  <c r="I25" i="8"/>
  <c r="H25" i="8"/>
  <c r="G25" i="8"/>
  <c r="J24" i="8"/>
  <c r="H24" i="8"/>
  <c r="G24" i="8"/>
  <c r="J23" i="8"/>
  <c r="I23" i="8"/>
  <c r="H23" i="8"/>
  <c r="G23" i="8"/>
  <c r="J22" i="8"/>
  <c r="I22" i="8"/>
  <c r="H22" i="8"/>
  <c r="G22" i="8"/>
  <c r="J21" i="8"/>
  <c r="I21" i="8"/>
  <c r="H21" i="8"/>
  <c r="G21" i="8"/>
  <c r="J18" i="8"/>
  <c r="I18" i="8"/>
  <c r="G18" i="8"/>
  <c r="F18" i="8"/>
  <c r="J16" i="8"/>
  <c r="G16" i="8"/>
  <c r="E16" i="8"/>
  <c r="J15" i="8"/>
  <c r="I15" i="8"/>
  <c r="H15" i="8"/>
  <c r="G15" i="8"/>
  <c r="J14" i="8"/>
  <c r="I14" i="8"/>
  <c r="H14" i="8"/>
  <c r="G14" i="8"/>
  <c r="J13" i="8"/>
  <c r="I13" i="8"/>
  <c r="H13" i="8"/>
  <c r="G13" i="8"/>
  <c r="C41" i="7"/>
  <c r="E40" i="7"/>
  <c r="C40" i="7"/>
  <c r="E39" i="7"/>
  <c r="C39" i="7"/>
  <c r="E38" i="7"/>
  <c r="C38" i="7"/>
  <c r="E37" i="7"/>
  <c r="C37" i="7"/>
  <c r="E36" i="7"/>
  <c r="C36" i="7"/>
  <c r="E35" i="7"/>
  <c r="C35" i="7"/>
  <c r="E34" i="7"/>
  <c r="C34" i="7"/>
  <c r="E33" i="7"/>
  <c r="C33" i="7"/>
  <c r="E32" i="7"/>
  <c r="C32" i="7"/>
  <c r="E31" i="7"/>
  <c r="E30" i="7"/>
  <c r="C30" i="7"/>
  <c r="E29" i="7"/>
  <c r="C29" i="7"/>
  <c r="E27" i="7"/>
  <c r="C27" i="7"/>
  <c r="E26" i="7"/>
  <c r="C26" i="7"/>
  <c r="E25" i="7"/>
  <c r="C25" i="7"/>
  <c r="E24" i="7"/>
  <c r="D24" i="7"/>
  <c r="C24" i="7"/>
  <c r="C23" i="7"/>
  <c r="E22" i="7"/>
  <c r="D22" i="7"/>
  <c r="C22" i="7"/>
  <c r="C21" i="7"/>
  <c r="E20" i="7"/>
  <c r="D20" i="7"/>
  <c r="C20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B8" i="7"/>
  <c r="H73" i="6"/>
  <c r="A73" i="6"/>
  <c r="H72" i="6"/>
  <c r="A72" i="6"/>
  <c r="H71" i="6"/>
  <c r="A71" i="6"/>
  <c r="H70" i="6"/>
  <c r="A70" i="6"/>
  <c r="H69" i="6"/>
  <c r="A69" i="6"/>
  <c r="H68" i="6"/>
  <c r="A68" i="6"/>
  <c r="H67" i="6"/>
  <c r="A67" i="6"/>
  <c r="H66" i="6"/>
  <c r="A66" i="6"/>
  <c r="H65" i="6"/>
  <c r="A65" i="6"/>
  <c r="H64" i="6"/>
  <c r="A64" i="6"/>
  <c r="H63" i="6"/>
  <c r="A63" i="6"/>
  <c r="H62" i="6"/>
  <c r="A62" i="6"/>
  <c r="H61" i="6"/>
  <c r="A61" i="6"/>
  <c r="H60" i="6"/>
  <c r="A60" i="6"/>
  <c r="H59" i="6"/>
  <c r="A59" i="6"/>
  <c r="H58" i="6"/>
  <c r="A58" i="6"/>
  <c r="H57" i="6"/>
  <c r="A57" i="6"/>
  <c r="H56" i="6"/>
  <c r="A56" i="6"/>
  <c r="H55" i="6"/>
  <c r="A55" i="6"/>
  <c r="H54" i="6"/>
  <c r="A54" i="6"/>
  <c r="H53" i="6"/>
  <c r="A53" i="6"/>
  <c r="H52" i="6"/>
  <c r="A52" i="6"/>
  <c r="H51" i="6"/>
  <c r="A51" i="6"/>
  <c r="H50" i="6"/>
  <c r="A50" i="6"/>
  <c r="H49" i="6"/>
  <c r="F49" i="6"/>
  <c r="A49" i="6"/>
  <c r="H48" i="6"/>
  <c r="A48" i="6"/>
  <c r="H47" i="6"/>
  <c r="A47" i="6"/>
  <c r="H46" i="6"/>
  <c r="A46" i="6"/>
  <c r="H45" i="6"/>
  <c r="A45" i="6"/>
  <c r="H44" i="6"/>
  <c r="A44" i="6"/>
  <c r="H43" i="6"/>
  <c r="A43" i="6"/>
  <c r="H42" i="6"/>
  <c r="F42" i="6"/>
  <c r="A42" i="6"/>
  <c r="H41" i="6"/>
  <c r="A41" i="6"/>
  <c r="H40" i="6"/>
  <c r="F40" i="6"/>
  <c r="A40" i="6"/>
  <c r="H39" i="6"/>
  <c r="F39" i="6"/>
  <c r="A39" i="6"/>
  <c r="H38" i="6"/>
  <c r="H37" i="6"/>
  <c r="A37" i="6"/>
  <c r="H36" i="6"/>
  <c r="A36" i="6"/>
  <c r="H35" i="6"/>
  <c r="A35" i="6"/>
  <c r="H34" i="6"/>
  <c r="H33" i="6"/>
  <c r="A33" i="6"/>
  <c r="H32" i="6"/>
  <c r="A32" i="6"/>
  <c r="H31" i="6"/>
  <c r="A31" i="6"/>
  <c r="H30" i="6"/>
  <c r="A30" i="6"/>
  <c r="H29" i="6"/>
  <c r="A29" i="6"/>
  <c r="H28" i="6"/>
  <c r="A28" i="6"/>
  <c r="H27" i="6"/>
  <c r="A27" i="6"/>
  <c r="H26" i="6"/>
  <c r="A26" i="6"/>
  <c r="H25" i="6"/>
  <c r="A25" i="6"/>
  <c r="H24" i="6"/>
  <c r="A24" i="6"/>
  <c r="H23" i="6"/>
  <c r="A23" i="6"/>
  <c r="H22" i="6"/>
  <c r="A22" i="6"/>
  <c r="H21" i="6"/>
  <c r="A21" i="6"/>
  <c r="H20" i="6"/>
  <c r="A19" i="6"/>
  <c r="H18" i="6"/>
  <c r="H17" i="6"/>
  <c r="A17" i="6"/>
  <c r="H16" i="6"/>
  <c r="A16" i="6"/>
  <c r="H15" i="6"/>
  <c r="A15" i="6"/>
  <c r="H14" i="6"/>
  <c r="A14" i="6"/>
  <c r="H13" i="6"/>
  <c r="H12" i="6"/>
  <c r="F12" i="6"/>
  <c r="J14" i="5"/>
  <c r="I14" i="5"/>
  <c r="H14" i="5"/>
  <c r="F14" i="5"/>
  <c r="J13" i="5"/>
  <c r="I13" i="5"/>
  <c r="H13" i="5"/>
  <c r="F13" i="5"/>
  <c r="J12" i="5"/>
  <c r="I12" i="5"/>
  <c r="H12" i="5"/>
  <c r="F12" i="5"/>
  <c r="B7" i="5"/>
  <c r="B6" i="5"/>
  <c r="D23" i="4"/>
  <c r="D22" i="4"/>
  <c r="D16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<sst xmlns="http://schemas.openxmlformats.org/spreadsheetml/2006/main" count="996" uniqueCount="508">
  <si>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</si>
  <si>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</si>
  <si>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</si>
  <si>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</si>
  <si>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</si>
  <si>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</si>
  <si>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</si>
  <si>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</si>
  <si>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B1-01-05-1</t>
  </si>
  <si>
    <t xml:space="preserve">Ячейки выключателя 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</si>
  <si>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</si>
  <si>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</si>
  <si>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</si>
  <si>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</si>
  <si>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</si>
  <si>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</si>
  <si>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</si>
  <si>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</si>
  <si>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</si>
  <si>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</si>
  <si>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</si>
  <si>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</si>
  <si>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</si>
  <si>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</si>
  <si>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</si>
  <si>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</si>
  <si>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</si>
  <si>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</si>
  <si>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</si>
  <si>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</si>
  <si>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</si>
  <si>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</si>
  <si>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</si>
  <si>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</si>
  <si>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</si>
  <si>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</si>
  <si>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</si>
  <si>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</si>
  <si>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</si>
  <si>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</si>
  <si>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</si>
  <si>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</si>
  <si>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</si>
  <si>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</si>
  <si>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</si>
  <si>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</si>
  <si>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</si>
  <si>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</si>
  <si>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ТТ на три фазы без устройства фундамента напряжение 35(20) кВ</t>
  </si>
  <si>
    <t>Сопоставимый уровень цен: 1 квартал 2017 года</t>
  </si>
  <si>
    <t>Единица измерения  — 1 ед.</t>
  </si>
  <si>
    <t>Параметр</t>
  </si>
  <si>
    <t xml:space="preserve">Объект-представитель </t>
  </si>
  <si>
    <t>Наименование объекта-представителя</t>
  </si>
  <si>
    <t>ПС 110/35/10 кВ Плиево-Новая</t>
  </si>
  <si>
    <t>Наименование субъекта Российской Федерации</t>
  </si>
  <si>
    <t>Республика Ингушетия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</si>
  <si>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</si>
  <si>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</si>
  <si>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</si>
  <si>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</si>
  <si>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 xml:space="preserve"> ТГМ-35 УХЛ1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</si>
  <si>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</si>
  <si>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</si>
  <si>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</si>
  <si>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</si>
  <si>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</si>
  <si>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</si>
  <si>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</si>
  <si>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</si>
  <si>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</si>
  <si>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</si>
  <si>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1 квартал 2017 года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</si>
  <si>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</si>
  <si>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</si>
  <si>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</si>
  <si>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</si>
  <si>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</si>
  <si>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</si>
  <si>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</si>
  <si>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</si>
  <si>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</si>
  <si>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</si>
  <si>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</si>
  <si>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</si>
  <si>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1 кв. 2017 г., тыс. руб.</t>
  </si>
  <si>
    <t>Строительные работы</t>
  </si>
  <si>
    <t>Монтажные работы</t>
  </si>
  <si>
    <t>Прочее</t>
  </si>
  <si>
    <t>Всего</t>
  </si>
  <si>
    <t>02-01-02
02-02-02</t>
  </si>
  <si>
    <t>Приобретение и монтаж оборудования на  ПС Плиево-Новая 1 ПК; Силовое оборудование и электроосвещение КПП на ПС Плиево-Новая 1 ПК</t>
  </si>
  <si>
    <t>Всего по объекту:</t>
  </si>
  <si>
    <t>Всего по объекту в сопоставимом уровне цен 1 кв. 2017 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</si>
  <si>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</si>
  <si>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</si>
  <si>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</si>
  <si>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</si>
  <si>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</si>
  <si>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</si>
  <si>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</si>
  <si>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</si>
  <si>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</si>
  <si>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</si>
  <si>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</si>
  <si>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</si>
  <si>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</si>
  <si>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10-3-1</t>
  </si>
  <si>
    <t>Инженер I категории</t>
  </si>
  <si>
    <t>чел.-ч.</t>
  </si>
  <si>
    <t>10-3-2</t>
  </si>
  <si>
    <t>Инженер II категории</t>
  </si>
  <si>
    <t>1-4-0</t>
  </si>
  <si>
    <t>Затраты труда рабочих (средний разряд работы 4,0)</t>
  </si>
  <si>
    <t>чел.-ч</t>
  </si>
  <si>
    <t>1-3-8</t>
  </si>
  <si>
    <t>Затраты труда рабочих (средний разряд работы 3,8)</t>
  </si>
  <si>
    <t>1-3-2</t>
  </si>
  <si>
    <t>Затраты труда рабочих (средний разряд работы 3,2)</t>
  </si>
  <si>
    <t>Затраты труда машинистов</t>
  </si>
  <si>
    <t>Машины и механизмы</t>
  </si>
  <si>
    <t>91.11.01-012</t>
  </si>
  <si>
    <t>Машины монтажные для выполнения работ при прокладке и монтаже кабеля на базе автомобиля</t>
  </si>
  <si>
    <t>маш.-ч</t>
  </si>
  <si>
    <t>91.10.01-002</t>
  </si>
  <si>
    <t>Агрегаты наполнительно-опрессовочные до 300 м3/ч</t>
  </si>
  <si>
    <t>91.06.03-058</t>
  </si>
  <si>
    <t>Лебедки электрические тяговым усилием 156,96 кН (16 т)</t>
  </si>
  <si>
    <t>91.05.05-014</t>
  </si>
  <si>
    <t>Краны на автомобильном ходу, грузоподъемность 10 т</t>
  </si>
  <si>
    <t>маш.час</t>
  </si>
  <si>
    <t>91.14.02-001</t>
  </si>
  <si>
    <t>Автомобили бортовые, грузоподъемность: до 5 т</t>
  </si>
  <si>
    <t>91.06.06-042</t>
  </si>
  <si>
    <t>Подъемники гидравлические высотой подъема: 10 м</t>
  </si>
  <si>
    <t>91.17.04-233</t>
  </si>
  <si>
    <t>Установки для сварки: ручной дуговой (постоянного тока)</t>
  </si>
  <si>
    <t>91.06.01-003</t>
  </si>
  <si>
    <t>Домкраты гидравлические, грузоподъемность 63-100 т</t>
  </si>
  <si>
    <t>91.21.12-002</t>
  </si>
  <si>
    <t>Ножницы листовые кривошипные гильотинные</t>
  </si>
  <si>
    <t>91.21.16-014</t>
  </si>
  <si>
    <t>Пресс: листогибочный кривошипный 1000 кН (100 тс)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</si>
  <si>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</si>
  <si>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</si>
  <si>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</si>
  <si>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</si>
  <si>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91.21.19-031</t>
  </si>
  <si>
    <t>Станок: сверлильный</t>
  </si>
  <si>
    <t>Прайс из СД ОП</t>
  </si>
  <si>
    <t>Трансформатор тока ТГМ-35
УХЛ1</t>
  </si>
  <si>
    <t>шт.</t>
  </si>
  <si>
    <t>Шкаф промежуточных зажимов
ШЗВ-60 УХЛ1</t>
  </si>
  <si>
    <t>Коробка зажимов для цепей тока_x000D_
с (КИ-10) К3-11-АСКУЭ</t>
  </si>
  <si>
    <t>Материалы</t>
  </si>
  <si>
    <t>21.1.06.10-0411</t>
  </si>
  <si>
    <t>Кабель силовой с медными жилами ВВГнг(A)-LS 5х16мк(N, РЕ)-1000</t>
  </si>
  <si>
    <t>1000 м</t>
  </si>
  <si>
    <t>21.1.08.03-0574</t>
  </si>
  <si>
    <t>Кабель контрольный КВВГЭнг(А)-LS 4x2,5</t>
  </si>
  <si>
    <t>20.1.01.03-0005</t>
  </si>
  <si>
    <t>Зажим винтовой ЗВИ-150 16-35 мм2 12 пар</t>
  </si>
  <si>
    <t>шт</t>
  </si>
  <si>
    <t>05.1.01.10-0131</t>
  </si>
  <si>
    <t>Лотки каналов и тоннелей железобетонные для прокладки коммуникаций</t>
  </si>
  <si>
    <t>м3</t>
  </si>
  <si>
    <t>21.2.01.02-0090</t>
  </si>
  <si>
    <t>Провод неизолированный для воздушных линий электропередачи АС 150/19</t>
  </si>
  <si>
    <t>т</t>
  </si>
  <si>
    <t>20.1.01.02-0062</t>
  </si>
  <si>
    <t>Зажим аппаратный прессуемый: А4А-150-2</t>
  </si>
  <si>
    <t>100 шт</t>
  </si>
  <si>
    <t>01.7.17.11-0001</t>
  </si>
  <si>
    <t>Бумага шлифовальная</t>
  </si>
  <si>
    <t>кг</t>
  </si>
  <si>
    <t>20.2.08.05-0017</t>
  </si>
  <si>
    <t>Профиль монтажный</t>
  </si>
  <si>
    <t>999-9950</t>
  </si>
  <si>
    <t xml:space="preserve">Вспомогательные ненормируемые ресурсы </t>
  </si>
  <si>
    <t>руб</t>
  </si>
  <si>
    <t>01.7.15.03-0042</t>
  </si>
  <si>
    <t>Болты с гайками и шайбами строительные</t>
  </si>
  <si>
    <t>02.2.05.04-1777</t>
  </si>
  <si>
    <t>Щебень М 800, фракция 20-40 мм, группа 2</t>
  </si>
  <si>
    <t>20.2.08.07-0072</t>
  </si>
  <si>
    <t>Скобы металлические для крепления проводов</t>
  </si>
  <si>
    <t>10 шт.</t>
  </si>
  <si>
    <t>08.3.07.01-0076</t>
  </si>
  <si>
    <t>Сталь полосовая, марка стали: Ст3сп шириной 50-200 мм толщиной 4-5 мм</t>
  </si>
  <si>
    <t>01.7.15.07-0014</t>
  </si>
  <si>
    <t>Дюбели распорные полипропиленовые</t>
  </si>
  <si>
    <t>100 шт.</t>
  </si>
  <si>
    <t>08.3.08.02-0091</t>
  </si>
  <si>
    <t>Сталь угловая, марки Ст3, перфорированная УП 35х35 мм</t>
  </si>
  <si>
    <t>м</t>
  </si>
  <si>
    <t>01.7.11.07-0034</t>
  </si>
  <si>
    <t>Электроды диаметром: 4 мм Э42А</t>
  </si>
  <si>
    <t>14.4.02.09-0001</t>
  </si>
  <si>
    <t>Краска</t>
  </si>
  <si>
    <t>01.7.15.07-0031</t>
  </si>
  <si>
    <t>Дюбели распорные с гайкой</t>
  </si>
  <si>
    <t>08.3.05.02-0052</t>
  </si>
  <si>
    <t>Сталь листовая горячекатаная марки Ст3 толщиной: 2-6 мм</t>
  </si>
  <si>
    <t>03.2.01.01-0003</t>
  </si>
  <si>
    <t>Портландцемент общестроительного назначения бездобавочный, марки: 500</t>
  </si>
  <si>
    <t>61.2.04.07-0012</t>
  </si>
  <si>
    <t>Оповещатель световой пожарный, марка "Блик-С-12" (прим. Табло световое ТСБ с двумя светодиодными лампами)</t>
  </si>
  <si>
    <t>14.4.02.09-0301</t>
  </si>
  <si>
    <t>Краска "Цинол"</t>
  </si>
  <si>
    <t>01.3.01.06-0050</t>
  </si>
  <si>
    <t>Смазка универсальная тугоплавкая УТ (консталин жировой)</t>
  </si>
  <si>
    <t>01.7.20.08-0031</t>
  </si>
  <si>
    <t>Бязь суровая арт. 6804</t>
  </si>
  <si>
    <t>10 м2</t>
  </si>
  <si>
    <t>20.3.02.12-0002</t>
  </si>
  <si>
    <t>Лампа энергосберегающая: Camelion LH-11W</t>
  </si>
  <si>
    <t>2</t>
  </si>
  <si>
    <t>14.4.04.09-0017</t>
  </si>
  <si>
    <t>Эмаль ХВ-124 защитная, зеленая</t>
  </si>
  <si>
    <t>02.3.01.02-0020</t>
  </si>
  <si>
    <t>Песок природный для строительных: растворов средний</t>
  </si>
  <si>
    <t>01.7.15.07-0007</t>
  </si>
  <si>
    <t>Дюбели пластмассовые диаметр 14 мм</t>
  </si>
  <si>
    <t>01.7.15.14-0043</t>
  </si>
  <si>
    <t>Шуруп самонарезающий: (LN) 3,5/11 мм</t>
  </si>
  <si>
    <t>14.4.01.01-0003</t>
  </si>
  <si>
    <t>Грунтовка: ГФ-021 красно-коричневая</t>
  </si>
  <si>
    <t>01.7.11.07-0032</t>
  </si>
  <si>
    <t>Электроды диаметром: 4 мм Э42</t>
  </si>
  <si>
    <t>01.7.15.03-0031</t>
  </si>
  <si>
    <t>Болты с гайками и шайбами оцинкованные, диаметр: 6 мм</t>
  </si>
  <si>
    <t>08.3.07.01-0043</t>
  </si>
  <si>
    <t>Сталь полосовая: 40х5 мм, марка Ст3сп</t>
  </si>
  <si>
    <t>14.5.09.07-0029</t>
  </si>
  <si>
    <t>Растворитель марки: Р-4</t>
  </si>
  <si>
    <t>14.5.09.11-0101</t>
  </si>
  <si>
    <t>Уайт-спирит</t>
  </si>
  <si>
    <t xml:space="preserve">Примечание: </t>
  </si>
  <si>
    <t xml:space="preserve">Сметная стоимость ресурсов принята на основании данных по объекту - представителю в ценах на 01.01.2000 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</si>
  <si>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</si>
  <si>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</si>
  <si>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</si>
  <si>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</si>
  <si>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</si>
  <si>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</si>
  <si>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</si>
  <si>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</si>
  <si>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</si>
  <si>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</si>
  <si>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</si>
  <si>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</si>
  <si>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</si>
  <si>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</si>
  <si>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</si>
  <si>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</si>
  <si>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</si>
  <si>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</si>
  <si>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</si>
  <si>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</si>
  <si>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</si>
  <si>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</si>
  <si>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</si>
  <si>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</si>
  <si>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</si>
  <si>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</si>
  <si>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</si>
  <si>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</si>
  <si>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</si>
  <si>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</si>
  <si>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</si>
  <si>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</si>
  <si>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</si>
  <si>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</si>
  <si>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</si>
  <si>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</si>
  <si>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</si>
  <si>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</si>
  <si>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</si>
  <si>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</si>
  <si>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</t>
  </si>
  <si>
    <t>ТТ на три фазы без устройства фундамента напряжение 35(20)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</si>
  <si>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</si>
  <si>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</si>
  <si>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</si>
  <si>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</si>
  <si>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</si>
  <si>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</si>
  <si>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</si>
  <si>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</si>
  <si>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</si>
  <si>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</si>
  <si>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</si>
  <si>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</si>
  <si>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БЦ.14.129</t>
  </si>
  <si>
    <t>Трансформатор тока 35 кВ</t>
  </si>
  <si>
    <t>Итого основное оборудование</t>
  </si>
  <si>
    <t>БЦ.30_1.149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</si>
  <si>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</si>
  <si>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</si>
  <si>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</si>
  <si>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r>
      <t>Материалы</t>
    </r>
    <r>
      <rPr>
        <sz val="10"/>
        <color rgb="FF000000"/>
        <rFont val="Arial"/>
      </rPr>
      <t xml:space="preserve"> </t>
    </r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</si>
  <si>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</si>
  <si>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</si>
  <si>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</si>
  <si>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</si>
  <si>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</si>
  <si>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</si>
  <si>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</si>
  <si>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</si>
  <si>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</si>
  <si>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</si>
  <si>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</si>
  <si>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</si>
  <si>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</si>
  <si>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</si>
  <si>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</si>
  <si>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</si>
  <si>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</si>
  <si>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</si>
  <si>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</si>
  <si>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</si>
  <si>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</si>
  <si>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</si>
  <si>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Наименование РМ, входящих в состав показателя</t>
  </si>
  <si>
    <t>Норматив цены на 01.01.2023, тыс.руб.</t>
  </si>
  <si>
    <t>И10-01-2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</si>
  <si>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</si>
  <si>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</si>
  <si>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</si>
  <si>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</si>
  <si>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</si>
  <si>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</si>
  <si>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</si>
  <si>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</si>
  <si>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</si>
  <si>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</si>
  <si>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</si>
  <si>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</si>
  <si>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</si>
  <si>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</si>
  <si>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</si>
  <si>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</si>
  <si>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</si>
  <si>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</si>
  <si>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</si>
  <si>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</si>
  <si>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</si>
  <si>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t xml:space="preserve">Удельный вес, %
(в СМР)
</t>
  </si>
  <si>
    <t>Удельный вес, %
(от всего по РМ)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</si>
  <si>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</si>
  <si>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</si>
  <si>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</si>
  <si>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ПИР (в том числе экспертиза ПД)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</si>
  <si>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</si>
  <si>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</si>
  <si>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</si>
  <si>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</si>
  <si>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</si>
  <si>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</si>
  <si>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</si>
  <si>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</si>
  <si>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</si>
  <si>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</si>
  <si>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</si>
  <si>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</si>
  <si>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</si>
  <si>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</si>
  <si>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</si>
  <si>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</si>
  <si>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</si>
  <si>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</si>
  <si>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</si>
  <si>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</si>
  <si>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</si>
  <si>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</si>
  <si>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</si>
  <si>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</si>
  <si>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</si>
  <si>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</si>
  <si>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</si>
  <si>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</si>
  <si>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</si>
  <si>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</si>
  <si>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</si>
  <si>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</si>
  <si>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</si>
  <si>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</si>
  <si>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</si>
  <si>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</si>
  <si>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</si>
  <si>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</si>
  <si>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</si>
  <si>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</si>
  <si>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</si>
  <si>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</si>
  <si>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</si>
  <si>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</si>
  <si>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t>Приложение 1.7.</t>
  </si>
  <si>
    <t>Таблица дефляторов Минэкономразвития
Инвестиции в основной капитал (капитальные вложения)</t>
  </si>
  <si>
    <t>Порядковый номер месяца</t>
  </si>
  <si>
    <t>1 месяц</t>
  </si>
  <si>
    <t>2 месяца</t>
  </si>
  <si>
    <t>3 месяца - 1 кв.</t>
  </si>
  <si>
    <t>4 месяца</t>
  </si>
  <si>
    <t>5 месяцев</t>
  </si>
  <si>
    <t>6 месяцев - 2 кв.</t>
  </si>
  <si>
    <t>7 месяцев</t>
  </si>
  <si>
    <t>8 месяцев</t>
  </si>
  <si>
    <t>9 месяцев - 3 кв.</t>
  </si>
  <si>
    <t>10 месяцев</t>
  </si>
  <si>
    <t>11 месяцев</t>
  </si>
  <si>
    <t>год - 12 месяцев</t>
  </si>
  <si>
    <t>Письмо МЭР РФ от 26.04.2017 №Д14и-917,
Письмо МЭР РФ от 29.09.2017 №27637-АТ/ДОЗи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</si>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</sst>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_-* #,##0.0\ _₽_-;\-* #,##0.0\ _₽_-;_-* &quot;-&quot;??\ _₽_-;_-@_-"/>
    <numFmt numFmtId="171" formatCode="#,##0.00000"/>
    <numFmt numFmtId="172" formatCode="0.000"/>
  </numFmts>
  <fonts count="32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u/>
      <sz val="10"/>
      <color rgb="FF0563C1"/>
      <name val="Arial Cyr"/>
    </font>
    <font>
      <u/>
      <sz val="11"/>
      <color rgb="FF0563C1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1"/>
      <color rgb="FFE7E6E6"/>
      <name val="Calibri"/>
    </font>
    <font>
      <sz val="11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Calibri"/>
    </font>
    <font>
      <b/>
      <sz val="12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9"/>
      <color rgb="FF000000"/>
      <name val="Tahoma"/>
    </font>
    <font>
      <b/>
      <sz val="9"/>
      <color rgb="FF000000"/>
      <name val="Tahoma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justify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0" fontId="19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165" fontId="4" fillId="0" borderId="0" xfId="0" applyNumberFormat="1" applyFont="1"/>
    <xf numFmtId="169" fontId="1" fillId="0" borderId="1" xfId="0" applyNumberFormat="1" applyFont="1" applyBorder="1" applyAlignment="1">
      <alignment horizontal="center" vertical="center" wrapText="1"/>
    </xf>
    <xf numFmtId="4" fontId="4" fillId="0" borderId="0" xfId="0" applyNumberFormat="1" applyFont="1"/>
    <xf numFmtId="170" fontId="20" fillId="4" borderId="0" xfId="0" applyNumberFormat="1" applyFont="1" applyFill="1"/>
    <xf numFmtId="10" fontId="1" fillId="0" borderId="0" xfId="0" applyNumberFormat="1" applyFont="1" applyAlignment="1" applyProtection="1">
      <alignment horizontal="center" vertical="center" wrapText="1"/>
      <protection locked="0"/>
    </xf>
    <xf numFmtId="0" fontId="19" fillId="0" borderId="1" xfId="0" applyFont="1" applyBorder="1" applyAlignment="1">
      <alignment vertical="center" wrapText="1"/>
    </xf>
    <xf numFmtId="0" fontId="19" fillId="0" borderId="0" xfId="0" applyFont="1" applyAlignment="1">
      <alignment horizontal="right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68" fontId="0" fillId="7" borderId="8" xfId="0" applyNumberFormat="1" applyFill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68" fontId="0" fillId="7" borderId="10" xfId="0" applyNumberFormat="1" applyFill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168" fontId="0" fillId="7" borderId="7" xfId="0" applyNumberFormat="1" applyFill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5" borderId="0" xfId="0" applyFill="1"/>
    <xf numFmtId="0" fontId="19" fillId="0" borderId="0" xfId="0" applyFont="1"/>
    <xf numFmtId="0" fontId="18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5" fillId="0" borderId="0" xfId="0" applyFont="1"/>
    <xf numFmtId="0" fontId="22" fillId="0" borderId="0" xfId="0" applyFont="1" applyAlignment="1">
      <alignment horizontal="center" vertical="center"/>
    </xf>
    <xf numFmtId="2" fontId="0" fillId="0" borderId="0" xfId="0" applyNumberFormat="1"/>
    <xf numFmtId="49" fontId="1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0" xfId="0" applyNumberFormat="1" applyFont="1" applyAlignment="1">
      <alignment horizontal="right" vertical="center" wrapText="1"/>
    </xf>
    <xf numFmtId="0" fontId="1" fillId="0" borderId="5" xfId="0" applyFont="1" applyBorder="1" applyAlignment="1">
      <alignment horizontal="left" vertical="top" wrapText="1"/>
    </xf>
    <xf numFmtId="4" fontId="1" fillId="0" borderId="12" xfId="0" applyNumberFormat="1" applyFont="1" applyBorder="1" applyAlignment="1">
      <alignment horizontal="right"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0" fontId="1" fillId="0" borderId="5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15" fillId="0" borderId="1" xfId="0" applyFont="1" applyBorder="1" applyAlignment="1">
      <alignment horizontal="center" vertical="center" wrapText="1"/>
    </xf>
    <xf numFmtId="4" fontId="23" fillId="0" borderId="4" xfId="0" applyNumberFormat="1" applyFont="1" applyBorder="1" applyAlignment="1">
      <alignment vertical="center" wrapText="1"/>
    </xf>
    <xf numFmtId="4" fontId="23" fillId="0" borderId="1" xfId="0" applyNumberFormat="1" applyFont="1" applyBorder="1" applyAlignment="1">
      <alignment vertical="center" wrapText="1"/>
    </xf>
    <xf numFmtId="17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right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/>
    <xf numFmtId="0" fontId="0" fillId="0" borderId="0" xfId="0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justify" vertical="center"/>
    </xf>
    <xf numFmtId="0" fontId="19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4" fillId="0" borderId="1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14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2" fontId="14" fillId="0" borderId="16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26</xdr:row>
      <xdr:rowOff>45945</xdr:rowOff>
    </xdr:from>
    <xdr:to>
      <xdr:col>2</xdr:col>
      <xdr:colOff>1461621</xdr:colOff>
      <xdr:row>29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24</xdr:row>
      <xdr:rowOff>257735</xdr:rowOff>
    </xdr:from>
    <xdr:to>
      <xdr:col>2</xdr:col>
      <xdr:colOff>1401670</xdr:colOff>
      <xdr:row>25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00208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380254</xdr:colOff>
      <xdr:row>18</xdr:row>
      <xdr:rowOff>109445</xdr:rowOff>
    </xdr:from>
    <xdr:to>
      <xdr:col>2</xdr:col>
      <xdr:colOff>1318746</xdr:colOff>
      <xdr:row>21</xdr:row>
      <xdr:rowOff>64995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629" y="6284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403226</xdr:colOff>
      <xdr:row>16</xdr:row>
      <xdr:rowOff>560</xdr:rowOff>
    </xdr:from>
    <xdr:to>
      <xdr:col>2</xdr:col>
      <xdr:colOff>1306420</xdr:colOff>
      <xdr:row>17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1" y="57949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41276</xdr:colOff>
      <xdr:row>79</xdr:row>
      <xdr:rowOff>68357</xdr:rowOff>
    </xdr:from>
    <xdr:to>
      <xdr:col>2</xdr:col>
      <xdr:colOff>978087</xdr:colOff>
      <xdr:row>82</xdr:row>
      <xdr:rowOff>23907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982" y="19499357"/>
          <a:ext cx="936811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50241</xdr:colOff>
      <xdr:row>76</xdr:row>
      <xdr:rowOff>179854</xdr:rowOff>
    </xdr:from>
    <xdr:to>
      <xdr:col>2</xdr:col>
      <xdr:colOff>951754</xdr:colOff>
      <xdr:row>78</xdr:row>
      <xdr:rowOff>135442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947" y="19039354"/>
          <a:ext cx="901513" cy="33658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989854</xdr:colOff>
      <xdr:row>43</xdr:row>
      <xdr:rowOff>55470</xdr:rowOff>
    </xdr:from>
    <xdr:to>
      <xdr:col>1</xdr:col>
      <xdr:colOff>1928346</xdr:colOff>
      <xdr:row>46</xdr:row>
      <xdr:rowOff>11020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079" y="1172359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1041401</xdr:colOff>
      <xdr:row>41</xdr:row>
      <xdr:rowOff>38660</xdr:rowOff>
    </xdr:from>
    <xdr:to>
      <xdr:col>1</xdr:col>
      <xdr:colOff>1944595</xdr:colOff>
      <xdr:row>42</xdr:row>
      <xdr:rowOff>184748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7626" y="113257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982569</xdr:colOff>
      <xdr:row>96</xdr:row>
      <xdr:rowOff>12327</xdr:rowOff>
    </xdr:from>
    <xdr:to>
      <xdr:col>2</xdr:col>
      <xdr:colOff>419473</xdr:colOff>
      <xdr:row>98</xdr:row>
      <xdr:rowOff>186952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569" y="23813621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1092388</xdr:colOff>
      <xdr:row>93</xdr:row>
      <xdr:rowOff>170329</xdr:rowOff>
    </xdr:from>
    <xdr:to>
      <xdr:col>2</xdr:col>
      <xdr:colOff>493994</xdr:colOff>
      <xdr:row>95</xdr:row>
      <xdr:rowOff>144967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3388" y="23411329"/>
          <a:ext cx="903194" cy="3444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875554</xdr:colOff>
      <xdr:row>19</xdr:row>
      <xdr:rowOff>55470</xdr:rowOff>
    </xdr:from>
    <xdr:to>
      <xdr:col>2</xdr:col>
      <xdr:colOff>823446</xdr:colOff>
      <xdr:row>22</xdr:row>
      <xdr:rowOff>11020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554" y="47703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917576</xdr:colOff>
      <xdr:row>17</xdr:row>
      <xdr:rowOff>10085</xdr:rowOff>
    </xdr:from>
    <xdr:to>
      <xdr:col>2</xdr:col>
      <xdr:colOff>830170</xdr:colOff>
      <xdr:row>18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576" y="43439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923179</xdr:colOff>
      <xdr:row>13</xdr:row>
      <xdr:rowOff>64995</xdr:rowOff>
    </xdr:from>
    <xdr:to>
      <xdr:col>1</xdr:col>
      <xdr:colOff>1861671</xdr:colOff>
      <xdr:row>16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5204" y="35797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1003301</xdr:colOff>
      <xdr:row>11</xdr:row>
      <xdr:rowOff>48185</xdr:rowOff>
    </xdr:from>
    <xdr:to>
      <xdr:col>1</xdr:col>
      <xdr:colOff>1906495</xdr:colOff>
      <xdr:row>13</xdr:row>
      <xdr:rowOff>3773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326" y="31819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999379</xdr:colOff>
      <xdr:row>26</xdr:row>
      <xdr:rowOff>93570</xdr:rowOff>
    </xdr:from>
    <xdr:to>
      <xdr:col>1</xdr:col>
      <xdr:colOff>1937871</xdr:colOff>
      <xdr:row>29</xdr:row>
      <xdr:rowOff>49120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2629" y="890419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1133476</xdr:colOff>
      <xdr:row>23</xdr:row>
      <xdr:rowOff>175185</xdr:rowOff>
    </xdr:from>
    <xdr:to>
      <xdr:col>1</xdr:col>
      <xdr:colOff>2036670</xdr:colOff>
      <xdr:row>25</xdr:row>
      <xdr:rowOff>130773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726" y="8414310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11" sqref="B11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35" t="s">
        <v>0</v>
      </c>
      <c r="B2" s="235"/>
      <c r="C2" s="235"/>
    </row>
    <row r="3" spans="1:3" x14ac:dyDescent="0.25">
      <c r="A3" s="1"/>
      <c r="B3" s="1"/>
      <c r="C3" s="1"/>
    </row>
    <row r="4" spans="1:3" x14ac:dyDescent="0.25">
      <c r="A4" s="236" t="s">
        <v>1</v>
      </c>
      <c r="B4" s="236"/>
      <c r="C4" s="236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37" t="s">
        <v>3</v>
      </c>
      <c r="C6" s="237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6" t="s">
        <v>8</v>
      </c>
      <c r="B10" s="117" t="s">
        <v>9</v>
      </c>
      <c r="C10" s="3">
        <f>'4.5 РМ'!B36/1000</f>
        <v>849.52511559861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C16" sqref="C16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4"/>
      <c r="C1" s="4"/>
      <c r="D1" s="52" t="s">
        <v>319</v>
      </c>
    </row>
    <row r="2" spans="1:5" x14ac:dyDescent="0.25">
      <c r="A2" s="52"/>
      <c r="B2" s="52"/>
      <c r="C2" s="52"/>
      <c r="D2" s="52"/>
    </row>
    <row r="3" spans="1:5" ht="24.75" customHeight="1" x14ac:dyDescent="0.25">
      <c r="A3" s="235" t="s">
        <v>320</v>
      </c>
      <c r="B3" s="235"/>
      <c r="C3" s="235"/>
      <c r="D3" s="235"/>
    </row>
    <row r="4" spans="1:5" ht="24.75" customHeight="1" x14ac:dyDescent="0.25">
      <c r="A4" s="145"/>
      <c r="B4" s="145"/>
      <c r="C4" s="145"/>
      <c r="D4" s="145"/>
    </row>
    <row r="5" spans="1:5" ht="47.25" customHeight="1" x14ac:dyDescent="0.25">
      <c r="A5" s="238" t="s">
        <v>321</v>
      </c>
      <c r="B5" s="238"/>
      <c r="C5" s="238"/>
      <c r="D5" s="200" t="str">
        <f>'Прил.5 Расчет СМР и ОБ'!D6:J6</f>
        <v>ТТ на три фазы без устройства фундамента напряжение 35(20) кВ</v>
      </c>
    </row>
    <row r="6" spans="1:5" ht="19.899999999999999" customHeight="1" x14ac:dyDescent="0.25">
      <c r="A6" s="238" t="s">
        <v>322</v>
      </c>
      <c r="B6" s="238"/>
      <c r="C6" s="238"/>
      <c r="D6" s="200"/>
    </row>
    <row r="7" spans="1:5" x14ac:dyDescent="0.25">
      <c r="A7" s="201"/>
      <c r="B7" s="201"/>
      <c r="C7" s="201"/>
      <c r="D7" s="201"/>
    </row>
    <row r="8" spans="1:5" ht="14.45" customHeight="1" x14ac:dyDescent="0.25">
      <c r="A8" s="248" t="s">
        <v>5</v>
      </c>
      <c r="B8" s="248" t="s">
        <v>6</v>
      </c>
      <c r="C8" s="248" t="s">
        <v>323</v>
      </c>
      <c r="D8" s="248" t="s">
        <v>324</v>
      </c>
    </row>
    <row r="9" spans="1:5" ht="15" customHeight="1" x14ac:dyDescent="0.25">
      <c r="A9" s="248"/>
      <c r="B9" s="248"/>
      <c r="C9" s="248"/>
      <c r="D9" s="248"/>
    </row>
    <row r="10" spans="1:5" x14ac:dyDescent="0.25">
      <c r="A10" s="202">
        <v>1</v>
      </c>
      <c r="B10" s="202">
        <v>2</v>
      </c>
      <c r="C10" s="202">
        <v>3</v>
      </c>
      <c r="D10" s="202">
        <v>4</v>
      </c>
    </row>
    <row r="11" spans="1:5" ht="41.45" customHeight="1" x14ac:dyDescent="0.25">
      <c r="A11" s="202" t="s">
        <v>325</v>
      </c>
      <c r="B11" s="202" t="s">
        <v>326</v>
      </c>
      <c r="C11" s="231" t="str">
        <f>D5</f>
        <v>ТТ на три фазы без устройства фундамента напряжение 35(20) кВ</v>
      </c>
      <c r="D11" s="203">
        <f>'Прил.4 РМ'!C41/1000</f>
        <v>2321.9249574999999</v>
      </c>
      <c r="E11" s="121"/>
    </row>
    <row r="12" spans="1:5" x14ac:dyDescent="0.25">
      <c r="A12" s="204"/>
      <c r="B12" s="205"/>
      <c r="C12" s="204"/>
      <c r="D12" s="204"/>
    </row>
    <row r="13" spans="1:5" s="226" customFormat="1" x14ac:dyDescent="0.25">
      <c r="B13" s="201" t="s">
        <v>506</v>
      </c>
      <c r="C13" s="206"/>
    </row>
    <row r="14" spans="1:5" s="226" customFormat="1" x14ac:dyDescent="0.25">
      <c r="B14" s="33" t="s">
        <v>77</v>
      </c>
      <c r="C14" s="206"/>
    </row>
    <row r="15" spans="1:5" s="226" customFormat="1" x14ac:dyDescent="0.25">
      <c r="B15" s="201"/>
      <c r="C15" s="206"/>
    </row>
    <row r="16" spans="1:5" s="226" customFormat="1" x14ac:dyDescent="0.25">
      <c r="B16" s="201" t="s">
        <v>507</v>
      </c>
      <c r="C16" s="206"/>
    </row>
    <row r="17" spans="1:4" x14ac:dyDescent="0.25">
      <c r="A17" s="33" t="s">
        <v>78</v>
      </c>
      <c r="B17" s="12"/>
      <c r="C17" s="12"/>
      <c r="D17" s="30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D30"/>
  <sheetViews>
    <sheetView tabSelected="1" view="pageBreakPreview" topLeftCell="A4" zoomScale="60" zoomScaleNormal="100" workbookViewId="0">
      <selection activeCell="C22" sqref="C22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4" ht="15.75" customHeight="1" x14ac:dyDescent="0.25">
      <c r="B4" s="243" t="s">
        <v>327</v>
      </c>
      <c r="C4" s="243"/>
      <c r="D4" s="243"/>
    </row>
    <row r="5" spans="2:4" ht="18.75" customHeight="1" x14ac:dyDescent="0.25">
      <c r="B5" s="133"/>
    </row>
    <row r="6" spans="2:4" ht="15.75" customHeight="1" x14ac:dyDescent="0.25">
      <c r="B6" s="249" t="s">
        <v>328</v>
      </c>
      <c r="C6" s="249"/>
      <c r="D6" s="249"/>
    </row>
    <row r="7" spans="2:4" ht="18.75" customHeight="1" x14ac:dyDescent="0.25">
      <c r="B7" s="134"/>
    </row>
    <row r="8" spans="2:4" ht="47.25" customHeight="1" x14ac:dyDescent="0.25">
      <c r="B8" s="135" t="s">
        <v>329</v>
      </c>
      <c r="C8" s="135" t="s">
        <v>330</v>
      </c>
      <c r="D8" s="135" t="s">
        <v>331</v>
      </c>
    </row>
    <row r="9" spans="2:4" ht="15.75" customHeight="1" x14ac:dyDescent="0.25">
      <c r="B9" s="135">
        <v>1</v>
      </c>
      <c r="C9" s="135">
        <v>2</v>
      </c>
      <c r="D9" s="135">
        <v>3</v>
      </c>
    </row>
    <row r="10" spans="2:4" ht="31.5" customHeight="1" x14ac:dyDescent="0.25">
      <c r="B10" s="135" t="s">
        <v>332</v>
      </c>
      <c r="C10" s="135" t="s">
        <v>333</v>
      </c>
      <c r="D10" s="135">
        <v>44.29</v>
      </c>
    </row>
    <row r="11" spans="2:4" ht="31.5" customHeight="1" x14ac:dyDescent="0.25">
      <c r="B11" s="135" t="s">
        <v>334</v>
      </c>
      <c r="C11" s="135" t="s">
        <v>333</v>
      </c>
      <c r="D11" s="135">
        <v>13.47</v>
      </c>
    </row>
    <row r="12" spans="2:4" ht="31.5" customHeight="1" x14ac:dyDescent="0.25">
      <c r="B12" s="135" t="s">
        <v>335</v>
      </c>
      <c r="C12" s="135" t="s">
        <v>333</v>
      </c>
      <c r="D12" s="135">
        <v>8.0399999999999991</v>
      </c>
    </row>
    <row r="13" spans="2:4" ht="31.5" customHeight="1" x14ac:dyDescent="0.25">
      <c r="B13" s="135" t="s">
        <v>336</v>
      </c>
      <c r="C13" s="199" t="s">
        <v>337</v>
      </c>
      <c r="D13" s="135">
        <v>6.26</v>
      </c>
    </row>
    <row r="14" spans="2:4" ht="89.25" customHeight="1" x14ac:dyDescent="0.25">
      <c r="B14" s="135" t="s">
        <v>338</v>
      </c>
      <c r="C14" s="135" t="s">
        <v>339</v>
      </c>
      <c r="D14" s="139">
        <v>3.9E-2</v>
      </c>
    </row>
    <row r="15" spans="2:4" ht="78.75" customHeight="1" x14ac:dyDescent="0.25">
      <c r="B15" s="135" t="s">
        <v>340</v>
      </c>
      <c r="C15" s="135" t="s">
        <v>341</v>
      </c>
      <c r="D15" s="139">
        <v>2.1000000000000001E-2</v>
      </c>
    </row>
    <row r="16" spans="2:4" ht="15.75" customHeight="1" x14ac:dyDescent="0.25">
      <c r="B16" s="135" t="s">
        <v>265</v>
      </c>
      <c r="C16" s="135"/>
      <c r="D16" s="135" t="s">
        <v>342</v>
      </c>
    </row>
    <row r="17" spans="2:4" ht="31.5" customHeight="1" x14ac:dyDescent="0.25">
      <c r="B17" s="135" t="s">
        <v>343</v>
      </c>
      <c r="C17" s="135" t="s">
        <v>344</v>
      </c>
      <c r="D17" s="139">
        <v>2.1399999999999999E-2</v>
      </c>
    </row>
    <row r="18" spans="2:4" ht="31.5" customHeight="1" x14ac:dyDescent="0.25">
      <c r="B18" s="135" t="s">
        <v>271</v>
      </c>
      <c r="C18" s="135" t="s">
        <v>345</v>
      </c>
      <c r="D18" s="139">
        <v>2E-3</v>
      </c>
    </row>
    <row r="19" spans="2:4" ht="24" customHeight="1" x14ac:dyDescent="0.25">
      <c r="B19" s="135" t="s">
        <v>273</v>
      </c>
      <c r="C19" s="135" t="s">
        <v>346</v>
      </c>
      <c r="D19" s="139">
        <v>0.03</v>
      </c>
    </row>
    <row r="20" spans="2:4" ht="18.75" customHeight="1" x14ac:dyDescent="0.25">
      <c r="B20" s="134"/>
    </row>
    <row r="21" spans="2:4" ht="18.75" customHeight="1" x14ac:dyDescent="0.25">
      <c r="B21" s="134"/>
    </row>
    <row r="22" spans="2:4" ht="18.75" customHeight="1" x14ac:dyDescent="0.25">
      <c r="B22" s="134"/>
    </row>
    <row r="23" spans="2:4" ht="18.75" customHeight="1" x14ac:dyDescent="0.25">
      <c r="B23" s="134"/>
    </row>
    <row r="26" spans="2:4" s="226" customFormat="1" x14ac:dyDescent="0.25">
      <c r="B26" s="201" t="s">
        <v>506</v>
      </c>
      <c r="C26" s="206"/>
    </row>
    <row r="27" spans="2:4" s="226" customFormat="1" x14ac:dyDescent="0.25">
      <c r="B27" s="33" t="s">
        <v>77</v>
      </c>
      <c r="C27" s="206"/>
    </row>
    <row r="28" spans="2:4" s="226" customFormat="1" x14ac:dyDescent="0.25">
      <c r="B28" s="201"/>
      <c r="C28" s="206"/>
    </row>
    <row r="29" spans="2:4" s="226" customFormat="1" x14ac:dyDescent="0.25">
      <c r="B29" s="201" t="s">
        <v>507</v>
      </c>
      <c r="C29" s="206"/>
    </row>
    <row r="30" spans="2:4" x14ac:dyDescent="0.25">
      <c r="B30" s="33" t="s">
        <v>78</v>
      </c>
      <c r="C30" s="12"/>
    </row>
  </sheetData>
  <mergeCells count="2">
    <mergeCell ref="B4:D4"/>
    <mergeCell ref="B6:D6"/>
  </mergeCells>
  <pageMargins left="0.7" right="0.7" top="0.75" bottom="0.75" header="0.3" footer="0.3"/>
  <pageSetup paperSize="9" scale="7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41" t="s">
        <v>240</v>
      </c>
      <c r="B1" s="241"/>
      <c r="C1" s="241"/>
      <c r="D1" s="241"/>
    </row>
    <row r="2" spans="1:10" x14ac:dyDescent="0.25">
      <c r="A2" s="279" t="str">
        <f>'4.1 Отдел 1'!A10</f>
        <v>B1-01-05-1</v>
      </c>
      <c r="B2" s="279"/>
      <c r="C2" s="279"/>
      <c r="D2" s="279"/>
    </row>
    <row r="3" spans="1:10" x14ac:dyDescent="0.25">
      <c r="A3" s="280"/>
      <c r="B3" s="280"/>
      <c r="C3" s="280"/>
      <c r="D3" s="280"/>
    </row>
    <row r="4" spans="1:10" ht="51.75" customHeight="1" x14ac:dyDescent="0.25">
      <c r="A4" s="238" t="e">
        <f>#REF!</f>
        <v>#REF!</v>
      </c>
      <c r="B4" s="238"/>
      <c r="C4" s="238"/>
      <c r="D4" s="238"/>
    </row>
    <row r="5" spans="1:10" ht="15" customHeight="1" x14ac:dyDescent="0.25">
      <c r="A5" s="238"/>
      <c r="B5" s="258"/>
      <c r="C5" s="258"/>
      <c r="D5" s="258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241</v>
      </c>
      <c r="B7" s="2" t="s">
        <v>102</v>
      </c>
      <c r="C7" s="2" t="s">
        <v>347</v>
      </c>
      <c r="D7" s="2" t="s">
        <v>348</v>
      </c>
    </row>
    <row r="8" spans="1:10" x14ac:dyDescent="0.25">
      <c r="A8" s="25" t="s">
        <v>245</v>
      </c>
      <c r="B8" s="26">
        <f>'Прил.5 Расчет СМР и ОБ'!G16</f>
        <v>28292.07</v>
      </c>
      <c r="C8" s="27">
        <f t="shared" ref="C8:C15" si="0">B8/$B$21</f>
        <v>0.19812509917785001</v>
      </c>
      <c r="D8" s="27">
        <f t="shared" ref="D8:D15" si="1">B8/$B$35</f>
        <v>3.3303394426502E-2</v>
      </c>
      <c r="I8" s="28"/>
      <c r="J8" s="28"/>
    </row>
    <row r="9" spans="1:10" x14ac:dyDescent="0.25">
      <c r="A9" s="25" t="s">
        <v>246</v>
      </c>
      <c r="B9" s="26">
        <f>'Прил.5 Расчет СМР и ОБ'!G24</f>
        <v>37089.24</v>
      </c>
      <c r="C9" s="27">
        <f t="shared" si="0"/>
        <v>0.25973035389178001</v>
      </c>
      <c r="D9" s="27">
        <f t="shared" si="1"/>
        <v>4.3658791622499998E-2</v>
      </c>
      <c r="I9" s="28"/>
      <c r="J9" s="28"/>
    </row>
    <row r="10" spans="1:10" x14ac:dyDescent="0.25">
      <c r="A10" s="25" t="s">
        <v>247</v>
      </c>
      <c r="B10" s="26">
        <f>'Прил.5 Расчет СМР и ОБ'!G35</f>
        <v>2514.33</v>
      </c>
      <c r="C10" s="27">
        <f t="shared" si="0"/>
        <v>1.7607473776780999E-2</v>
      </c>
      <c r="D10" s="27">
        <f t="shared" si="1"/>
        <v>2.9596888353657998E-3</v>
      </c>
      <c r="I10" s="28"/>
      <c r="J10" s="28"/>
    </row>
    <row r="11" spans="1:10" x14ac:dyDescent="0.25">
      <c r="A11" s="25" t="s">
        <v>248</v>
      </c>
      <c r="B11" s="26">
        <f>B9+B10</f>
        <v>39603.57</v>
      </c>
      <c r="C11" s="27">
        <f t="shared" si="0"/>
        <v>0.27733782766857001</v>
      </c>
      <c r="D11" s="27">
        <f t="shared" si="1"/>
        <v>4.6618480457865999E-2</v>
      </c>
      <c r="I11" s="28"/>
      <c r="J11" s="28"/>
    </row>
    <row r="12" spans="1:10" x14ac:dyDescent="0.25">
      <c r="A12" s="25" t="s">
        <v>249</v>
      </c>
      <c r="B12" s="26">
        <f>'Прил.5 Расчет СМР и ОБ'!G18</f>
        <v>3792.68</v>
      </c>
      <c r="C12" s="27">
        <f t="shared" si="0"/>
        <v>2.6559566025033E-2</v>
      </c>
      <c r="D12" s="27">
        <f t="shared" si="1"/>
        <v>4.4644707147093003E-3</v>
      </c>
      <c r="I12" s="28"/>
      <c r="J12" s="28"/>
    </row>
    <row r="13" spans="1:10" x14ac:dyDescent="0.25">
      <c r="A13" s="25" t="s">
        <v>250</v>
      </c>
      <c r="B13" s="26">
        <f>'Прил.5 Расчет СМР и ОБ'!G55</f>
        <v>25792.95</v>
      </c>
      <c r="C13" s="27">
        <f t="shared" si="0"/>
        <v>0.18062413873708999</v>
      </c>
      <c r="D13" s="27">
        <f t="shared" si="1"/>
        <v>3.0361609711591998E-2</v>
      </c>
      <c r="I13" s="28"/>
      <c r="J13" s="28"/>
    </row>
    <row r="14" spans="1:10" x14ac:dyDescent="0.25">
      <c r="A14" s="25" t="s">
        <v>251</v>
      </c>
      <c r="B14" s="26">
        <f>'Прил.5 Расчет СМР и ОБ'!G84</f>
        <v>3027.97</v>
      </c>
      <c r="C14" s="27">
        <f t="shared" si="0"/>
        <v>2.1204417229194E-2</v>
      </c>
      <c r="D14" s="27">
        <f t="shared" si="1"/>
        <v>3.5643089820439002E-3</v>
      </c>
      <c r="I14" s="28"/>
      <c r="J14" s="28"/>
    </row>
    <row r="15" spans="1:10" x14ac:dyDescent="0.25">
      <c r="A15" s="25" t="s">
        <v>252</v>
      </c>
      <c r="B15" s="26">
        <f>B13+B14</f>
        <v>28820.92</v>
      </c>
      <c r="C15" s="27">
        <f t="shared" si="0"/>
        <v>0.20182855596627999</v>
      </c>
      <c r="D15" s="27">
        <f t="shared" si="1"/>
        <v>3.3925918693636002E-2</v>
      </c>
      <c r="I15" s="28"/>
      <c r="J15" s="28"/>
    </row>
    <row r="16" spans="1:10" x14ac:dyDescent="0.25">
      <c r="A16" s="25" t="s">
        <v>253</v>
      </c>
      <c r="B16" s="26">
        <f>B8+B11+B15</f>
        <v>96716.56</v>
      </c>
      <c r="C16" s="27"/>
      <c r="D16" s="27"/>
      <c r="I16" s="28"/>
      <c r="J16" s="28"/>
    </row>
    <row r="17" spans="1:10" x14ac:dyDescent="0.25">
      <c r="A17" s="25" t="s">
        <v>254</v>
      </c>
      <c r="B17" s="26">
        <f>'Прил.5 Расчет СМР и ОБ'!G88</f>
        <v>19456.23</v>
      </c>
      <c r="C17" s="27">
        <f>B17/$B$21</f>
        <v>0.13624904428616</v>
      </c>
      <c r="D17" s="27">
        <f>B17/$B$35</f>
        <v>2.2902477681652E-2</v>
      </c>
      <c r="I17" s="28"/>
      <c r="J17" s="28"/>
    </row>
    <row r="18" spans="1:10" x14ac:dyDescent="0.25">
      <c r="A18" s="25" t="s">
        <v>255</v>
      </c>
      <c r="B18" s="29">
        <f>B17/(B8+B12)</f>
        <v>0.60640117189631004</v>
      </c>
      <c r="C18" s="27"/>
      <c r="D18" s="27"/>
      <c r="I18" s="28"/>
      <c r="J18" s="28"/>
    </row>
    <row r="19" spans="1:10" x14ac:dyDescent="0.25">
      <c r="A19" s="25" t="s">
        <v>256</v>
      </c>
      <c r="B19" s="26">
        <f>'Прил.5 Расчет СМР и ОБ'!G87</f>
        <v>26626.23</v>
      </c>
      <c r="C19" s="27">
        <f>B19/$B$21</f>
        <v>0.18645947290114001</v>
      </c>
      <c r="D19" s="27">
        <f>B19/$B$35</f>
        <v>3.1342487127338003E-2</v>
      </c>
      <c r="I19" s="28"/>
      <c r="J19" s="28"/>
    </row>
    <row r="20" spans="1:10" x14ac:dyDescent="0.25">
      <c r="A20" s="25" t="s">
        <v>257</v>
      </c>
      <c r="B20" s="29">
        <f>B19/(B8+B12)</f>
        <v>0.82987182384154001</v>
      </c>
      <c r="C20" s="27"/>
      <c r="D20" s="27"/>
      <c r="J20" s="28"/>
    </row>
    <row r="21" spans="1:10" x14ac:dyDescent="0.25">
      <c r="A21" s="25" t="s">
        <v>258</v>
      </c>
      <c r="B21" s="26">
        <f>B16+B17+B19</f>
        <v>142799.01999999999</v>
      </c>
      <c r="C21" s="27">
        <f>B21/$B$21</f>
        <v>1</v>
      </c>
      <c r="D21" s="27">
        <f>B21/$B$35</f>
        <v>0.16809275838699</v>
      </c>
      <c r="J21" s="28"/>
    </row>
    <row r="22" spans="1:10" ht="26.45" customHeight="1" x14ac:dyDescent="0.25">
      <c r="A22" s="25" t="s">
        <v>259</v>
      </c>
      <c r="B22" s="26">
        <f>'Прил.6 Расчет ОБ'!G17</f>
        <v>673846.24</v>
      </c>
      <c r="C22" s="27"/>
      <c r="D22" s="27">
        <f>B22/$B$35</f>
        <v>0.79320343522179004</v>
      </c>
      <c r="J22" s="28"/>
    </row>
    <row r="23" spans="1:10" ht="26.45" customHeight="1" x14ac:dyDescent="0.25">
      <c r="A23" s="25" t="s">
        <v>260</v>
      </c>
      <c r="B23" s="26">
        <f>'Прил.6 Расчет ОБ'!G16</f>
        <v>673846.24</v>
      </c>
      <c r="C23" s="27"/>
      <c r="D23" s="27">
        <f>B23/$B$35</f>
        <v>0.79320343522179004</v>
      </c>
      <c r="J23" s="28"/>
    </row>
    <row r="24" spans="1:10" x14ac:dyDescent="0.25">
      <c r="A24" s="25" t="s">
        <v>261</v>
      </c>
      <c r="B24" s="26">
        <f>'Прил.5 Расчет СМР и ОБ'!G90</f>
        <v>816645.26</v>
      </c>
      <c r="C24" s="27"/>
      <c r="D24" s="27">
        <f>B24/$B$35</f>
        <v>0.96129619360878005</v>
      </c>
      <c r="J24" s="28"/>
    </row>
    <row r="25" spans="1:10" ht="26.45" customHeight="1" x14ac:dyDescent="0.25">
      <c r="A25" s="25" t="s">
        <v>262</v>
      </c>
      <c r="B25" s="26"/>
      <c r="C25" s="27"/>
      <c r="D25" s="27"/>
      <c r="J25" s="28"/>
    </row>
    <row r="26" spans="1:10" x14ac:dyDescent="0.25">
      <c r="A26" s="25" t="s">
        <v>349</v>
      </c>
      <c r="B26" s="26">
        <f>'4.7 Прил.6 Расчет Прочие'!I9*1000</f>
        <v>278.41007999999999</v>
      </c>
      <c r="C26" s="27"/>
      <c r="D26" s="27">
        <f>B26/$B$35</f>
        <v>3.2772436610520002E-4</v>
      </c>
      <c r="J26" s="28"/>
    </row>
    <row r="27" spans="1:10" x14ac:dyDescent="0.25">
      <c r="A27" s="25" t="s">
        <v>350</v>
      </c>
      <c r="B27" s="26">
        <f>'4.7 Прил.6 Расчет Прочие'!I11*1000</f>
        <v>86.950678710000005</v>
      </c>
      <c r="C27" s="27"/>
      <c r="D27" s="27">
        <f>B27/$B$35</f>
        <v>1.0235209897088001E-4</v>
      </c>
      <c r="J27" s="28"/>
    </row>
    <row r="28" spans="1:10" x14ac:dyDescent="0.25">
      <c r="A28" s="25" t="s">
        <v>351</v>
      </c>
      <c r="B28" s="26">
        <f>'4.7 Прил.6 Расчет Прочие'!I12*1000</f>
        <v>5470.4031199999999</v>
      </c>
      <c r="C28" s="27"/>
      <c r="D28" s="27">
        <f>B28/$B$35</f>
        <v>6.4393659699459004E-3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343</v>
      </c>
      <c r="B30" s="26">
        <f>'4.7 Прил.6 Расчет Прочие'!I14*1000</f>
        <v>2300.6417510043998</v>
      </c>
      <c r="C30" s="27"/>
      <c r="D30" s="27">
        <f>B30/$B$35</f>
        <v>2.7081503639634001E-3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352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272</v>
      </c>
      <c r="B33" s="26">
        <f>B24+B26+B27+B28+B30+B32</f>
        <v>824781.66562970995</v>
      </c>
      <c r="C33" s="27"/>
      <c r="D33" s="27">
        <f>B33/$B$35</f>
        <v>0.97087378640777</v>
      </c>
      <c r="J33" s="28"/>
    </row>
    <row r="34" spans="1:10" x14ac:dyDescent="0.25">
      <c r="A34" s="25" t="s">
        <v>273</v>
      </c>
      <c r="B34" s="26">
        <f>B33*3%</f>
        <v>24743.449968891</v>
      </c>
      <c r="C34" s="27"/>
      <c r="D34" s="27">
        <f>B34/$B$35</f>
        <v>2.9126213592233E-2</v>
      </c>
      <c r="J34" s="28"/>
    </row>
    <row r="35" spans="1:10" x14ac:dyDescent="0.25">
      <c r="A35" s="25" t="s">
        <v>274</v>
      </c>
      <c r="B35" s="26">
        <f>B33+B34</f>
        <v>849525.11559861002</v>
      </c>
      <c r="C35" s="27"/>
      <c r="D35" s="27">
        <f>B35/$B$35</f>
        <v>1</v>
      </c>
      <c r="J35" s="28"/>
    </row>
    <row r="36" spans="1:10" x14ac:dyDescent="0.25">
      <c r="A36" s="25" t="s">
        <v>275</v>
      </c>
      <c r="B36" s="26">
        <f>B35</f>
        <v>849525.11559861002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353</v>
      </c>
      <c r="B38" s="30"/>
      <c r="C38" s="30"/>
      <c r="D38" s="30"/>
    </row>
    <row r="39" spans="1:10" x14ac:dyDescent="0.25">
      <c r="A39" s="31" t="s">
        <v>354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355</v>
      </c>
      <c r="B41" s="30"/>
      <c r="C41" s="30"/>
      <c r="D41" s="30"/>
    </row>
    <row r="42" spans="1:10" x14ac:dyDescent="0.25">
      <c r="A42" s="31" t="s">
        <v>356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29"/>
  <sheetViews>
    <sheetView view="pageBreakPreview" topLeftCell="A22" workbookViewId="0">
      <selection activeCell="C13" sqref="C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1" t="s">
        <v>357</v>
      </c>
      <c r="B2" s="281"/>
      <c r="C2" s="281"/>
      <c r="D2" s="281"/>
      <c r="E2" s="281"/>
      <c r="F2" s="281"/>
    </row>
    <row r="4" spans="1:7" ht="18" customHeight="1" x14ac:dyDescent="0.25">
      <c r="A4" s="122" t="s">
        <v>358</v>
      </c>
    </row>
    <row r="5" spans="1:7" x14ac:dyDescent="0.25">
      <c r="A5" s="216" t="s">
        <v>13</v>
      </c>
      <c r="B5" s="216" t="s">
        <v>359</v>
      </c>
      <c r="C5" s="216" t="s">
        <v>360</v>
      </c>
      <c r="D5" s="216" t="s">
        <v>361</v>
      </c>
      <c r="E5" s="216" t="s">
        <v>362</v>
      </c>
      <c r="F5" s="216" t="s">
        <v>363</v>
      </c>
    </row>
    <row r="6" spans="1:7" x14ac:dyDescent="0.25">
      <c r="A6" s="216">
        <v>1</v>
      </c>
      <c r="B6" s="216">
        <v>2</v>
      </c>
      <c r="C6" s="216">
        <v>3</v>
      </c>
      <c r="D6" s="216">
        <v>4</v>
      </c>
      <c r="E6" s="216">
        <v>5</v>
      </c>
      <c r="F6" s="216">
        <v>6</v>
      </c>
    </row>
    <row r="7" spans="1:7" ht="105" customHeight="1" x14ac:dyDescent="0.25">
      <c r="A7" s="217" t="s">
        <v>364</v>
      </c>
      <c r="B7" s="218" t="s">
        <v>365</v>
      </c>
      <c r="C7" s="219" t="s">
        <v>366</v>
      </c>
      <c r="D7" s="219" t="s">
        <v>367</v>
      </c>
      <c r="E7" s="220">
        <v>47872.94</v>
      </c>
      <c r="F7" s="218" t="s">
        <v>368</v>
      </c>
    </row>
    <row r="8" spans="1:7" ht="30" customHeight="1" x14ac:dyDescent="0.25">
      <c r="A8" s="217" t="s">
        <v>369</v>
      </c>
      <c r="B8" s="218" t="s">
        <v>370</v>
      </c>
      <c r="C8" s="219" t="s">
        <v>371</v>
      </c>
      <c r="D8" s="219" t="s">
        <v>372</v>
      </c>
      <c r="E8" s="220">
        <f>1973/12</f>
        <v>164.41666666667001</v>
      </c>
      <c r="F8" s="218" t="s">
        <v>373</v>
      </c>
      <c r="G8" s="124"/>
    </row>
    <row r="9" spans="1:7" x14ac:dyDescent="0.25">
      <c r="A9" s="217" t="s">
        <v>374</v>
      </c>
      <c r="B9" s="218" t="s">
        <v>375</v>
      </c>
      <c r="C9" s="219" t="s">
        <v>376</v>
      </c>
      <c r="D9" s="219" t="s">
        <v>367</v>
      </c>
      <c r="E9" s="220">
        <v>1</v>
      </c>
      <c r="F9" s="218"/>
      <c r="G9" s="125"/>
    </row>
    <row r="10" spans="1:7" x14ac:dyDescent="0.25">
      <c r="A10" s="217" t="s">
        <v>377</v>
      </c>
      <c r="B10" s="218" t="s">
        <v>378</v>
      </c>
      <c r="C10" s="219"/>
      <c r="D10" s="219"/>
      <c r="E10" s="221">
        <v>4</v>
      </c>
      <c r="F10" s="218" t="s">
        <v>379</v>
      </c>
      <c r="G10" s="125"/>
    </row>
    <row r="11" spans="1:7" ht="75" customHeight="1" x14ac:dyDescent="0.25">
      <c r="A11" s="217" t="s">
        <v>380</v>
      </c>
      <c r="B11" s="218" t="s">
        <v>381</v>
      </c>
      <c r="C11" s="219" t="s">
        <v>382</v>
      </c>
      <c r="D11" s="219" t="s">
        <v>367</v>
      </c>
      <c r="E11" s="222">
        <v>1.34</v>
      </c>
      <c r="F11" s="218" t="s">
        <v>383</v>
      </c>
    </row>
    <row r="12" spans="1:7" ht="75" customHeight="1" x14ac:dyDescent="0.25">
      <c r="A12" s="217" t="s">
        <v>384</v>
      </c>
      <c r="B12" s="223" t="s">
        <v>385</v>
      </c>
      <c r="C12" s="219" t="s">
        <v>386</v>
      </c>
      <c r="D12" s="219" t="s">
        <v>367</v>
      </c>
      <c r="E12" s="224">
        <v>1.139</v>
      </c>
      <c r="F12" s="225" t="s">
        <v>387</v>
      </c>
      <c r="G12" s="125" t="s">
        <v>388</v>
      </c>
    </row>
    <row r="13" spans="1:7" ht="60" customHeight="1" x14ac:dyDescent="0.25">
      <c r="A13" s="217" t="s">
        <v>389</v>
      </c>
      <c r="B13" s="131" t="s">
        <v>390</v>
      </c>
      <c r="C13" s="219" t="s">
        <v>391</v>
      </c>
      <c r="D13" s="219" t="s">
        <v>392</v>
      </c>
      <c r="E13" s="132">
        <f>((E7*E9/E8)*E11)*E12</f>
        <v>444.39870291576</v>
      </c>
      <c r="F13" s="218" t="s">
        <v>393</v>
      </c>
    </row>
    <row r="14" spans="1:7" x14ac:dyDescent="0.25">
      <c r="A14" s="226"/>
      <c r="B14" s="227" t="s">
        <v>108</v>
      </c>
      <c r="C14" s="226"/>
      <c r="D14" s="226"/>
      <c r="E14" s="226"/>
      <c r="F14" s="226"/>
    </row>
    <row r="15" spans="1:7" ht="90" customHeight="1" x14ac:dyDescent="0.25">
      <c r="A15" s="217" t="s">
        <v>364</v>
      </c>
      <c r="B15" s="218" t="s">
        <v>365</v>
      </c>
      <c r="C15" s="219" t="s">
        <v>366</v>
      </c>
      <c r="D15" s="219" t="s">
        <v>367</v>
      </c>
      <c r="E15" s="220">
        <v>47872.94</v>
      </c>
      <c r="F15" s="218" t="s">
        <v>394</v>
      </c>
    </row>
    <row r="16" spans="1:7" ht="30" customHeight="1" x14ac:dyDescent="0.25">
      <c r="A16" s="217" t="s">
        <v>369</v>
      </c>
      <c r="B16" s="218" t="s">
        <v>370</v>
      </c>
      <c r="C16" s="219" t="s">
        <v>371</v>
      </c>
      <c r="D16" s="219" t="s">
        <v>372</v>
      </c>
      <c r="E16" s="220">
        <f>1973/12</f>
        <v>164.41666666667001</v>
      </c>
      <c r="F16" s="218" t="s">
        <v>373</v>
      </c>
    </row>
    <row r="17" spans="1:6" x14ac:dyDescent="0.25">
      <c r="A17" s="217" t="s">
        <v>374</v>
      </c>
      <c r="B17" s="218" t="s">
        <v>375</v>
      </c>
      <c r="C17" s="219" t="s">
        <v>376</v>
      </c>
      <c r="D17" s="219" t="s">
        <v>367</v>
      </c>
      <c r="E17" s="220">
        <v>1</v>
      </c>
      <c r="F17" s="218"/>
    </row>
    <row r="18" spans="1:6" x14ac:dyDescent="0.25">
      <c r="A18" s="217" t="s">
        <v>377</v>
      </c>
      <c r="B18" s="218" t="s">
        <v>378</v>
      </c>
      <c r="C18" s="219"/>
      <c r="D18" s="219"/>
      <c r="E18" s="221">
        <v>1</v>
      </c>
      <c r="F18" s="218" t="s">
        <v>379</v>
      </c>
    </row>
    <row r="19" spans="1:6" ht="75" customHeight="1" x14ac:dyDescent="0.25">
      <c r="A19" s="217" t="s">
        <v>380</v>
      </c>
      <c r="B19" s="218" t="s">
        <v>381</v>
      </c>
      <c r="C19" s="219" t="s">
        <v>382</v>
      </c>
      <c r="D19" s="219" t="s">
        <v>367</v>
      </c>
      <c r="E19" s="222">
        <v>2.15</v>
      </c>
      <c r="F19" s="218" t="s">
        <v>395</v>
      </c>
    </row>
    <row r="20" spans="1:6" ht="75" customHeight="1" x14ac:dyDescent="0.25">
      <c r="A20" s="217" t="s">
        <v>384</v>
      </c>
      <c r="B20" s="223" t="s">
        <v>385</v>
      </c>
      <c r="C20" s="219" t="s">
        <v>386</v>
      </c>
      <c r="D20" s="219" t="s">
        <v>367</v>
      </c>
      <c r="E20" s="224">
        <v>1.139</v>
      </c>
      <c r="F20" s="225" t="s">
        <v>387</v>
      </c>
    </row>
    <row r="21" spans="1:6" ht="60" customHeight="1" x14ac:dyDescent="0.25">
      <c r="A21" s="217" t="s">
        <v>389</v>
      </c>
      <c r="B21" s="131" t="s">
        <v>396</v>
      </c>
      <c r="C21" s="219" t="s">
        <v>391</v>
      </c>
      <c r="D21" s="219" t="s">
        <v>392</v>
      </c>
      <c r="E21" s="132">
        <f>((E15*E17/E16)*E19)*E20</f>
        <v>713.02776960364997</v>
      </c>
      <c r="F21" s="218" t="s">
        <v>393</v>
      </c>
    </row>
    <row r="22" spans="1:6" x14ac:dyDescent="0.25">
      <c r="A22" s="226"/>
      <c r="B22" s="227" t="s">
        <v>111</v>
      </c>
      <c r="C22" s="226"/>
      <c r="D22" s="226"/>
      <c r="E22" s="226"/>
      <c r="F22" s="226"/>
    </row>
    <row r="23" spans="1:6" ht="90" customHeight="1" x14ac:dyDescent="0.25">
      <c r="A23" s="217" t="s">
        <v>364</v>
      </c>
      <c r="B23" s="218" t="s">
        <v>365</v>
      </c>
      <c r="C23" s="219" t="s">
        <v>366</v>
      </c>
      <c r="D23" s="219" t="s">
        <v>367</v>
      </c>
      <c r="E23" s="220">
        <v>47872.94</v>
      </c>
      <c r="F23" s="218" t="s">
        <v>394</v>
      </c>
    </row>
    <row r="24" spans="1:6" ht="30" customHeight="1" x14ac:dyDescent="0.25">
      <c r="A24" s="217" t="s">
        <v>369</v>
      </c>
      <c r="B24" s="218" t="s">
        <v>370</v>
      </c>
      <c r="C24" s="219" t="s">
        <v>371</v>
      </c>
      <c r="D24" s="219" t="s">
        <v>372</v>
      </c>
      <c r="E24" s="220">
        <f>1973/12</f>
        <v>164.41666666667001</v>
      </c>
      <c r="F24" s="218" t="s">
        <v>373</v>
      </c>
    </row>
    <row r="25" spans="1:6" x14ac:dyDescent="0.25">
      <c r="A25" s="217" t="s">
        <v>374</v>
      </c>
      <c r="B25" s="218" t="s">
        <v>375</v>
      </c>
      <c r="C25" s="219" t="s">
        <v>376</v>
      </c>
      <c r="D25" s="219" t="s">
        <v>367</v>
      </c>
      <c r="E25" s="220">
        <v>1</v>
      </c>
      <c r="F25" s="218"/>
    </row>
    <row r="26" spans="1:6" x14ac:dyDescent="0.25">
      <c r="A26" s="217" t="s">
        <v>377</v>
      </c>
      <c r="B26" s="218" t="s">
        <v>378</v>
      </c>
      <c r="C26" s="219"/>
      <c r="D26" s="219"/>
      <c r="E26" s="221">
        <v>1</v>
      </c>
      <c r="F26" s="218" t="s">
        <v>379</v>
      </c>
    </row>
    <row r="27" spans="1:6" ht="75" customHeight="1" x14ac:dyDescent="0.25">
      <c r="A27" s="217" t="s">
        <v>380</v>
      </c>
      <c r="B27" s="218" t="s">
        <v>381</v>
      </c>
      <c r="C27" s="219" t="s">
        <v>382</v>
      </c>
      <c r="D27" s="219" t="s">
        <v>367</v>
      </c>
      <c r="E27" s="222">
        <v>1.96</v>
      </c>
      <c r="F27" s="218" t="s">
        <v>395</v>
      </c>
    </row>
    <row r="28" spans="1:6" ht="75" customHeight="1" x14ac:dyDescent="0.25">
      <c r="A28" s="217" t="s">
        <v>384</v>
      </c>
      <c r="B28" s="223" t="s">
        <v>385</v>
      </c>
      <c r="C28" s="219" t="s">
        <v>386</v>
      </c>
      <c r="D28" s="219" t="s">
        <v>367</v>
      </c>
      <c r="E28" s="224">
        <v>1.139</v>
      </c>
      <c r="F28" s="225" t="s">
        <v>387</v>
      </c>
    </row>
    <row r="29" spans="1:6" ht="60" customHeight="1" x14ac:dyDescent="0.25">
      <c r="A29" s="217" t="s">
        <v>389</v>
      </c>
      <c r="B29" s="131" t="s">
        <v>396</v>
      </c>
      <c r="C29" s="219" t="s">
        <v>391</v>
      </c>
      <c r="D29" s="219" t="s">
        <v>392</v>
      </c>
      <c r="E29" s="132">
        <f>((E23*E25/E24)*E27)*E28</f>
        <v>650.01601322007002</v>
      </c>
      <c r="F29" s="218" t="s">
        <v>393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M18" sqref="M18"/>
    </sheetView>
  </sheetViews>
  <sheetFormatPr defaultColWidth="9.140625" defaultRowHeight="15" x14ac:dyDescent="0.25"/>
  <cols>
    <col min="1" max="1" width="17.28515625" customWidth="1"/>
  </cols>
  <sheetData>
    <row r="1" spans="1:15" x14ac:dyDescent="0.25">
      <c r="A1" s="282" t="s">
        <v>397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</row>
    <row r="2" spans="1:15" ht="29.25" customHeight="1" x14ac:dyDescent="0.25">
      <c r="A2" s="283" t="s">
        <v>398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</row>
    <row r="3" spans="1:15" ht="30.75" customHeight="1" x14ac:dyDescent="0.25">
      <c r="A3" s="153" t="s">
        <v>399</v>
      </c>
      <c r="B3" s="154">
        <v>2007</v>
      </c>
      <c r="C3" s="154">
        <v>2008</v>
      </c>
      <c r="D3" s="154">
        <v>2009</v>
      </c>
      <c r="E3" s="154">
        <v>2010</v>
      </c>
      <c r="F3" s="154">
        <v>2011</v>
      </c>
      <c r="G3" s="155">
        <v>2012</v>
      </c>
      <c r="H3" s="155">
        <v>2013</v>
      </c>
      <c r="I3" s="155">
        <v>2014</v>
      </c>
      <c r="J3" s="155">
        <v>2015</v>
      </c>
      <c r="K3" s="155">
        <v>2016</v>
      </c>
      <c r="L3" s="155">
        <v>2017</v>
      </c>
      <c r="M3" s="155">
        <v>2018</v>
      </c>
      <c r="N3" s="155">
        <v>2019</v>
      </c>
      <c r="O3" s="155">
        <v>2020</v>
      </c>
    </row>
    <row r="4" spans="1:15" x14ac:dyDescent="0.25">
      <c r="A4" s="156" t="s">
        <v>400</v>
      </c>
      <c r="B4" s="157">
        <f t="shared" ref="B4:O4" si="0">B15^(1/12)</f>
        <v>1.0136015752351999</v>
      </c>
      <c r="C4" s="158">
        <f t="shared" si="0"/>
        <v>1.0148854522991999</v>
      </c>
      <c r="D4" s="158">
        <f t="shared" si="0"/>
        <v>1.0040741237835999</v>
      </c>
      <c r="E4" s="158">
        <f t="shared" si="0"/>
        <v>1.0064340301100001</v>
      </c>
      <c r="F4" s="158">
        <f t="shared" si="0"/>
        <v>1.0070531864112999</v>
      </c>
      <c r="G4" s="158">
        <f t="shared" si="0"/>
        <v>1.0054973670825</v>
      </c>
      <c r="H4" s="158">
        <f t="shared" si="0"/>
        <v>1.0048675505653</v>
      </c>
      <c r="I4" s="158">
        <f t="shared" si="0"/>
        <v>1.0039944005553001</v>
      </c>
      <c r="J4" s="158">
        <f t="shared" si="0"/>
        <v>1.0088859305371001</v>
      </c>
      <c r="K4" s="158">
        <f t="shared" si="0"/>
        <v>1.0051042407585</v>
      </c>
      <c r="L4" s="158">
        <f t="shared" si="0"/>
        <v>1.0035947364110001</v>
      </c>
      <c r="M4" s="158">
        <f t="shared" si="0"/>
        <v>1.0037548121811</v>
      </c>
      <c r="N4" s="158">
        <f t="shared" si="0"/>
        <v>1.0035947364110001</v>
      </c>
      <c r="O4" s="158">
        <f t="shared" si="0"/>
        <v>1.00343437929</v>
      </c>
    </row>
    <row r="5" spans="1:15" x14ac:dyDescent="0.25">
      <c r="A5" s="159" t="s">
        <v>401</v>
      </c>
      <c r="B5" s="157">
        <f t="shared" ref="B5:O5" si="1">B4*B4</f>
        <v>1.0273881533192999</v>
      </c>
      <c r="C5" s="158">
        <f t="shared" si="1"/>
        <v>1.0299924812886001</v>
      </c>
      <c r="D5" s="158">
        <f t="shared" si="1"/>
        <v>1.0081648460518999</v>
      </c>
      <c r="E5" s="158">
        <f t="shared" si="1"/>
        <v>1.0129094569635</v>
      </c>
      <c r="F5" s="158">
        <f t="shared" si="1"/>
        <v>1.0141561202611999</v>
      </c>
      <c r="G5" s="158">
        <f t="shared" si="1"/>
        <v>1.0110249552099</v>
      </c>
      <c r="H5" s="158">
        <f t="shared" si="1"/>
        <v>1.0097587941791999</v>
      </c>
      <c r="I5" s="158">
        <f t="shared" si="1"/>
        <v>1.0080047563464001</v>
      </c>
      <c r="J5" s="158">
        <f t="shared" si="1"/>
        <v>1.0178508208357999</v>
      </c>
      <c r="K5" s="158">
        <f t="shared" si="1"/>
        <v>1.0102345347906001</v>
      </c>
      <c r="L5" s="158">
        <f t="shared" si="1"/>
        <v>1.0072023949519999</v>
      </c>
      <c r="M5" s="158">
        <f t="shared" si="1"/>
        <v>1.0075237229767999</v>
      </c>
      <c r="N5" s="158">
        <f t="shared" si="1"/>
        <v>1.0072023949519999</v>
      </c>
      <c r="O5" s="158">
        <f t="shared" si="1"/>
        <v>1.0068805535412</v>
      </c>
    </row>
    <row r="6" spans="1:15" ht="15.75" customHeight="1" x14ac:dyDescent="0.25">
      <c r="A6" s="160" t="s">
        <v>402</v>
      </c>
      <c r="B6" s="161">
        <f t="shared" ref="B6:O6" si="2">B4*B4*B4</f>
        <v>1.0413622505824001</v>
      </c>
      <c r="C6" s="162">
        <f t="shared" si="2"/>
        <v>1.0453243852373</v>
      </c>
      <c r="D6" s="162">
        <f t="shared" si="2"/>
        <v>1.0122722344290001</v>
      </c>
      <c r="E6" s="162">
        <f t="shared" si="2"/>
        <v>1.0194265469082999</v>
      </c>
      <c r="F6" s="162">
        <f t="shared" si="2"/>
        <v>1.0213091524275999</v>
      </c>
      <c r="G6" s="162">
        <f t="shared" si="2"/>
        <v>1.0165829305183001</v>
      </c>
      <c r="H6" s="162">
        <f t="shared" si="2"/>
        <v>1.0146738461686999</v>
      </c>
      <c r="I6" s="162">
        <f t="shared" si="2"/>
        <v>1.0120311311049</v>
      </c>
      <c r="J6" s="162">
        <f t="shared" si="2"/>
        <v>1.0268953725269001</v>
      </c>
      <c r="K6" s="162">
        <f t="shared" si="2"/>
        <v>1.0153910150787</v>
      </c>
      <c r="L6" s="162">
        <f t="shared" si="2"/>
        <v>1.0108230220743999</v>
      </c>
      <c r="M6" s="162">
        <f t="shared" si="2"/>
        <v>1.0113067853246001</v>
      </c>
      <c r="N6" s="162">
        <f t="shared" si="2"/>
        <v>1.0108230220743999</v>
      </c>
      <c r="O6" s="162">
        <f t="shared" si="2"/>
        <v>1.0103385632618</v>
      </c>
    </row>
    <row r="7" spans="1:15" x14ac:dyDescent="0.25">
      <c r="A7" s="156" t="s">
        <v>403</v>
      </c>
      <c r="B7" s="163">
        <f t="shared" ref="B7:O7" si="3">B4*B4*B4*B4</f>
        <v>1.0555264175807999</v>
      </c>
      <c r="C7" s="164">
        <f t="shared" si="3"/>
        <v>1.0608845115109999</v>
      </c>
      <c r="D7" s="164">
        <f t="shared" si="3"/>
        <v>1.0163963568148999</v>
      </c>
      <c r="E7" s="164">
        <f t="shared" si="3"/>
        <v>1.0259855680059999</v>
      </c>
      <c r="F7" s="164">
        <f t="shared" si="3"/>
        <v>1.0285126362632999</v>
      </c>
      <c r="G7" s="164">
        <f t="shared" si="3"/>
        <v>1.0221714600572001</v>
      </c>
      <c r="H7" s="164">
        <f t="shared" si="3"/>
        <v>1.0196128224222001</v>
      </c>
      <c r="I7" s="164">
        <f t="shared" si="3"/>
        <v>1.0160735888170001</v>
      </c>
      <c r="J7" s="164">
        <f t="shared" si="3"/>
        <v>1.0360202934761</v>
      </c>
      <c r="K7" s="164">
        <f t="shared" si="3"/>
        <v>1.0205738152835999</v>
      </c>
      <c r="L7" s="164">
        <f t="shared" si="3"/>
        <v>1.0144566643970001</v>
      </c>
      <c r="M7" s="164">
        <f t="shared" si="3"/>
        <v>1.015104052361</v>
      </c>
      <c r="N7" s="164">
        <f t="shared" si="3"/>
        <v>1.0144566643970001</v>
      </c>
      <c r="O7" s="164">
        <f t="shared" si="3"/>
        <v>1.0138084490993999</v>
      </c>
    </row>
    <row r="8" spans="1:15" x14ac:dyDescent="0.25">
      <c r="A8" s="159" t="s">
        <v>404</v>
      </c>
      <c r="B8" s="157">
        <f t="shared" ref="B8:O8" si="4">B4*B4*B4*B4*B4</f>
        <v>1.0698832395622999</v>
      </c>
      <c r="C8" s="158">
        <f t="shared" si="4"/>
        <v>1.0766762573021</v>
      </c>
      <c r="D8" s="158">
        <f t="shared" si="4"/>
        <v>1.0205372813858</v>
      </c>
      <c r="E8" s="158">
        <f t="shared" si="4"/>
        <v>1.0325867900429999</v>
      </c>
      <c r="F8" s="158">
        <f t="shared" si="4"/>
        <v>1.0357669276132999</v>
      </c>
      <c r="G8" s="158">
        <f t="shared" si="4"/>
        <v>1.0277907117944001</v>
      </c>
      <c r="H8" s="158">
        <f t="shared" si="4"/>
        <v>1.0245758393924</v>
      </c>
      <c r="I8" s="158">
        <f t="shared" si="4"/>
        <v>1.0201321937243999</v>
      </c>
      <c r="J8" s="158">
        <f t="shared" si="4"/>
        <v>1.0452262978389</v>
      </c>
      <c r="K8" s="158">
        <f t="shared" si="4"/>
        <v>1.0257830697485999</v>
      </c>
      <c r="L8" s="158">
        <f t="shared" si="4"/>
        <v>1.0181033687059</v>
      </c>
      <c r="M8" s="158">
        <f t="shared" si="4"/>
        <v>1.018915577422</v>
      </c>
      <c r="N8" s="158">
        <f t="shared" si="4"/>
        <v>1.0181033687059</v>
      </c>
      <c r="O8" s="158">
        <f t="shared" si="4"/>
        <v>1.0172902518411</v>
      </c>
    </row>
    <row r="9" spans="1:15" ht="15.75" customHeight="1" x14ac:dyDescent="0.25">
      <c r="A9" s="160" t="s">
        <v>405</v>
      </c>
      <c r="B9" s="161">
        <f t="shared" ref="B9:O9" si="5">B4*B4*B4*B4*B4*B4</f>
        <v>1.0844353369380999</v>
      </c>
      <c r="C9" s="162">
        <f t="shared" si="5"/>
        <v>1.0927030703717999</v>
      </c>
      <c r="D9" s="162">
        <f t="shared" si="5"/>
        <v>1.0246950765959999</v>
      </c>
      <c r="E9" s="162">
        <f t="shared" si="5"/>
        <v>1.0392304845413001</v>
      </c>
      <c r="F9" s="162">
        <f t="shared" si="5"/>
        <v>1.0430723848323999</v>
      </c>
      <c r="G9" s="162">
        <f t="shared" si="5"/>
        <v>1.0334408546211</v>
      </c>
      <c r="H9" s="162">
        <f t="shared" si="5"/>
        <v>1.0295630140987</v>
      </c>
      <c r="I9" s="162">
        <f t="shared" si="5"/>
        <v>1.0242070103255001</v>
      </c>
      <c r="J9" s="162">
        <f t="shared" si="5"/>
        <v>1.0545141061170999</v>
      </c>
      <c r="K9" s="162">
        <f t="shared" si="5"/>
        <v>1.0310189135026</v>
      </c>
      <c r="L9" s="162">
        <f t="shared" si="5"/>
        <v>1.0217631819555999</v>
      </c>
      <c r="M9" s="162">
        <f t="shared" si="5"/>
        <v>1.0227414140436</v>
      </c>
      <c r="N9" s="162">
        <f t="shared" si="5"/>
        <v>1.0217631819555999</v>
      </c>
      <c r="O9" s="162">
        <f t="shared" si="5"/>
        <v>1.020784012414</v>
      </c>
    </row>
    <row r="10" spans="1:15" x14ac:dyDescent="0.25">
      <c r="A10" s="156" t="s">
        <v>406</v>
      </c>
      <c r="B10" s="163">
        <f t="shared" ref="B10:O10" si="6">B4*B4*B4*B4*B4*B4*B4</f>
        <v>1.0991853657612001</v>
      </c>
      <c r="C10" s="164">
        <f t="shared" si="6"/>
        <v>1.1089684498029999</v>
      </c>
      <c r="D10" s="164">
        <f t="shared" si="6"/>
        <v>1.0288698111785</v>
      </c>
      <c r="E10" s="164">
        <f t="shared" si="6"/>
        <v>1.0459169247700999</v>
      </c>
      <c r="F10" s="164">
        <f t="shared" si="6"/>
        <v>1.0504293688032</v>
      </c>
      <c r="G10" s="164">
        <f t="shared" si="6"/>
        <v>1.039122058357</v>
      </c>
      <c r="H10" s="164">
        <f t="shared" si="6"/>
        <v>1.0345744641300001</v>
      </c>
      <c r="I10" s="164">
        <f t="shared" si="6"/>
        <v>1.0282981033764</v>
      </c>
      <c r="J10" s="164">
        <f t="shared" si="6"/>
        <v>1.0638844452145</v>
      </c>
      <c r="K10" s="164">
        <f t="shared" si="6"/>
        <v>1.0362814822636</v>
      </c>
      <c r="L10" s="164">
        <f t="shared" si="6"/>
        <v>1.0254361512692001</v>
      </c>
      <c r="M10" s="164">
        <f t="shared" si="6"/>
        <v>1.0265816159633001</v>
      </c>
      <c r="N10" s="164">
        <f t="shared" si="6"/>
        <v>1.0254361512692001</v>
      </c>
      <c r="O10" s="164">
        <f t="shared" si="6"/>
        <v>1.0242897718857999</v>
      </c>
    </row>
    <row r="11" spans="1:15" x14ac:dyDescent="0.25">
      <c r="A11" s="159" t="s">
        <v>407</v>
      </c>
      <c r="B11" s="157">
        <f t="shared" ref="B11:O11" si="7">B4*B4*B4*B4*B4*B4*B4*B4</f>
        <v>1.1141360182110001</v>
      </c>
      <c r="C11" s="158">
        <f t="shared" si="7"/>
        <v>1.1254759467638999</v>
      </c>
      <c r="D11" s="158">
        <f t="shared" si="7"/>
        <v>1.0330615541465</v>
      </c>
      <c r="E11" s="158">
        <f t="shared" si="7"/>
        <v>1.0526463857566</v>
      </c>
      <c r="F11" s="158">
        <f t="shared" si="7"/>
        <v>1.0578382429533</v>
      </c>
      <c r="G11" s="158">
        <f t="shared" si="7"/>
        <v>1.0448344937553999</v>
      </c>
      <c r="H11" s="158">
        <f t="shared" si="7"/>
        <v>1.0396103076478</v>
      </c>
      <c r="I11" s="158">
        <f t="shared" si="7"/>
        <v>1.0324055378915</v>
      </c>
      <c r="J11" s="158">
        <f t="shared" si="7"/>
        <v>1.0733380484941999</v>
      </c>
      <c r="K11" s="158">
        <f t="shared" si="7"/>
        <v>1.0415709124426</v>
      </c>
      <c r="L11" s="158">
        <f t="shared" si="7"/>
        <v>1.0291223239394001</v>
      </c>
      <c r="M11" s="158">
        <f t="shared" si="7"/>
        <v>1.0304362371197999</v>
      </c>
      <c r="N11" s="158">
        <f t="shared" si="7"/>
        <v>1.0291223239394001</v>
      </c>
      <c r="O11" s="158">
        <f t="shared" si="7"/>
        <v>1.0278075714654</v>
      </c>
    </row>
    <row r="12" spans="1:15" ht="15.75" customHeight="1" x14ac:dyDescent="0.25">
      <c r="A12" s="160" t="s">
        <v>408</v>
      </c>
      <c r="B12" s="161">
        <f t="shared" ref="B12:O12" si="8">B4*B4*B4*B4*B4*B4*B4*B4*B4</f>
        <v>1.1292900230848999</v>
      </c>
      <c r="C12" s="162">
        <f t="shared" si="8"/>
        <v>1.1422291652834</v>
      </c>
      <c r="D12" s="162">
        <f t="shared" si="8"/>
        <v>1.0372703747942</v>
      </c>
      <c r="E12" s="162">
        <f t="shared" si="8"/>
        <v>1.0594191442978</v>
      </c>
      <c r="F12" s="162">
        <f t="shared" si="8"/>
        <v>1.0652993732739</v>
      </c>
      <c r="G12" s="162">
        <f t="shared" si="8"/>
        <v>1.050578332508</v>
      </c>
      <c r="H12" s="162">
        <f t="shared" si="8"/>
        <v>1.0446706633884999</v>
      </c>
      <c r="I12" s="162">
        <f t="shared" si="8"/>
        <v>1.0365293791454</v>
      </c>
      <c r="J12" s="162">
        <f t="shared" si="8"/>
        <v>1.082875655836</v>
      </c>
      <c r="K12" s="162">
        <f t="shared" si="8"/>
        <v>1.0468873411466999</v>
      </c>
      <c r="L12" s="162">
        <f t="shared" si="8"/>
        <v>1.0328217474287</v>
      </c>
      <c r="M12" s="162">
        <f t="shared" si="8"/>
        <v>1.0343053316549</v>
      </c>
      <c r="N12" s="162">
        <f t="shared" si="8"/>
        <v>1.0328217474287</v>
      </c>
      <c r="O12" s="162">
        <f t="shared" si="8"/>
        <v>1.0313374525029999</v>
      </c>
    </row>
    <row r="13" spans="1:15" x14ac:dyDescent="0.25">
      <c r="A13" s="156" t="s">
        <v>409</v>
      </c>
      <c r="B13" s="163">
        <f t="shared" ref="B13:O13" si="9">B4*B4*B4*B4*B4*B4*B4*B4*B4*B4</f>
        <v>1.1446501462962999</v>
      </c>
      <c r="C13" s="164">
        <f t="shared" si="9"/>
        <v>1.159231763038</v>
      </c>
      <c r="D13" s="164">
        <f t="shared" si="9"/>
        <v>1.0414963426982999</v>
      </c>
      <c r="E13" s="164">
        <f t="shared" si="9"/>
        <v>1.0662354789713</v>
      </c>
      <c r="F13" s="164">
        <f t="shared" si="9"/>
        <v>1.0728131283374001</v>
      </c>
      <c r="G13" s="164">
        <f t="shared" si="9"/>
        <v>1.0563537472508</v>
      </c>
      <c r="H13" s="164">
        <f t="shared" si="9"/>
        <v>1.0497556506667001</v>
      </c>
      <c r="I13" s="164">
        <f t="shared" si="9"/>
        <v>1.0406696926729999</v>
      </c>
      <c r="J13" s="164">
        <f t="shared" si="9"/>
        <v>1.0924980136941</v>
      </c>
      <c r="K13" s="164">
        <f t="shared" si="9"/>
        <v>1.0522309061829</v>
      </c>
      <c r="L13" s="164">
        <f t="shared" si="9"/>
        <v>1.0365344693703</v>
      </c>
      <c r="M13" s="164">
        <f t="shared" si="9"/>
        <v>1.0381889539132001</v>
      </c>
      <c r="N13" s="164">
        <f t="shared" si="9"/>
        <v>1.0365344693703</v>
      </c>
      <c r="O13" s="164">
        <f t="shared" si="9"/>
        <v>1.0348794564909001</v>
      </c>
    </row>
    <row r="14" spans="1:15" x14ac:dyDescent="0.25">
      <c r="A14" s="159" t="s">
        <v>410</v>
      </c>
      <c r="B14" s="157">
        <f t="shared" ref="B14:O14" si="10">B4*B4*B4*B4*B4*B4*B4*B4*B4*B4*B4</f>
        <v>1.1602191913791</v>
      </c>
      <c r="C14" s="158">
        <f t="shared" si="10"/>
        <v>1.1764874521504001</v>
      </c>
      <c r="D14" s="158">
        <f t="shared" si="10"/>
        <v>1.0457395277185999</v>
      </c>
      <c r="E14" s="158">
        <f t="shared" si="10"/>
        <v>1.0730956701473999</v>
      </c>
      <c r="F14" s="158">
        <f t="shared" si="10"/>
        <v>1.0803798793160999</v>
      </c>
      <c r="G14" s="158">
        <f t="shared" si="10"/>
        <v>1.0621609115684001</v>
      </c>
      <c r="H14" s="158">
        <f t="shared" si="10"/>
        <v>1.0548653893776001</v>
      </c>
      <c r="I14" s="158">
        <f t="shared" si="10"/>
        <v>1.0448265442714</v>
      </c>
      <c r="J14" s="158">
        <f t="shared" si="10"/>
        <v>1.1022058751557</v>
      </c>
      <c r="K14" s="158">
        <f t="shared" si="10"/>
        <v>1.0576017460614999</v>
      </c>
      <c r="L14" s="158">
        <f t="shared" si="10"/>
        <v>1.0402605375686</v>
      </c>
      <c r="M14" s="158">
        <f t="shared" si="10"/>
        <v>1.0420871584436999</v>
      </c>
      <c r="N14" s="158">
        <f t="shared" si="10"/>
        <v>1.0402605375686</v>
      </c>
      <c r="O14" s="158">
        <f t="shared" si="10"/>
        <v>1.0384336250640001</v>
      </c>
    </row>
    <row r="15" spans="1:15" ht="15.75" customHeight="1" x14ac:dyDescent="0.25">
      <c r="A15" s="165" t="s">
        <v>411</v>
      </c>
      <c r="B15" s="166">
        <f>117.6/100</f>
        <v>1.1759999999999999</v>
      </c>
      <c r="C15" s="167">
        <v>1.194</v>
      </c>
      <c r="D15" s="167">
        <v>1.05</v>
      </c>
      <c r="E15" s="167">
        <f>1.08</f>
        <v>1.08</v>
      </c>
      <c r="F15" s="167">
        <v>1.0880000000000001</v>
      </c>
      <c r="G15" s="167">
        <v>1.0680000000000001</v>
      </c>
      <c r="H15" s="167">
        <v>1.06</v>
      </c>
      <c r="I15" s="167">
        <v>1.0489999999999999</v>
      </c>
      <c r="J15" s="167">
        <v>1.1120000000000001</v>
      </c>
      <c r="K15" s="167">
        <v>1.0629999999999999</v>
      </c>
      <c r="L15" s="167">
        <v>1.044</v>
      </c>
      <c r="M15" s="167">
        <v>1.046</v>
      </c>
      <c r="N15" s="167">
        <v>1.044</v>
      </c>
      <c r="O15" s="167">
        <v>1.042</v>
      </c>
    </row>
    <row r="16" spans="1:15" ht="29.25" customHeight="1" x14ac:dyDescent="0.25">
      <c r="A16" s="284" t="s">
        <v>412</v>
      </c>
      <c r="B16" s="285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5"/>
    </row>
    <row r="18" spans="13:13" x14ac:dyDescent="0.25">
      <c r="M18" s="168">
        <f>M9*N15*O6</f>
        <v>1.0787809548508001</v>
      </c>
    </row>
  </sheetData>
  <mergeCells count="3">
    <mergeCell ref="A1:O1"/>
    <mergeCell ref="A2:O2"/>
    <mergeCell ref="A16:M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7" sqref="F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81" t="s">
        <v>413</v>
      </c>
      <c r="B2" s="281"/>
      <c r="C2" s="281"/>
      <c r="D2" s="281"/>
      <c r="E2" s="281"/>
      <c r="F2" s="281"/>
    </row>
    <row r="4" spans="1:7" ht="18" customHeight="1" x14ac:dyDescent="0.25">
      <c r="A4" s="122" t="s">
        <v>358</v>
      </c>
    </row>
    <row r="5" spans="1:7" x14ac:dyDescent="0.25">
      <c r="A5" s="58" t="s">
        <v>13</v>
      </c>
      <c r="B5" s="58" t="s">
        <v>359</v>
      </c>
      <c r="C5" s="58" t="s">
        <v>360</v>
      </c>
      <c r="D5" s="58" t="s">
        <v>361</v>
      </c>
      <c r="E5" s="58" t="s">
        <v>362</v>
      </c>
      <c r="F5" s="58" t="s">
        <v>363</v>
      </c>
    </row>
    <row r="6" spans="1:7" x14ac:dyDescent="0.25">
      <c r="A6" s="58">
        <v>1</v>
      </c>
      <c r="B6" s="58">
        <v>2</v>
      </c>
      <c r="C6" s="58">
        <v>3</v>
      </c>
      <c r="D6" s="58">
        <v>4</v>
      </c>
      <c r="E6" s="58">
        <v>5</v>
      </c>
      <c r="F6" s="58">
        <v>6</v>
      </c>
    </row>
    <row r="7" spans="1:7" ht="90" customHeight="1" x14ac:dyDescent="0.25">
      <c r="A7" s="123" t="s">
        <v>364</v>
      </c>
      <c r="B7" s="63" t="s">
        <v>365</v>
      </c>
      <c r="C7" s="54" t="s">
        <v>366</v>
      </c>
      <c r="D7" s="54" t="s">
        <v>367</v>
      </c>
      <c r="E7" s="61">
        <v>43361</v>
      </c>
      <c r="F7" s="63" t="s">
        <v>394</v>
      </c>
    </row>
    <row r="8" spans="1:7" ht="30" customHeight="1" x14ac:dyDescent="0.25">
      <c r="A8" s="123" t="s">
        <v>369</v>
      </c>
      <c r="B8" s="63" t="s">
        <v>370</v>
      </c>
      <c r="C8" s="54" t="s">
        <v>371</v>
      </c>
      <c r="D8" s="54" t="s">
        <v>372</v>
      </c>
      <c r="E8" s="61">
        <f>1973/12</f>
        <v>164.41666666667001</v>
      </c>
      <c r="F8" s="63" t="s">
        <v>373</v>
      </c>
      <c r="G8" s="124"/>
    </row>
    <row r="9" spans="1:7" x14ac:dyDescent="0.25">
      <c r="A9" s="123" t="s">
        <v>374</v>
      </c>
      <c r="B9" s="63" t="s">
        <v>375</v>
      </c>
      <c r="C9" s="54" t="s">
        <v>376</v>
      </c>
      <c r="D9" s="54" t="s">
        <v>367</v>
      </c>
      <c r="E9" s="61">
        <v>1</v>
      </c>
      <c r="F9" s="63"/>
      <c r="G9" s="125"/>
    </row>
    <row r="10" spans="1:7" x14ac:dyDescent="0.25">
      <c r="A10" s="123" t="s">
        <v>377</v>
      </c>
      <c r="B10" s="63" t="s">
        <v>378</v>
      </c>
      <c r="C10" s="54"/>
      <c r="D10" s="54"/>
      <c r="E10" s="126">
        <v>1</v>
      </c>
      <c r="F10" s="63" t="s">
        <v>379</v>
      </c>
      <c r="G10" s="125"/>
    </row>
    <row r="11" spans="1:7" ht="75" customHeight="1" x14ac:dyDescent="0.25">
      <c r="A11" s="123" t="s">
        <v>380</v>
      </c>
      <c r="B11" s="63" t="s">
        <v>381</v>
      </c>
      <c r="C11" s="54" t="s">
        <v>382</v>
      </c>
      <c r="D11" s="54" t="s">
        <v>367</v>
      </c>
      <c r="E11" s="127">
        <v>2.15</v>
      </c>
      <c r="F11" s="63" t="s">
        <v>395</v>
      </c>
    </row>
    <row r="12" spans="1:7" ht="75" customHeight="1" x14ac:dyDescent="0.25">
      <c r="A12" s="123" t="s">
        <v>384</v>
      </c>
      <c r="B12" s="128" t="s">
        <v>385</v>
      </c>
      <c r="C12" s="54" t="s">
        <v>386</v>
      </c>
      <c r="D12" s="54" t="s">
        <v>367</v>
      </c>
      <c r="E12" s="129">
        <v>1.139</v>
      </c>
      <c r="F12" s="130" t="s">
        <v>387</v>
      </c>
      <c r="G12" s="125" t="s">
        <v>388</v>
      </c>
    </row>
    <row r="13" spans="1:7" ht="60" customHeight="1" x14ac:dyDescent="0.25">
      <c r="A13" s="123" t="s">
        <v>389</v>
      </c>
      <c r="B13" s="131" t="s">
        <v>396</v>
      </c>
      <c r="C13" s="54" t="s">
        <v>391</v>
      </c>
      <c r="D13" s="54" t="s">
        <v>392</v>
      </c>
      <c r="E13" s="132">
        <f>((E7*E9/E8)*E11)*E12</f>
        <v>645.82616229093003</v>
      </c>
      <c r="F13" s="63" t="s">
        <v>393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86" t="s">
        <v>414</v>
      </c>
      <c r="B1" s="286"/>
      <c r="C1" s="286"/>
      <c r="D1" s="286"/>
      <c r="E1" s="286"/>
      <c r="F1" s="286"/>
      <c r="G1" s="286"/>
      <c r="H1" s="286"/>
      <c r="I1" s="286"/>
    </row>
    <row r="2" spans="1:13" s="34" customFormat="1" ht="13.5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38" t="e">
        <f>#REF!</f>
        <v>#REF!</v>
      </c>
      <c r="B3" s="238"/>
      <c r="C3" s="238"/>
      <c r="D3" s="238"/>
      <c r="E3" s="238"/>
      <c r="F3" s="238"/>
      <c r="G3" s="238"/>
      <c r="H3" s="238"/>
      <c r="I3" s="238"/>
    </row>
    <row r="4" spans="1:13" s="4" customFormat="1" ht="15.75" customHeight="1" x14ac:dyDescent="0.2">
      <c r="A4" s="279"/>
      <c r="B4" s="279"/>
      <c r="C4" s="279"/>
      <c r="D4" s="279"/>
      <c r="E4" s="279"/>
      <c r="F4" s="279"/>
      <c r="G4" s="279"/>
      <c r="H4" s="279"/>
      <c r="I4" s="279"/>
    </row>
    <row r="5" spans="1:13" s="36" customFormat="1" ht="36.6" customHeight="1" x14ac:dyDescent="0.35">
      <c r="A5" s="287" t="s">
        <v>13</v>
      </c>
      <c r="B5" s="287" t="s">
        <v>415</v>
      </c>
      <c r="C5" s="287" t="s">
        <v>416</v>
      </c>
      <c r="D5" s="287" t="s">
        <v>417</v>
      </c>
      <c r="E5" s="278" t="s">
        <v>418</v>
      </c>
      <c r="F5" s="278"/>
      <c r="G5" s="278"/>
      <c r="H5" s="278"/>
      <c r="I5" s="278"/>
    </row>
    <row r="6" spans="1:13" s="30" customFormat="1" ht="31.5" customHeight="1" x14ac:dyDescent="0.2">
      <c r="A6" s="287"/>
      <c r="B6" s="287"/>
      <c r="C6" s="287"/>
      <c r="D6" s="287"/>
      <c r="E6" s="37" t="s">
        <v>86</v>
      </c>
      <c r="F6" s="37" t="s">
        <v>87</v>
      </c>
      <c r="G6" s="37" t="s">
        <v>43</v>
      </c>
      <c r="H6" s="37" t="s">
        <v>419</v>
      </c>
      <c r="I6" s="37" t="s">
        <v>420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261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421</v>
      </c>
      <c r="C9" s="8" t="s">
        <v>422</v>
      </c>
      <c r="D9" s="113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423</v>
      </c>
      <c r="C11" s="8" t="s">
        <v>340</v>
      </c>
      <c r="D11" s="113">
        <v>2.1000000000000001E-2</v>
      </c>
      <c r="E11" s="32">
        <f>(E8+E9)*D11</f>
        <v>8.6950678710000007E-2</v>
      </c>
      <c r="F11" s="32"/>
      <c r="G11" s="32"/>
      <c r="H11" s="32" t="s">
        <v>424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425</v>
      </c>
      <c r="C12" s="8" t="s">
        <v>426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427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344</v>
      </c>
      <c r="C14" s="8" t="s">
        <v>428</v>
      </c>
      <c r="D14" s="11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429</v>
      </c>
      <c r="C16" s="8" t="s">
        <v>430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431</v>
      </c>
    </row>
    <row r="17" spans="1:10" s="30" customFormat="1" ht="81.75" customHeight="1" x14ac:dyDescent="0.2">
      <c r="A17" s="38">
        <v>7</v>
      </c>
      <c r="B17" s="8" t="s">
        <v>429</v>
      </c>
      <c r="C17" s="8" t="s">
        <v>432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433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434</v>
      </c>
      <c r="C20" s="8" t="s">
        <v>273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435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353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354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355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356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92" t="s">
        <v>436</v>
      </c>
      <c r="O2" s="292"/>
    </row>
    <row r="3" spans="1:16" x14ac:dyDescent="0.25">
      <c r="A3" s="281" t="s">
        <v>437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</row>
    <row r="5" spans="1:16" ht="37.5" customHeight="1" x14ac:dyDescent="0.25">
      <c r="A5" s="293" t="s">
        <v>438</v>
      </c>
      <c r="B5" s="296" t="s">
        <v>439</v>
      </c>
      <c r="C5" s="299" t="s">
        <v>440</v>
      </c>
      <c r="D5" s="302" t="s">
        <v>441</v>
      </c>
      <c r="E5" s="303"/>
      <c r="F5" s="303"/>
      <c r="G5" s="303"/>
      <c r="H5" s="303"/>
      <c r="I5" s="302" t="s">
        <v>442</v>
      </c>
      <c r="J5" s="303"/>
      <c r="K5" s="303"/>
      <c r="L5" s="303"/>
      <c r="M5" s="303"/>
      <c r="N5" s="303"/>
      <c r="O5" s="54" t="s">
        <v>443</v>
      </c>
    </row>
    <row r="6" spans="1:16" s="57" customFormat="1" ht="150" customHeight="1" x14ac:dyDescent="0.25">
      <c r="A6" s="294"/>
      <c r="B6" s="297"/>
      <c r="C6" s="300"/>
      <c r="D6" s="299" t="s">
        <v>444</v>
      </c>
      <c r="E6" s="304" t="s">
        <v>445</v>
      </c>
      <c r="F6" s="305"/>
      <c r="G6" s="306"/>
      <c r="H6" s="55" t="s">
        <v>446</v>
      </c>
      <c r="I6" s="307" t="s">
        <v>447</v>
      </c>
      <c r="J6" s="307" t="s">
        <v>444</v>
      </c>
      <c r="K6" s="308" t="s">
        <v>445</v>
      </c>
      <c r="L6" s="308"/>
      <c r="M6" s="308"/>
      <c r="N6" s="55" t="s">
        <v>446</v>
      </c>
      <c r="O6" s="56" t="s">
        <v>448</v>
      </c>
    </row>
    <row r="7" spans="1:16" s="57" customFormat="1" ht="30.75" customHeight="1" x14ac:dyDescent="0.25">
      <c r="A7" s="295"/>
      <c r="B7" s="298"/>
      <c r="C7" s="301"/>
      <c r="D7" s="301"/>
      <c r="E7" s="54" t="s">
        <v>86</v>
      </c>
      <c r="F7" s="54" t="s">
        <v>87</v>
      </c>
      <c r="G7" s="54" t="s">
        <v>43</v>
      </c>
      <c r="H7" s="58" t="s">
        <v>449</v>
      </c>
      <c r="I7" s="307"/>
      <c r="J7" s="307"/>
      <c r="K7" s="54" t="s">
        <v>86</v>
      </c>
      <c r="L7" s="54" t="s">
        <v>87</v>
      </c>
      <c r="M7" s="54" t="s">
        <v>43</v>
      </c>
      <c r="N7" s="58" t="s">
        <v>449</v>
      </c>
      <c r="O7" s="54" t="s">
        <v>307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93" t="s">
        <v>450</v>
      </c>
      <c r="C9" s="60" t="s">
        <v>451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95"/>
      <c r="C10" s="63" t="s">
        <v>452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93" t="s">
        <v>453</v>
      </c>
      <c r="C11" s="63" t="s">
        <v>454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95"/>
      <c r="C12" s="63" t="s">
        <v>455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93" t="s">
        <v>456</v>
      </c>
      <c r="C13" s="60" t="s">
        <v>457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95"/>
      <c r="C14" s="63" t="s">
        <v>458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459</v>
      </c>
      <c r="C15" s="63" t="s">
        <v>460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461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462</v>
      </c>
    </row>
    <row r="19" spans="1:15" ht="30.75" customHeight="1" x14ac:dyDescent="0.25">
      <c r="L19" s="75"/>
    </row>
    <row r="20" spans="1:15" ht="15" customHeight="1" outlineLevel="1" x14ac:dyDescent="0.25">
      <c r="G20" s="291" t="s">
        <v>463</v>
      </c>
      <c r="H20" s="291"/>
      <c r="I20" s="291"/>
      <c r="J20" s="291"/>
      <c r="K20" s="291"/>
      <c r="L20" s="291"/>
      <c r="M20" s="291"/>
      <c r="N20" s="291"/>
    </row>
    <row r="21" spans="1:15" ht="15.75" customHeight="1" outlineLevel="1" x14ac:dyDescent="0.25">
      <c r="G21" s="76"/>
      <c r="H21" s="76" t="s">
        <v>464</v>
      </c>
      <c r="I21" s="76" t="s">
        <v>465</v>
      </c>
      <c r="J21" s="76" t="s">
        <v>466</v>
      </c>
      <c r="K21" s="77" t="s">
        <v>467</v>
      </c>
      <c r="L21" s="76" t="s">
        <v>468</v>
      </c>
      <c r="M21" s="76" t="s">
        <v>469</v>
      </c>
      <c r="N21" s="76" t="s">
        <v>470</v>
      </c>
      <c r="O21" s="70"/>
    </row>
    <row r="22" spans="1:15" ht="15.75" customHeight="1" outlineLevel="1" x14ac:dyDescent="0.25">
      <c r="G22" s="289" t="s">
        <v>471</v>
      </c>
      <c r="H22" s="288">
        <v>6.09</v>
      </c>
      <c r="I22" s="290">
        <v>6.44</v>
      </c>
      <c r="J22" s="288">
        <v>5.77</v>
      </c>
      <c r="K22" s="290">
        <v>5.77</v>
      </c>
      <c r="L22" s="288">
        <v>5.23</v>
      </c>
      <c r="M22" s="288">
        <v>5.77</v>
      </c>
      <c r="N22" s="78">
        <v>6.29</v>
      </c>
      <c r="O22" t="s">
        <v>472</v>
      </c>
    </row>
    <row r="23" spans="1:15" ht="15.75" customHeight="1" outlineLevel="1" x14ac:dyDescent="0.25">
      <c r="G23" s="289"/>
      <c r="H23" s="288"/>
      <c r="I23" s="290"/>
      <c r="J23" s="288"/>
      <c r="K23" s="290"/>
      <c r="L23" s="288"/>
      <c r="M23" s="288"/>
      <c r="N23" s="78">
        <v>6.56</v>
      </c>
      <c r="O23" t="s">
        <v>473</v>
      </c>
    </row>
    <row r="24" spans="1:15" ht="15.75" customHeight="1" outlineLevel="1" x14ac:dyDescent="0.25">
      <c r="G24" s="79" t="s">
        <v>474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449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5" customHeight="1" outlineLevel="1" x14ac:dyDescent="0.25">
      <c r="G26" s="79" t="s">
        <v>475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5" customHeight="1" outlineLevel="1" x14ac:dyDescent="0.25">
      <c r="G27" s="79" t="s">
        <v>476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419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09" t="s">
        <v>477</v>
      </c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</row>
    <row r="4" spans="1:18" ht="36.75" customHeight="1" x14ac:dyDescent="0.25">
      <c r="A4" s="293" t="s">
        <v>438</v>
      </c>
      <c r="B4" s="296" t="s">
        <v>439</v>
      </c>
      <c r="C4" s="299" t="s">
        <v>478</v>
      </c>
      <c r="D4" s="299" t="s">
        <v>479</v>
      </c>
      <c r="E4" s="302" t="s">
        <v>480</v>
      </c>
      <c r="F4" s="303"/>
      <c r="G4" s="303"/>
      <c r="H4" s="303"/>
      <c r="I4" s="303"/>
      <c r="J4" s="303"/>
      <c r="K4" s="303"/>
      <c r="L4" s="303"/>
      <c r="M4" s="303"/>
      <c r="N4" s="310" t="s">
        <v>481</v>
      </c>
      <c r="O4" s="311"/>
      <c r="P4" s="311"/>
      <c r="Q4" s="311"/>
      <c r="R4" s="312"/>
    </row>
    <row r="5" spans="1:18" ht="60" customHeight="1" x14ac:dyDescent="0.25">
      <c r="A5" s="294"/>
      <c r="B5" s="297"/>
      <c r="C5" s="300"/>
      <c r="D5" s="300"/>
      <c r="E5" s="307" t="s">
        <v>482</v>
      </c>
      <c r="F5" s="307" t="s">
        <v>483</v>
      </c>
      <c r="G5" s="304" t="s">
        <v>445</v>
      </c>
      <c r="H5" s="305"/>
      <c r="I5" s="305"/>
      <c r="J5" s="306"/>
      <c r="K5" s="307" t="s">
        <v>484</v>
      </c>
      <c r="L5" s="307"/>
      <c r="M5" s="307"/>
      <c r="N5" s="81" t="s">
        <v>485</v>
      </c>
      <c r="O5" s="81" t="s">
        <v>486</v>
      </c>
      <c r="P5" s="81" t="s">
        <v>487</v>
      </c>
      <c r="Q5" s="82" t="s">
        <v>488</v>
      </c>
      <c r="R5" s="81" t="s">
        <v>489</v>
      </c>
    </row>
    <row r="6" spans="1:18" ht="49.5" customHeight="1" x14ac:dyDescent="0.25">
      <c r="A6" s="295"/>
      <c r="B6" s="298"/>
      <c r="C6" s="301"/>
      <c r="D6" s="301"/>
      <c r="E6" s="307"/>
      <c r="F6" s="307"/>
      <c r="G6" s="54" t="s">
        <v>86</v>
      </c>
      <c r="H6" s="54" t="s">
        <v>87</v>
      </c>
      <c r="I6" s="54" t="s">
        <v>43</v>
      </c>
      <c r="J6" s="54" t="s">
        <v>419</v>
      </c>
      <c r="K6" s="54" t="s">
        <v>485</v>
      </c>
      <c r="L6" s="54" t="s">
        <v>486</v>
      </c>
      <c r="M6" s="54" t="s">
        <v>487</v>
      </c>
      <c r="N6" s="54" t="s">
        <v>490</v>
      </c>
      <c r="O6" s="54" t="s">
        <v>491</v>
      </c>
      <c r="P6" s="54" t="s">
        <v>492</v>
      </c>
      <c r="Q6" s="55" t="s">
        <v>493</v>
      </c>
      <c r="R6" s="54" t="s">
        <v>494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93">
        <v>1</v>
      </c>
      <c r="B9" s="293" t="s">
        <v>495</v>
      </c>
      <c r="C9" s="313" t="s">
        <v>451</v>
      </c>
      <c r="D9" s="60" t="s">
        <v>496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599999999999994" hidden="1" customHeight="1" x14ac:dyDescent="0.25">
      <c r="A10" s="295"/>
      <c r="B10" s="294"/>
      <c r="C10" s="314"/>
      <c r="D10" s="60" t="s">
        <v>497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93">
        <v>2</v>
      </c>
      <c r="B11" s="294"/>
      <c r="C11" s="313" t="s">
        <v>498</v>
      </c>
      <c r="D11" s="60" t="s">
        <v>496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95"/>
      <c r="B12" s="295"/>
      <c r="C12" s="314"/>
      <c r="D12" s="60" t="s">
        <v>497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93">
        <v>3</v>
      </c>
      <c r="B13" s="293" t="s">
        <v>453</v>
      </c>
      <c r="C13" s="315" t="s">
        <v>454</v>
      </c>
      <c r="D13" s="60" t="s">
        <v>499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" hidden="1" customHeight="1" x14ac:dyDescent="0.25">
      <c r="A14" s="295"/>
      <c r="B14" s="294"/>
      <c r="C14" s="316"/>
      <c r="D14" s="60" t="s">
        <v>497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93">
        <v>4</v>
      </c>
      <c r="B15" s="294"/>
      <c r="C15" s="317" t="s">
        <v>455</v>
      </c>
      <c r="D15" s="63" t="s">
        <v>499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95"/>
      <c r="B16" s="295"/>
      <c r="C16" s="318"/>
      <c r="D16" s="63" t="s">
        <v>497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93">
        <v>5</v>
      </c>
      <c r="B17" s="308" t="s">
        <v>456</v>
      </c>
      <c r="C17" s="313" t="s">
        <v>500</v>
      </c>
      <c r="D17" s="60" t="s">
        <v>501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95"/>
      <c r="B18" s="308"/>
      <c r="C18" s="314"/>
      <c r="D18" s="60" t="s">
        <v>497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93">
        <v>6</v>
      </c>
      <c r="B19" s="308"/>
      <c r="C19" s="313" t="s">
        <v>458</v>
      </c>
      <c r="D19" s="63" t="s">
        <v>499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95"/>
      <c r="B20" s="308"/>
      <c r="C20" s="314"/>
      <c r="D20" s="63" t="s">
        <v>497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93">
        <v>7</v>
      </c>
      <c r="B21" s="293" t="s">
        <v>459</v>
      </c>
      <c r="C21" s="313" t="s">
        <v>460</v>
      </c>
      <c r="D21" s="63" t="s">
        <v>502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95"/>
      <c r="B22" s="295"/>
      <c r="C22" s="314"/>
      <c r="D22" s="86" t="s">
        <v>497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503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19" t="s">
        <v>504</v>
      </c>
      <c r="E26" s="319"/>
      <c r="F26" s="319"/>
      <c r="G26" s="319"/>
      <c r="H26" s="319"/>
      <c r="I26" s="319"/>
      <c r="J26" s="319"/>
      <c r="K26" s="319"/>
      <c r="L26" s="75"/>
      <c r="R26" s="93"/>
    </row>
    <row r="27" spans="1:18" outlineLevel="1" x14ac:dyDescent="0.25">
      <c r="D27" s="94"/>
      <c r="E27" s="94" t="s">
        <v>464</v>
      </c>
      <c r="F27" s="94" t="s">
        <v>465</v>
      </c>
      <c r="G27" s="94" t="s">
        <v>466</v>
      </c>
      <c r="H27" s="95" t="s">
        <v>467</v>
      </c>
      <c r="I27" s="95" t="s">
        <v>468</v>
      </c>
      <c r="J27" s="95" t="s">
        <v>469</v>
      </c>
      <c r="K27" s="66" t="s">
        <v>470</v>
      </c>
    </row>
    <row r="28" spans="1:18" outlineLevel="1" x14ac:dyDescent="0.25">
      <c r="D28" s="320" t="s">
        <v>471</v>
      </c>
      <c r="E28" s="322">
        <v>6.09</v>
      </c>
      <c r="F28" s="324">
        <v>6.63</v>
      </c>
      <c r="G28" s="322">
        <v>5.77</v>
      </c>
      <c r="H28" s="326">
        <v>5.77</v>
      </c>
      <c r="I28" s="326">
        <v>6.35</v>
      </c>
      <c r="J28" s="322">
        <v>5.77</v>
      </c>
      <c r="K28" s="96">
        <v>6.29</v>
      </c>
      <c r="L28" t="s">
        <v>472</v>
      </c>
    </row>
    <row r="29" spans="1:18" outlineLevel="1" x14ac:dyDescent="0.25">
      <c r="D29" s="321"/>
      <c r="E29" s="323"/>
      <c r="F29" s="325"/>
      <c r="G29" s="323"/>
      <c r="H29" s="327"/>
      <c r="I29" s="327"/>
      <c r="J29" s="323"/>
      <c r="K29" s="96">
        <v>6.56</v>
      </c>
      <c r="L29" t="s">
        <v>473</v>
      </c>
    </row>
    <row r="30" spans="1:18" outlineLevel="1" x14ac:dyDescent="0.25">
      <c r="D30" s="97" t="s">
        <v>474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20" t="s">
        <v>449</v>
      </c>
      <c r="E31" s="322">
        <v>11.37</v>
      </c>
      <c r="F31" s="324">
        <v>13.56</v>
      </c>
      <c r="G31" s="322">
        <v>15.91</v>
      </c>
      <c r="H31" s="326">
        <v>15.91</v>
      </c>
      <c r="I31" s="326">
        <v>14.03</v>
      </c>
      <c r="J31" s="322">
        <v>15.91</v>
      </c>
      <c r="K31" s="96">
        <v>8.2899999999999991</v>
      </c>
      <c r="L31" t="s">
        <v>472</v>
      </c>
    </row>
    <row r="32" spans="1:18" outlineLevel="1" x14ac:dyDescent="0.25">
      <c r="D32" s="321"/>
      <c r="E32" s="323"/>
      <c r="F32" s="325"/>
      <c r="G32" s="323"/>
      <c r="H32" s="327"/>
      <c r="I32" s="327"/>
      <c r="J32" s="323"/>
      <c r="K32" s="96">
        <v>11.84</v>
      </c>
      <c r="L32" t="s">
        <v>473</v>
      </c>
    </row>
    <row r="33" spans="4:12" ht="15" customHeight="1" outlineLevel="1" x14ac:dyDescent="0.25">
      <c r="D33" s="98" t="s">
        <v>475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505</v>
      </c>
    </row>
    <row r="34" spans="4:12" outlineLevel="1" x14ac:dyDescent="0.25">
      <c r="D34" s="98" t="s">
        <v>476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505</v>
      </c>
    </row>
    <row r="35" spans="4:12" outlineLevel="1" x14ac:dyDescent="0.25">
      <c r="D35" s="97" t="s">
        <v>419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35" t="s">
        <v>10</v>
      </c>
      <c r="B2" s="235"/>
      <c r="C2" s="235"/>
      <c r="D2" s="235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B1-01-05-1</v>
      </c>
      <c r="C4" s="238" t="str">
        <f>_xlfn.CONCAT(,'4.1 Отдел 1'!B10)</f>
        <v xml:space="preserve">Ячейки выключателя </v>
      </c>
      <c r="D4" s="238"/>
    </row>
    <row r="5" spans="1:4" x14ac:dyDescent="0.25">
      <c r="A5" s="5"/>
      <c r="B5" s="1"/>
      <c r="C5" s="1"/>
    </row>
    <row r="6" spans="1:4" x14ac:dyDescent="0.25">
      <c r="A6" s="235" t="s">
        <v>12</v>
      </c>
      <c r="B6" s="235"/>
      <c r="C6" s="235"/>
      <c r="D6" s="235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849.52511559861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673.84623999999997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849.52511559861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9" t="s">
        <v>5</v>
      </c>
      <c r="B15" s="240" t="s">
        <v>15</v>
      </c>
      <c r="C15" s="240"/>
      <c r="D15" s="240"/>
    </row>
    <row r="16" spans="1:4" x14ac:dyDescent="0.25">
      <c r="A16" s="239"/>
      <c r="B16" s="239" t="s">
        <v>17</v>
      </c>
      <c r="C16" s="240" t="s">
        <v>28</v>
      </c>
      <c r="D16" s="240"/>
    </row>
    <row r="17" spans="1:4" ht="39" customHeight="1" x14ac:dyDescent="0.25">
      <c r="A17" s="239"/>
      <c r="B17" s="239"/>
      <c r="C17" s="9" t="s">
        <v>21</v>
      </c>
      <c r="D17" s="10" t="s">
        <v>23</v>
      </c>
    </row>
    <row r="18" spans="1:4" x14ac:dyDescent="0.25">
      <c r="A18" s="6" t="str">
        <f>B4</f>
        <v>B1-01-05-1</v>
      </c>
      <c r="B18" s="3">
        <f>C9</f>
        <v>849.52511559861</v>
      </c>
      <c r="C18" s="3">
        <f>C11</f>
        <v>0</v>
      </c>
      <c r="D18" s="3">
        <f>C12</f>
        <v>673.84623999999997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41" t="s">
        <v>29</v>
      </c>
      <c r="B2" s="241"/>
      <c r="C2" s="241"/>
      <c r="D2" s="241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2" t="s">
        <v>41</v>
      </c>
      <c r="C7" s="112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31"/>
  <sheetViews>
    <sheetView view="pageBreakPreview" topLeftCell="A7" zoomScale="60" zoomScaleNormal="85" workbookViewId="0">
      <selection activeCell="A26" sqref="A26:XFD29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243" t="s">
        <v>45</v>
      </c>
      <c r="C2" s="243"/>
      <c r="D2" s="243"/>
    </row>
    <row r="3" spans="2:4" ht="18.75" customHeight="1" x14ac:dyDescent="0.25">
      <c r="B3" s="244" t="s">
        <v>46</v>
      </c>
      <c r="C3" s="244"/>
      <c r="D3" s="244"/>
    </row>
    <row r="4" spans="2:4" ht="84" customHeight="1" x14ac:dyDescent="0.25">
      <c r="B4" s="245" t="s">
        <v>47</v>
      </c>
      <c r="C4" s="245"/>
      <c r="D4" s="245"/>
    </row>
    <row r="5" spans="2:4" ht="18.75" customHeight="1" x14ac:dyDescent="0.25">
      <c r="B5" s="170"/>
      <c r="C5" s="170"/>
      <c r="D5" s="170"/>
    </row>
    <row r="6" spans="2:4" ht="35.25" customHeight="1" x14ac:dyDescent="0.25">
      <c r="B6" s="246" t="s">
        <v>48</v>
      </c>
      <c r="C6" s="246"/>
      <c r="D6" s="246"/>
    </row>
    <row r="7" spans="2:4" ht="15.75" customHeight="1" x14ac:dyDescent="0.25">
      <c r="B7" s="242" t="s">
        <v>49</v>
      </c>
      <c r="C7" s="242"/>
      <c r="D7" s="242"/>
    </row>
    <row r="8" spans="2:4" ht="15.75" customHeight="1" x14ac:dyDescent="0.25">
      <c r="B8" s="242" t="s">
        <v>50</v>
      </c>
      <c r="C8" s="242"/>
      <c r="D8" s="242"/>
    </row>
    <row r="9" spans="2:4" ht="18.75" customHeight="1" x14ac:dyDescent="0.25">
      <c r="B9" s="134"/>
    </row>
    <row r="10" spans="2:4" ht="15.75" customHeight="1" x14ac:dyDescent="0.25">
      <c r="B10" s="135" t="s">
        <v>33</v>
      </c>
      <c r="C10" s="135" t="s">
        <v>51</v>
      </c>
      <c r="D10" s="232" t="s">
        <v>52</v>
      </c>
    </row>
    <row r="11" spans="2:4" ht="31.5" customHeight="1" x14ac:dyDescent="0.25">
      <c r="B11" s="135">
        <v>1</v>
      </c>
      <c r="C11" s="151" t="s">
        <v>53</v>
      </c>
      <c r="D11" s="232" t="s">
        <v>54</v>
      </c>
    </row>
    <row r="12" spans="2:4" ht="31.5" customHeight="1" x14ac:dyDescent="0.25">
      <c r="B12" s="135">
        <v>2</v>
      </c>
      <c r="C12" s="151" t="s">
        <v>55</v>
      </c>
      <c r="D12" s="232" t="s">
        <v>56</v>
      </c>
    </row>
    <row r="13" spans="2:4" ht="15.75" customHeight="1" x14ac:dyDescent="0.25">
      <c r="B13" s="135">
        <v>3</v>
      </c>
      <c r="C13" s="151" t="s">
        <v>57</v>
      </c>
      <c r="D13" s="232" t="s">
        <v>58</v>
      </c>
    </row>
    <row r="14" spans="2:4" ht="15.75" customHeight="1" x14ac:dyDescent="0.25">
      <c r="B14" s="135">
        <v>4</v>
      </c>
      <c r="C14" s="151" t="s">
        <v>59</v>
      </c>
      <c r="D14" s="232">
        <v>4</v>
      </c>
    </row>
    <row r="15" spans="2:4" ht="94.5" customHeight="1" x14ac:dyDescent="0.25">
      <c r="B15" s="135">
        <v>5</v>
      </c>
      <c r="C15" s="136" t="s">
        <v>60</v>
      </c>
      <c r="D15" s="232" t="s">
        <v>61</v>
      </c>
    </row>
    <row r="16" spans="2:4" ht="78.75" customHeight="1" x14ac:dyDescent="0.25">
      <c r="B16" s="135">
        <v>6</v>
      </c>
      <c r="C16" s="136" t="s">
        <v>62</v>
      </c>
      <c r="D16" s="233">
        <f>SUM(D17:D20)</f>
        <v>1860.75</v>
      </c>
    </row>
    <row r="17" spans="2:7" ht="15.75" customHeight="1" x14ac:dyDescent="0.25">
      <c r="B17" s="172" t="s">
        <v>63</v>
      </c>
      <c r="C17" s="151" t="s">
        <v>64</v>
      </c>
      <c r="D17" s="233">
        <v>138.86000000000001</v>
      </c>
    </row>
    <row r="18" spans="2:7" ht="15.75" customHeight="1" x14ac:dyDescent="0.25">
      <c r="B18" s="172" t="s">
        <v>65</v>
      </c>
      <c r="C18" s="151" t="s">
        <v>66</v>
      </c>
      <c r="D18" s="233">
        <v>1244.71</v>
      </c>
    </row>
    <row r="19" spans="2:7" ht="15.75" customHeight="1" x14ac:dyDescent="0.25">
      <c r="B19" s="172" t="s">
        <v>67</v>
      </c>
      <c r="C19" s="151" t="s">
        <v>68</v>
      </c>
      <c r="D19" s="233"/>
    </row>
    <row r="20" spans="2:7" ht="15.75" customHeight="1" x14ac:dyDescent="0.25">
      <c r="B20" s="172" t="s">
        <v>69</v>
      </c>
      <c r="C20" s="151" t="s">
        <v>70</v>
      </c>
      <c r="D20" s="233">
        <v>477.18</v>
      </c>
    </row>
    <row r="21" spans="2:7" ht="15.75" customHeight="1" x14ac:dyDescent="0.25">
      <c r="B21" s="135">
        <v>7</v>
      </c>
      <c r="C21" s="151" t="s">
        <v>71</v>
      </c>
      <c r="D21" s="234" t="s">
        <v>72</v>
      </c>
      <c r="G21" s="176"/>
    </row>
    <row r="22" spans="2:7" ht="110.25" customHeight="1" x14ac:dyDescent="0.25">
      <c r="B22" s="135">
        <v>8</v>
      </c>
      <c r="C22" s="136" t="s">
        <v>73</v>
      </c>
      <c r="D22" s="233">
        <f>D16</f>
        <v>1860.75</v>
      </c>
    </row>
    <row r="23" spans="2:7" ht="47.25" customHeight="1" x14ac:dyDescent="0.25">
      <c r="B23" s="135">
        <v>9</v>
      </c>
      <c r="C23" s="136" t="s">
        <v>74</v>
      </c>
      <c r="D23" s="233">
        <f>D22/D14</f>
        <v>465.1875</v>
      </c>
      <c r="G23" s="176"/>
    </row>
    <row r="24" spans="2:7" ht="110.25" hidden="1" customHeight="1" x14ac:dyDescent="0.25">
      <c r="B24" s="135">
        <v>10</v>
      </c>
      <c r="C24" s="151" t="s">
        <v>75</v>
      </c>
      <c r="D24" s="151" t="s">
        <v>76</v>
      </c>
    </row>
    <row r="25" spans="2:7" ht="37.5" customHeight="1" x14ac:dyDescent="0.25">
      <c r="B25" s="173"/>
      <c r="C25" s="174"/>
      <c r="D25" s="174"/>
    </row>
    <row r="26" spans="2:7" s="226" customFormat="1" x14ac:dyDescent="0.25">
      <c r="B26" s="201" t="s">
        <v>506</v>
      </c>
      <c r="C26" s="206"/>
    </row>
    <row r="27" spans="2:7" s="226" customFormat="1" x14ac:dyDescent="0.25">
      <c r="B27" s="33" t="s">
        <v>77</v>
      </c>
      <c r="C27" s="206"/>
    </row>
    <row r="28" spans="2:7" s="226" customFormat="1" x14ac:dyDescent="0.25">
      <c r="B28" s="201"/>
      <c r="C28" s="206"/>
    </row>
    <row r="29" spans="2:7" s="226" customFormat="1" x14ac:dyDescent="0.25">
      <c r="B29" s="201" t="s">
        <v>507</v>
      </c>
      <c r="C29" s="206"/>
    </row>
    <row r="30" spans="2:7" x14ac:dyDescent="0.25">
      <c r="B30" s="33" t="s">
        <v>78</v>
      </c>
      <c r="C30" s="12"/>
    </row>
    <row r="31" spans="2:7" ht="15.75" customHeight="1" x14ac:dyDescent="0.25">
      <c r="B31" s="174"/>
      <c r="C31" s="174"/>
      <c r="D31" s="174"/>
    </row>
  </sheetData>
  <mergeCells count="6">
    <mergeCell ref="B8:D8"/>
    <mergeCell ref="B2:D2"/>
    <mergeCell ref="B3:D3"/>
    <mergeCell ref="B7:D7"/>
    <mergeCell ref="B4:D4"/>
    <mergeCell ref="B6:D6"/>
  </mergeCells>
  <pageMargins left="0.7" right="0.7" top="0.75" bottom="0.75" header="0.3" footer="0.3"/>
  <pageSetup paperSize="9" scale="8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view="pageBreakPreview" zoomScale="60" zoomScaleNormal="85" workbookViewId="0">
      <selection activeCell="E19" sqref="E19"/>
    </sheetView>
  </sheetViews>
  <sheetFormatPr defaultRowHeight="15" x14ac:dyDescent="0.25"/>
  <cols>
    <col min="1" max="1" width="5.5703125" customWidth="1"/>
    <col min="3" max="3" width="44.8554687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43" t="s">
        <v>79</v>
      </c>
      <c r="C3" s="243"/>
      <c r="D3" s="243"/>
      <c r="E3" s="243"/>
      <c r="F3" s="243"/>
      <c r="G3" s="243"/>
      <c r="H3" s="243"/>
      <c r="I3" s="243"/>
      <c r="J3" s="243"/>
      <c r="K3" s="243"/>
    </row>
    <row r="4" spans="2:11" ht="15.75" customHeight="1" x14ac:dyDescent="0.25">
      <c r="B4" s="249" t="s">
        <v>80</v>
      </c>
      <c r="C4" s="249"/>
      <c r="D4" s="249"/>
      <c r="E4" s="249"/>
      <c r="F4" s="249"/>
      <c r="G4" s="249"/>
      <c r="H4" s="249"/>
      <c r="I4" s="249"/>
      <c r="J4" s="249"/>
      <c r="K4" s="249"/>
    </row>
    <row r="5" spans="2:11" ht="15.75" customHeight="1" x14ac:dyDescent="0.25">
      <c r="B5" s="137"/>
      <c r="C5" s="137"/>
      <c r="D5" s="137"/>
      <c r="E5" s="137"/>
      <c r="F5" s="137"/>
      <c r="G5" s="137"/>
      <c r="H5" s="137"/>
      <c r="I5" s="137"/>
      <c r="J5" s="137"/>
      <c r="K5" s="137"/>
    </row>
    <row r="6" spans="2:11" ht="15.75" customHeight="1" x14ac:dyDescent="0.25">
      <c r="B6" s="246" t="str">
        <f>'Прил.1 Сравнит табл'!B6:D6</f>
        <v>Наименование разрабатываемого показателя УНЦ - ТТ на три фазы без устройства фундамента напряжение 35(20) кВ</v>
      </c>
      <c r="C6" s="246"/>
      <c r="D6" s="246"/>
      <c r="E6" s="246"/>
      <c r="F6" s="246"/>
      <c r="G6" s="246"/>
      <c r="H6" s="246"/>
      <c r="I6" s="246"/>
      <c r="J6" s="246"/>
      <c r="K6" s="173"/>
    </row>
    <row r="7" spans="2:11" ht="15.75" customHeight="1" x14ac:dyDescent="0.25">
      <c r="B7" s="242" t="str">
        <f>'Прил.1 Сравнит табл'!B8</f>
        <v>Единица измерения  — 1 ед.</v>
      </c>
      <c r="C7" s="242"/>
      <c r="D7" s="242"/>
      <c r="E7" s="242"/>
      <c r="F7" s="242"/>
      <c r="G7" s="242"/>
      <c r="H7" s="242"/>
      <c r="I7" s="242"/>
      <c r="J7" s="242"/>
      <c r="K7" s="242"/>
    </row>
    <row r="8" spans="2:11" ht="18.75" customHeight="1" x14ac:dyDescent="0.25">
      <c r="B8" s="134"/>
    </row>
    <row r="9" spans="2:11" ht="15.75" customHeight="1" x14ac:dyDescent="0.25">
      <c r="B9" s="248" t="s">
        <v>33</v>
      </c>
      <c r="C9" s="248" t="s">
        <v>81</v>
      </c>
      <c r="D9" s="248" t="s">
        <v>82</v>
      </c>
      <c r="E9" s="248"/>
      <c r="F9" s="248"/>
      <c r="G9" s="248"/>
      <c r="H9" s="248"/>
      <c r="I9" s="248"/>
      <c r="J9" s="248"/>
    </row>
    <row r="10" spans="2:11" ht="15.75" customHeight="1" x14ac:dyDescent="0.25">
      <c r="B10" s="248"/>
      <c r="C10" s="248"/>
      <c r="D10" s="248" t="s">
        <v>83</v>
      </c>
      <c r="E10" s="248" t="s">
        <v>84</v>
      </c>
      <c r="F10" s="248" t="s">
        <v>85</v>
      </c>
      <c r="G10" s="248"/>
      <c r="H10" s="248"/>
      <c r="I10" s="248"/>
      <c r="J10" s="248"/>
    </row>
    <row r="11" spans="2:11" ht="58.5" customHeight="1" x14ac:dyDescent="0.25">
      <c r="B11" s="248"/>
      <c r="C11" s="248"/>
      <c r="D11" s="248"/>
      <c r="E11" s="248"/>
      <c r="F11" s="192" t="s">
        <v>86</v>
      </c>
      <c r="G11" s="192" t="s">
        <v>87</v>
      </c>
      <c r="H11" s="192" t="s">
        <v>43</v>
      </c>
      <c r="I11" s="192" t="s">
        <v>88</v>
      </c>
      <c r="J11" s="192" t="s">
        <v>89</v>
      </c>
    </row>
    <row r="12" spans="2:11" ht="173.25" customHeight="1" x14ac:dyDescent="0.25">
      <c r="B12" s="207">
        <v>1</v>
      </c>
      <c r="C12" s="171" t="s">
        <v>61</v>
      </c>
      <c r="D12" s="228" t="s">
        <v>90</v>
      </c>
      <c r="E12" s="228" t="s">
        <v>91</v>
      </c>
      <c r="F12" s="229">
        <f>22433*6.19/1000</f>
        <v>138.86027000000001</v>
      </c>
      <c r="G12" s="229"/>
      <c r="H12" s="229">
        <f>290821*4.28/1000</f>
        <v>1244.71388</v>
      </c>
      <c r="I12" s="229">
        <f>56672*8.42/1000</f>
        <v>477.17824000000002</v>
      </c>
      <c r="J12" s="230">
        <f>SUM(F12:I12)</f>
        <v>1860.7523900000001</v>
      </c>
    </row>
    <row r="13" spans="2:11" ht="15" customHeight="1" x14ac:dyDescent="0.25">
      <c r="B13" s="250" t="s">
        <v>92</v>
      </c>
      <c r="C13" s="250"/>
      <c r="D13" s="250"/>
      <c r="E13" s="250"/>
      <c r="F13" s="208">
        <f>SUM(F12)</f>
        <v>138.86027000000001</v>
      </c>
      <c r="G13" s="208"/>
      <c r="H13" s="208">
        <f>SUM(H12)</f>
        <v>1244.71388</v>
      </c>
      <c r="I13" s="208">
        <f>SUM(I12)</f>
        <v>477.17824000000002</v>
      </c>
      <c r="J13" s="208">
        <f>SUM(J12)</f>
        <v>1860.7523900000001</v>
      </c>
    </row>
    <row r="14" spans="2:11" ht="15.75" customHeight="1" x14ac:dyDescent="0.25">
      <c r="B14" s="247" t="s">
        <v>93</v>
      </c>
      <c r="C14" s="247"/>
      <c r="D14" s="247"/>
      <c r="E14" s="247"/>
      <c r="F14" s="209">
        <f>F13</f>
        <v>138.86027000000001</v>
      </c>
      <c r="G14" s="209"/>
      <c r="H14" s="209">
        <f>H13</f>
        <v>1244.71388</v>
      </c>
      <c r="I14" s="209">
        <f>I13</f>
        <v>477.17824000000002</v>
      </c>
      <c r="J14" s="209">
        <f>J13</f>
        <v>1860.7523900000001</v>
      </c>
    </row>
    <row r="18" spans="2:4" s="226" customFormat="1" x14ac:dyDescent="0.25">
      <c r="B18" s="201" t="s">
        <v>506</v>
      </c>
      <c r="C18" s="206"/>
    </row>
    <row r="19" spans="2:4" s="226" customFormat="1" x14ac:dyDescent="0.25">
      <c r="B19" s="33" t="s">
        <v>77</v>
      </c>
      <c r="C19" s="206"/>
    </row>
    <row r="20" spans="2:4" s="226" customFormat="1" x14ac:dyDescent="0.25">
      <c r="B20" s="201"/>
      <c r="C20" s="206"/>
    </row>
    <row r="21" spans="2:4" s="226" customFormat="1" x14ac:dyDescent="0.25">
      <c r="B21" s="201" t="s">
        <v>507</v>
      </c>
      <c r="C21" s="206"/>
    </row>
    <row r="22" spans="2:4" x14ac:dyDescent="0.25">
      <c r="C22" s="33" t="s">
        <v>78</v>
      </c>
      <c r="D22" s="12"/>
    </row>
  </sheetData>
  <mergeCells count="12">
    <mergeCell ref="B3:K3"/>
    <mergeCell ref="B4:K4"/>
    <mergeCell ref="B7:K7"/>
    <mergeCell ref="B13:E13"/>
    <mergeCell ref="B6:J6"/>
    <mergeCell ref="B14:E14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83"/>
  <sheetViews>
    <sheetView view="pageBreakPreview" topLeftCell="A58" zoomScale="85" workbookViewId="0">
      <selection activeCell="A79" sqref="A79:XFD82"/>
    </sheetView>
  </sheetViews>
  <sheetFormatPr defaultRowHeight="15" x14ac:dyDescent="0.25"/>
  <cols>
    <col min="1" max="1" width="11.140625" customWidth="1"/>
    <col min="2" max="2" width="14.710937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</cols>
  <sheetData>
    <row r="2" spans="1:8" ht="15.75" customHeight="1" x14ac:dyDescent="0.25">
      <c r="A2" s="243" t="s">
        <v>94</v>
      </c>
      <c r="B2" s="243"/>
      <c r="C2" s="243"/>
      <c r="D2" s="243"/>
      <c r="E2" s="243"/>
      <c r="F2" s="243"/>
      <c r="G2" s="243"/>
      <c r="H2" s="243"/>
    </row>
    <row r="3" spans="1:8" ht="18.75" customHeight="1" x14ac:dyDescent="0.25">
      <c r="A3" s="244" t="s">
        <v>95</v>
      </c>
      <c r="B3" s="244"/>
      <c r="C3" s="244"/>
      <c r="D3" s="244"/>
      <c r="E3" s="244"/>
      <c r="F3" s="244"/>
      <c r="G3" s="244"/>
      <c r="H3" s="244"/>
    </row>
    <row r="4" spans="1:8" ht="18.75" customHeight="1" x14ac:dyDescent="0.25">
      <c r="A4" s="175"/>
      <c r="B4" s="175"/>
      <c r="C4" s="175"/>
      <c r="D4" s="175"/>
      <c r="E4" s="175"/>
      <c r="F4" s="175"/>
      <c r="G4" s="175"/>
      <c r="H4" s="175"/>
    </row>
    <row r="5" spans="1:8" x14ac:dyDescent="0.25">
      <c r="B5" s="144"/>
    </row>
    <row r="6" spans="1:8" ht="18.75" customHeight="1" x14ac:dyDescent="0.25">
      <c r="A6" s="175"/>
      <c r="B6" s="175"/>
      <c r="C6" s="253"/>
      <c r="D6" s="253"/>
      <c r="E6" s="253"/>
      <c r="F6" s="253"/>
      <c r="G6" s="253"/>
      <c r="H6" s="253"/>
    </row>
    <row r="7" spans="1:8" x14ac:dyDescent="0.25">
      <c r="A7" s="256" t="s">
        <v>48</v>
      </c>
      <c r="B7" s="256"/>
      <c r="C7" s="256"/>
      <c r="D7" s="256"/>
      <c r="E7" s="256"/>
      <c r="F7" s="256"/>
      <c r="G7" s="256"/>
      <c r="H7" s="256"/>
    </row>
    <row r="8" spans="1:8" ht="21.75" customHeight="1" x14ac:dyDescent="0.25">
      <c r="A8" s="138"/>
      <c r="B8" s="138"/>
      <c r="C8" s="138"/>
      <c r="D8" s="138"/>
      <c r="E8" s="138"/>
      <c r="F8" s="138"/>
      <c r="G8" s="138"/>
      <c r="H8" s="149"/>
    </row>
    <row r="9" spans="1:8" ht="38.25" customHeight="1" x14ac:dyDescent="0.25">
      <c r="A9" s="248" t="s">
        <v>96</v>
      </c>
      <c r="B9" s="248" t="s">
        <v>97</v>
      </c>
      <c r="C9" s="248" t="s">
        <v>98</v>
      </c>
      <c r="D9" s="248" t="s">
        <v>99</v>
      </c>
      <c r="E9" s="248" t="s">
        <v>100</v>
      </c>
      <c r="F9" s="248" t="s">
        <v>101</v>
      </c>
      <c r="G9" s="248" t="s">
        <v>102</v>
      </c>
      <c r="H9" s="248"/>
    </row>
    <row r="10" spans="1:8" ht="40.5" customHeight="1" x14ac:dyDescent="0.25">
      <c r="A10" s="248"/>
      <c r="B10" s="248"/>
      <c r="C10" s="248"/>
      <c r="D10" s="248"/>
      <c r="E10" s="248"/>
      <c r="F10" s="248"/>
      <c r="G10" s="135" t="s">
        <v>103</v>
      </c>
      <c r="H10" s="135" t="s">
        <v>104</v>
      </c>
    </row>
    <row r="11" spans="1:8" ht="15.75" customHeight="1" x14ac:dyDescent="0.25">
      <c r="A11" s="135">
        <v>1</v>
      </c>
      <c r="B11" s="142"/>
      <c r="C11" s="135">
        <v>2</v>
      </c>
      <c r="D11" s="135" t="s">
        <v>105</v>
      </c>
      <c r="E11" s="135">
        <v>4</v>
      </c>
      <c r="F11" s="135">
        <v>5</v>
      </c>
      <c r="G11" s="142">
        <v>6</v>
      </c>
      <c r="H11" s="142">
        <v>7</v>
      </c>
    </row>
    <row r="12" spans="1:8" ht="15" customHeight="1" x14ac:dyDescent="0.25">
      <c r="A12" s="251" t="s">
        <v>106</v>
      </c>
      <c r="B12" s="252"/>
      <c r="C12" s="252"/>
      <c r="D12" s="252"/>
      <c r="E12" s="252"/>
      <c r="F12" s="143">
        <f>SUM(F13:F17)</f>
        <v>2169.2257</v>
      </c>
      <c r="G12" s="10"/>
      <c r="H12" s="143">
        <f>SUM(H13:H17)</f>
        <v>28275.87</v>
      </c>
    </row>
    <row r="13" spans="1:8" x14ac:dyDescent="0.25">
      <c r="A13" s="177">
        <v>1</v>
      </c>
      <c r="B13" s="198"/>
      <c r="C13" s="177" t="s">
        <v>107</v>
      </c>
      <c r="D13" s="194" t="s">
        <v>108</v>
      </c>
      <c r="E13" s="195" t="s">
        <v>109</v>
      </c>
      <c r="F13" s="210">
        <v>718</v>
      </c>
      <c r="G13" s="32">
        <v>15.49</v>
      </c>
      <c r="H13" s="32">
        <f>ROUND(F13*G13,2)</f>
        <v>11121.82</v>
      </c>
    </row>
    <row r="14" spans="1:8" x14ac:dyDescent="0.25">
      <c r="A14" s="211">
        <f>A13+1</f>
        <v>2</v>
      </c>
      <c r="B14" s="198"/>
      <c r="C14" s="177" t="s">
        <v>110</v>
      </c>
      <c r="D14" s="194" t="s">
        <v>111</v>
      </c>
      <c r="E14" s="195" t="s">
        <v>109</v>
      </c>
      <c r="F14" s="210">
        <v>718</v>
      </c>
      <c r="G14" s="32">
        <v>14.09</v>
      </c>
      <c r="H14" s="32">
        <f>ROUND(F14*G14,2)</f>
        <v>10116.620000000001</v>
      </c>
    </row>
    <row r="15" spans="1:8" x14ac:dyDescent="0.25">
      <c r="A15" s="211">
        <f>A14+1</f>
        <v>3</v>
      </c>
      <c r="B15" s="198"/>
      <c r="C15" s="177" t="s">
        <v>112</v>
      </c>
      <c r="D15" s="194" t="s">
        <v>113</v>
      </c>
      <c r="E15" s="195" t="s">
        <v>114</v>
      </c>
      <c r="F15" s="212">
        <v>678.24379999999996</v>
      </c>
      <c r="G15" s="32">
        <v>9.6199999999999992</v>
      </c>
      <c r="H15" s="32">
        <f>ROUND(F15*G15,2)</f>
        <v>6524.71</v>
      </c>
    </row>
    <row r="16" spans="1:8" x14ac:dyDescent="0.25">
      <c r="A16" s="211">
        <f>A15+1</f>
        <v>4</v>
      </c>
      <c r="B16" s="198"/>
      <c r="C16" s="177" t="s">
        <v>115</v>
      </c>
      <c r="D16" s="194" t="s">
        <v>116</v>
      </c>
      <c r="E16" s="195" t="s">
        <v>114</v>
      </c>
      <c r="F16" s="212">
        <v>48.755299999999998</v>
      </c>
      <c r="G16" s="32">
        <v>9.4</v>
      </c>
      <c r="H16" s="32">
        <f>ROUND(F16*G16,2)</f>
        <v>458.3</v>
      </c>
    </row>
    <row r="17" spans="1:8" x14ac:dyDescent="0.25">
      <c r="A17" s="211">
        <f>A16+1</f>
        <v>5</v>
      </c>
      <c r="B17" s="198"/>
      <c r="C17" s="177" t="s">
        <v>117</v>
      </c>
      <c r="D17" s="194" t="s">
        <v>118</v>
      </c>
      <c r="E17" s="195" t="s">
        <v>114</v>
      </c>
      <c r="F17" s="212">
        <v>6.2266000000000004</v>
      </c>
      <c r="G17" s="32">
        <v>8.74</v>
      </c>
      <c r="H17" s="32">
        <f>ROUND(F17*G17,2)</f>
        <v>54.42</v>
      </c>
    </row>
    <row r="18" spans="1:8" ht="15" customHeight="1" x14ac:dyDescent="0.25">
      <c r="A18" s="255" t="s">
        <v>119</v>
      </c>
      <c r="B18" s="255"/>
      <c r="C18" s="255"/>
      <c r="D18" s="255"/>
      <c r="E18" s="255"/>
      <c r="F18" s="10"/>
      <c r="G18" s="10"/>
      <c r="H18" s="143">
        <f>H19</f>
        <v>3792.68</v>
      </c>
    </row>
    <row r="19" spans="1:8" x14ac:dyDescent="0.25">
      <c r="A19" s="211">
        <f>A17+1</f>
        <v>6</v>
      </c>
      <c r="B19" s="198"/>
      <c r="C19" s="177">
        <v>2</v>
      </c>
      <c r="D19" s="194" t="s">
        <v>119</v>
      </c>
      <c r="E19" s="195" t="s">
        <v>114</v>
      </c>
      <c r="F19" s="195">
        <v>302.2056</v>
      </c>
      <c r="G19" s="32"/>
      <c r="H19" s="213">
        <v>3792.68</v>
      </c>
    </row>
    <row r="20" spans="1:8" ht="15" customHeight="1" x14ac:dyDescent="0.25">
      <c r="A20" s="255" t="s">
        <v>120</v>
      </c>
      <c r="B20" s="255"/>
      <c r="C20" s="255"/>
      <c r="D20" s="255"/>
      <c r="E20" s="255"/>
      <c r="F20" s="10"/>
      <c r="G20" s="10"/>
      <c r="H20" s="143">
        <f>SUM(H21:H33)</f>
        <v>39603.57</v>
      </c>
    </row>
    <row r="21" spans="1:8" ht="25.5" customHeight="1" x14ac:dyDescent="0.25">
      <c r="A21" s="177">
        <f>A19+1</f>
        <v>7</v>
      </c>
      <c r="B21" s="198"/>
      <c r="C21" s="177" t="s">
        <v>121</v>
      </c>
      <c r="D21" s="194" t="s">
        <v>122</v>
      </c>
      <c r="E21" s="195" t="s">
        <v>123</v>
      </c>
      <c r="F21" s="195">
        <v>192</v>
      </c>
      <c r="G21" s="197">
        <v>110.86</v>
      </c>
      <c r="H21" s="32">
        <f t="shared" ref="H21:H33" si="0">ROUND(F21*G21,2)</f>
        <v>21285.119999999999</v>
      </c>
    </row>
    <row r="22" spans="1:8" x14ac:dyDescent="0.25">
      <c r="A22" s="177">
        <f t="shared" ref="A22:A33" si="1">A21+1</f>
        <v>8</v>
      </c>
      <c r="B22" s="198"/>
      <c r="C22" s="177" t="s">
        <v>124</v>
      </c>
      <c r="D22" s="194" t="s">
        <v>125</v>
      </c>
      <c r="E22" s="195" t="s">
        <v>123</v>
      </c>
      <c r="F22" s="195">
        <v>37.68</v>
      </c>
      <c r="G22" s="197">
        <v>287.99</v>
      </c>
      <c r="H22" s="32">
        <f t="shared" si="0"/>
        <v>10851.46</v>
      </c>
    </row>
    <row r="23" spans="1:8" ht="25.5" customHeight="1" x14ac:dyDescent="0.25">
      <c r="A23" s="177">
        <f t="shared" si="1"/>
        <v>9</v>
      </c>
      <c r="B23" s="198"/>
      <c r="C23" s="177" t="s">
        <v>126</v>
      </c>
      <c r="D23" s="194" t="s">
        <v>127</v>
      </c>
      <c r="E23" s="195" t="s">
        <v>123</v>
      </c>
      <c r="F23" s="195">
        <v>37.68</v>
      </c>
      <c r="G23" s="197">
        <v>131.44</v>
      </c>
      <c r="H23" s="32">
        <f t="shared" si="0"/>
        <v>4952.66</v>
      </c>
    </row>
    <row r="24" spans="1:8" ht="25.5" customHeight="1" x14ac:dyDescent="0.25">
      <c r="A24" s="177">
        <f t="shared" si="1"/>
        <v>10</v>
      </c>
      <c r="B24" s="198"/>
      <c r="C24" s="177" t="s">
        <v>128</v>
      </c>
      <c r="D24" s="194" t="s">
        <v>129</v>
      </c>
      <c r="E24" s="195" t="s">
        <v>130</v>
      </c>
      <c r="F24" s="195">
        <v>13.46</v>
      </c>
      <c r="G24" s="197">
        <v>111.99</v>
      </c>
      <c r="H24" s="32">
        <f t="shared" si="0"/>
        <v>1507.39</v>
      </c>
    </row>
    <row r="25" spans="1:8" x14ac:dyDescent="0.25">
      <c r="A25" s="177">
        <f t="shared" si="1"/>
        <v>11</v>
      </c>
      <c r="B25" s="198"/>
      <c r="C25" s="177" t="s">
        <v>131</v>
      </c>
      <c r="D25" s="194" t="s">
        <v>132</v>
      </c>
      <c r="E25" s="195" t="s">
        <v>130</v>
      </c>
      <c r="F25" s="195">
        <v>8.36</v>
      </c>
      <c r="G25" s="197">
        <v>65.709999999999994</v>
      </c>
      <c r="H25" s="32">
        <f t="shared" si="0"/>
        <v>549.34</v>
      </c>
    </row>
    <row r="26" spans="1:8" x14ac:dyDescent="0.25">
      <c r="A26" s="177">
        <f t="shared" si="1"/>
        <v>12</v>
      </c>
      <c r="B26" s="198"/>
      <c r="C26" s="177" t="s">
        <v>133</v>
      </c>
      <c r="D26" s="194" t="s">
        <v>134</v>
      </c>
      <c r="E26" s="195" t="s">
        <v>130</v>
      </c>
      <c r="F26" s="195">
        <v>6.36</v>
      </c>
      <c r="G26" s="197">
        <v>29.6</v>
      </c>
      <c r="H26" s="32">
        <f t="shared" si="0"/>
        <v>188.26</v>
      </c>
    </row>
    <row r="27" spans="1:8" ht="25.5" customHeight="1" x14ac:dyDescent="0.25">
      <c r="A27" s="177">
        <f t="shared" si="1"/>
        <v>13</v>
      </c>
      <c r="B27" s="198"/>
      <c r="C27" s="177" t="s">
        <v>135</v>
      </c>
      <c r="D27" s="194" t="s">
        <v>136</v>
      </c>
      <c r="E27" s="195" t="s">
        <v>130</v>
      </c>
      <c r="F27" s="195">
        <v>18.02</v>
      </c>
      <c r="G27" s="197">
        <v>8.1</v>
      </c>
      <c r="H27" s="32">
        <f t="shared" si="0"/>
        <v>145.96</v>
      </c>
    </row>
    <row r="28" spans="1:8" x14ac:dyDescent="0.25">
      <c r="A28" s="177">
        <f t="shared" si="1"/>
        <v>14</v>
      </c>
      <c r="B28" s="198"/>
      <c r="C28" s="177" t="s">
        <v>137</v>
      </c>
      <c r="D28" s="194" t="s">
        <v>138</v>
      </c>
      <c r="E28" s="195" t="s">
        <v>130</v>
      </c>
      <c r="F28" s="195">
        <v>75.239999999999995</v>
      </c>
      <c r="G28" s="197">
        <v>0.9</v>
      </c>
      <c r="H28" s="32">
        <f t="shared" si="0"/>
        <v>67.72</v>
      </c>
    </row>
    <row r="29" spans="1:8" x14ac:dyDescent="0.25">
      <c r="A29" s="177">
        <f t="shared" si="1"/>
        <v>15</v>
      </c>
      <c r="B29" s="198"/>
      <c r="C29" s="177" t="s">
        <v>139</v>
      </c>
      <c r="D29" s="194" t="s">
        <v>140</v>
      </c>
      <c r="E29" s="195" t="s">
        <v>130</v>
      </c>
      <c r="F29" s="195">
        <v>0.36</v>
      </c>
      <c r="G29" s="197">
        <v>70</v>
      </c>
      <c r="H29" s="32">
        <f t="shared" si="0"/>
        <v>25.2</v>
      </c>
    </row>
    <row r="30" spans="1:8" x14ac:dyDescent="0.25">
      <c r="A30" s="177">
        <f t="shared" si="1"/>
        <v>16</v>
      </c>
      <c r="B30" s="198"/>
      <c r="C30" s="177" t="s">
        <v>141</v>
      </c>
      <c r="D30" s="194" t="s">
        <v>142</v>
      </c>
      <c r="E30" s="195" t="s">
        <v>130</v>
      </c>
      <c r="F30" s="195">
        <v>0.36</v>
      </c>
      <c r="G30" s="197">
        <v>56.24</v>
      </c>
      <c r="H30" s="32">
        <f t="shared" si="0"/>
        <v>20.25</v>
      </c>
    </row>
    <row r="31" spans="1:8" x14ac:dyDescent="0.25">
      <c r="A31" s="177">
        <f t="shared" si="1"/>
        <v>17</v>
      </c>
      <c r="B31" s="198"/>
      <c r="C31" s="177" t="s">
        <v>143</v>
      </c>
      <c r="D31" s="194" t="s">
        <v>144</v>
      </c>
      <c r="E31" s="195" t="s">
        <v>130</v>
      </c>
      <c r="F31" s="195">
        <v>0.36</v>
      </c>
      <c r="G31" s="197">
        <v>16.920000000000002</v>
      </c>
      <c r="H31" s="32">
        <f t="shared" si="0"/>
        <v>6.09</v>
      </c>
    </row>
    <row r="32" spans="1:8" ht="25.5" customHeight="1" x14ac:dyDescent="0.25">
      <c r="A32" s="177">
        <f t="shared" si="1"/>
        <v>18</v>
      </c>
      <c r="B32" s="198"/>
      <c r="C32" s="177" t="s">
        <v>145</v>
      </c>
      <c r="D32" s="194" t="s">
        <v>146</v>
      </c>
      <c r="E32" s="195" t="s">
        <v>130</v>
      </c>
      <c r="F32" s="195">
        <v>0.48</v>
      </c>
      <c r="G32" s="197">
        <v>6.82</v>
      </c>
      <c r="H32" s="32">
        <f t="shared" si="0"/>
        <v>3.27</v>
      </c>
    </row>
    <row r="33" spans="1:8" x14ac:dyDescent="0.25">
      <c r="A33" s="177">
        <f t="shared" si="1"/>
        <v>19</v>
      </c>
      <c r="B33" s="198"/>
      <c r="C33" s="177" t="s">
        <v>147</v>
      </c>
      <c r="D33" s="194" t="s">
        <v>148</v>
      </c>
      <c r="E33" s="195" t="s">
        <v>130</v>
      </c>
      <c r="F33" s="195">
        <v>0.36</v>
      </c>
      <c r="G33" s="197">
        <v>2.36</v>
      </c>
      <c r="H33" s="32">
        <f t="shared" si="0"/>
        <v>0.85</v>
      </c>
    </row>
    <row r="34" spans="1:8" ht="15" customHeight="1" x14ac:dyDescent="0.25">
      <c r="A34" s="255" t="s">
        <v>43</v>
      </c>
      <c r="B34" s="255"/>
      <c r="C34" s="255"/>
      <c r="D34" s="255"/>
      <c r="E34" s="255"/>
      <c r="F34" s="10"/>
      <c r="G34" s="10"/>
      <c r="H34" s="143">
        <f>SUM(H35:H37)</f>
        <v>1163282.56</v>
      </c>
    </row>
    <row r="35" spans="1:8" ht="25.5" customHeight="1" x14ac:dyDescent="0.25">
      <c r="A35" s="211">
        <f>A33+1</f>
        <v>20</v>
      </c>
      <c r="B35" s="193"/>
      <c r="C35" s="177" t="s">
        <v>149</v>
      </c>
      <c r="D35" s="194" t="s">
        <v>150</v>
      </c>
      <c r="E35" s="195" t="s">
        <v>151</v>
      </c>
      <c r="F35" s="195">
        <v>12</v>
      </c>
      <c r="G35" s="32">
        <v>94369.37</v>
      </c>
      <c r="H35" s="32">
        <f>ROUND(F35*G35,2)</f>
        <v>1132432.44</v>
      </c>
    </row>
    <row r="36" spans="1:8" ht="25.5" customHeight="1" x14ac:dyDescent="0.25">
      <c r="A36" s="211">
        <f>A35+1</f>
        <v>21</v>
      </c>
      <c r="B36" s="198"/>
      <c r="C36" s="177" t="s">
        <v>149</v>
      </c>
      <c r="D36" s="194" t="s">
        <v>152</v>
      </c>
      <c r="E36" s="195" t="s">
        <v>151</v>
      </c>
      <c r="F36" s="195">
        <v>4</v>
      </c>
      <c r="G36" s="32">
        <v>6790.9</v>
      </c>
      <c r="H36" s="32">
        <f>ROUND(F36*G36,2)</f>
        <v>27163.599999999999</v>
      </c>
    </row>
    <row r="37" spans="1:8" ht="25.5" customHeight="1" x14ac:dyDescent="0.25">
      <c r="A37" s="211">
        <f>A36+1</f>
        <v>22</v>
      </c>
      <c r="B37" s="198"/>
      <c r="C37" s="177" t="s">
        <v>149</v>
      </c>
      <c r="D37" s="194" t="s">
        <v>153</v>
      </c>
      <c r="E37" s="195" t="s">
        <v>151</v>
      </c>
      <c r="F37" s="195">
        <v>4</v>
      </c>
      <c r="G37" s="32">
        <v>921.63</v>
      </c>
      <c r="H37" s="32">
        <f>ROUND(F37*G37,2)</f>
        <v>3686.52</v>
      </c>
    </row>
    <row r="38" spans="1:8" ht="15" customHeight="1" x14ac:dyDescent="0.25">
      <c r="A38" s="255" t="s">
        <v>154</v>
      </c>
      <c r="B38" s="255"/>
      <c r="C38" s="255"/>
      <c r="D38" s="255"/>
      <c r="E38" s="255"/>
      <c r="F38" s="10"/>
      <c r="G38" s="10"/>
      <c r="H38" s="143">
        <f>SUM(H39:H73)</f>
        <v>28820.92</v>
      </c>
    </row>
    <row r="39" spans="1:8" ht="27" customHeight="1" x14ac:dyDescent="0.25">
      <c r="A39" s="211">
        <f>A37+1</f>
        <v>23</v>
      </c>
      <c r="B39" s="198"/>
      <c r="C39" s="177" t="s">
        <v>155</v>
      </c>
      <c r="D39" s="194" t="s">
        <v>156</v>
      </c>
      <c r="E39" s="195" t="s">
        <v>157</v>
      </c>
      <c r="F39" s="195">
        <f>0.007*3*4</f>
        <v>8.4000000000000005E-2</v>
      </c>
      <c r="G39" s="32">
        <v>98440.41</v>
      </c>
      <c r="H39" s="32">
        <f t="shared" ref="H39:H73" si="2">ROUND(F39*G39,2)</f>
        <v>8268.99</v>
      </c>
    </row>
    <row r="40" spans="1:8" x14ac:dyDescent="0.25">
      <c r="A40" s="211">
        <f t="shared" ref="A40:A73" si="3">A39+1</f>
        <v>24</v>
      </c>
      <c r="B40" s="198"/>
      <c r="C40" s="177" t="s">
        <v>158</v>
      </c>
      <c r="D40" s="194" t="s">
        <v>159</v>
      </c>
      <c r="E40" s="195" t="s">
        <v>157</v>
      </c>
      <c r="F40" s="195">
        <f>0.014*3*4</f>
        <v>0.16800000000000001</v>
      </c>
      <c r="G40" s="32">
        <v>38348.22</v>
      </c>
      <c r="H40" s="32">
        <f t="shared" si="2"/>
        <v>6442.5</v>
      </c>
    </row>
    <row r="41" spans="1:8" ht="22.5" customHeight="1" x14ac:dyDescent="0.25">
      <c r="A41" s="211">
        <f t="shared" si="3"/>
        <v>25</v>
      </c>
      <c r="B41" s="198"/>
      <c r="C41" s="177" t="s">
        <v>160</v>
      </c>
      <c r="D41" s="194" t="s">
        <v>161</v>
      </c>
      <c r="E41" s="195" t="s">
        <v>162</v>
      </c>
      <c r="F41" s="195">
        <v>80</v>
      </c>
      <c r="G41" s="32">
        <v>64.69</v>
      </c>
      <c r="H41" s="32">
        <f t="shared" si="2"/>
        <v>5175.2</v>
      </c>
    </row>
    <row r="42" spans="1:8" ht="30.75" customHeight="1" x14ac:dyDescent="0.25">
      <c r="A42" s="211">
        <f t="shared" si="3"/>
        <v>26</v>
      </c>
      <c r="B42" s="198"/>
      <c r="C42" s="177" t="s">
        <v>163</v>
      </c>
      <c r="D42" s="194" t="s">
        <v>164</v>
      </c>
      <c r="E42" s="195" t="s">
        <v>165</v>
      </c>
      <c r="F42" s="195">
        <f>0.29*4</f>
        <v>1.1599999999999999</v>
      </c>
      <c r="G42" s="32">
        <v>1837.28</v>
      </c>
      <c r="H42" s="32">
        <f t="shared" si="2"/>
        <v>2131.2399999999998</v>
      </c>
    </row>
    <row r="43" spans="1:8" ht="25.5" customHeight="1" x14ac:dyDescent="0.25">
      <c r="A43" s="211">
        <f t="shared" si="3"/>
        <v>27</v>
      </c>
      <c r="B43" s="198"/>
      <c r="C43" s="177" t="s">
        <v>166</v>
      </c>
      <c r="D43" s="194" t="s">
        <v>167</v>
      </c>
      <c r="E43" s="195" t="s">
        <v>168</v>
      </c>
      <c r="F43" s="195">
        <v>5.1322E-2</v>
      </c>
      <c r="G43" s="32">
        <v>32762.18</v>
      </c>
      <c r="H43" s="32">
        <f t="shared" si="2"/>
        <v>1681.42</v>
      </c>
    </row>
    <row r="44" spans="1:8" x14ac:dyDescent="0.25">
      <c r="A44" s="211">
        <f t="shared" si="3"/>
        <v>28</v>
      </c>
      <c r="B44" s="198"/>
      <c r="C44" s="177" t="s">
        <v>169</v>
      </c>
      <c r="D44" s="194" t="s">
        <v>170</v>
      </c>
      <c r="E44" s="195" t="s">
        <v>171</v>
      </c>
      <c r="F44" s="195">
        <v>0.48</v>
      </c>
      <c r="G44" s="32">
        <v>2695</v>
      </c>
      <c r="H44" s="32">
        <f t="shared" si="2"/>
        <v>1293.5999999999999</v>
      </c>
    </row>
    <row r="45" spans="1:8" x14ac:dyDescent="0.25">
      <c r="A45" s="211">
        <f t="shared" si="3"/>
        <v>29</v>
      </c>
      <c r="B45" s="198"/>
      <c r="C45" s="177" t="s">
        <v>172</v>
      </c>
      <c r="D45" s="194" t="s">
        <v>173</v>
      </c>
      <c r="E45" s="195" t="s">
        <v>174</v>
      </c>
      <c r="F45" s="195">
        <v>16</v>
      </c>
      <c r="G45" s="32">
        <v>50</v>
      </c>
      <c r="H45" s="32">
        <f t="shared" si="2"/>
        <v>800</v>
      </c>
    </row>
    <row r="46" spans="1:8" x14ac:dyDescent="0.25">
      <c r="A46" s="211">
        <f t="shared" si="3"/>
        <v>30</v>
      </c>
      <c r="B46" s="198"/>
      <c r="C46" s="177" t="s">
        <v>175</v>
      </c>
      <c r="D46" s="194" t="s">
        <v>176</v>
      </c>
      <c r="E46" s="195" t="s">
        <v>162</v>
      </c>
      <c r="F46" s="195">
        <v>8</v>
      </c>
      <c r="G46" s="32">
        <v>66.819999999999993</v>
      </c>
      <c r="H46" s="32">
        <f t="shared" si="2"/>
        <v>534.55999999999995</v>
      </c>
    </row>
    <row r="47" spans="1:8" x14ac:dyDescent="0.25">
      <c r="A47" s="211">
        <f t="shared" si="3"/>
        <v>31</v>
      </c>
      <c r="B47" s="198"/>
      <c r="C47" s="177" t="s">
        <v>177</v>
      </c>
      <c r="D47" s="194" t="s">
        <v>178</v>
      </c>
      <c r="E47" s="195" t="s">
        <v>179</v>
      </c>
      <c r="F47" s="195">
        <v>515.29499999999996</v>
      </c>
      <c r="G47" s="32">
        <v>1</v>
      </c>
      <c r="H47" s="32">
        <f t="shared" si="2"/>
        <v>515.29999999999995</v>
      </c>
    </row>
    <row r="48" spans="1:8" x14ac:dyDescent="0.25">
      <c r="A48" s="211">
        <f t="shared" si="3"/>
        <v>32</v>
      </c>
      <c r="B48" s="198"/>
      <c r="C48" s="177" t="s">
        <v>180</v>
      </c>
      <c r="D48" s="194" t="s">
        <v>181</v>
      </c>
      <c r="E48" s="195" t="s">
        <v>174</v>
      </c>
      <c r="F48" s="195">
        <v>46.58</v>
      </c>
      <c r="G48" s="32">
        <v>9.0399999999999991</v>
      </c>
      <c r="H48" s="32">
        <f t="shared" si="2"/>
        <v>421.08</v>
      </c>
    </row>
    <row r="49" spans="1:8" x14ac:dyDescent="0.25">
      <c r="A49" s="211">
        <f t="shared" si="3"/>
        <v>33</v>
      </c>
      <c r="B49" s="198"/>
      <c r="C49" s="177" t="s">
        <v>182</v>
      </c>
      <c r="D49" s="194" t="s">
        <v>183</v>
      </c>
      <c r="E49" s="195" t="s">
        <v>165</v>
      </c>
      <c r="F49" s="195">
        <f>0.8*1*4</f>
        <v>3.2</v>
      </c>
      <c r="G49" s="32">
        <v>108.4</v>
      </c>
      <c r="H49" s="32">
        <f t="shared" si="2"/>
        <v>346.88</v>
      </c>
    </row>
    <row r="50" spans="1:8" x14ac:dyDescent="0.25">
      <c r="A50" s="211">
        <f t="shared" si="3"/>
        <v>34</v>
      </c>
      <c r="B50" s="198"/>
      <c r="C50" s="177" t="s">
        <v>184</v>
      </c>
      <c r="D50" s="194" t="s">
        <v>185</v>
      </c>
      <c r="E50" s="195" t="s">
        <v>186</v>
      </c>
      <c r="F50" s="195">
        <v>8</v>
      </c>
      <c r="G50" s="196">
        <v>29.4</v>
      </c>
      <c r="H50" s="32">
        <f t="shared" si="2"/>
        <v>235.2</v>
      </c>
    </row>
    <row r="51" spans="1:8" ht="25.5" customHeight="1" x14ac:dyDescent="0.25">
      <c r="A51" s="211">
        <f t="shared" si="3"/>
        <v>35</v>
      </c>
      <c r="B51" s="198"/>
      <c r="C51" s="177" t="s">
        <v>187</v>
      </c>
      <c r="D51" s="194" t="s">
        <v>188</v>
      </c>
      <c r="E51" s="195" t="s">
        <v>168</v>
      </c>
      <c r="F51" s="195">
        <v>4.3799999999999999E-2</v>
      </c>
      <c r="G51" s="32">
        <v>5000</v>
      </c>
      <c r="H51" s="32">
        <f t="shared" si="2"/>
        <v>219</v>
      </c>
    </row>
    <row r="52" spans="1:8" x14ac:dyDescent="0.25">
      <c r="A52" s="211">
        <f t="shared" si="3"/>
        <v>36</v>
      </c>
      <c r="B52" s="198"/>
      <c r="C52" s="177" t="s">
        <v>189</v>
      </c>
      <c r="D52" s="194" t="s">
        <v>190</v>
      </c>
      <c r="E52" s="195" t="s">
        <v>191</v>
      </c>
      <c r="F52" s="195">
        <v>1.958</v>
      </c>
      <c r="G52" s="32">
        <v>86</v>
      </c>
      <c r="H52" s="32">
        <f t="shared" si="2"/>
        <v>168.39</v>
      </c>
    </row>
    <row r="53" spans="1:8" ht="25.5" customHeight="1" x14ac:dyDescent="0.25">
      <c r="A53" s="211">
        <f t="shared" si="3"/>
        <v>37</v>
      </c>
      <c r="B53" s="198"/>
      <c r="C53" s="177" t="s">
        <v>192</v>
      </c>
      <c r="D53" s="194" t="s">
        <v>193</v>
      </c>
      <c r="E53" s="195" t="s">
        <v>194</v>
      </c>
      <c r="F53" s="195">
        <v>7.6</v>
      </c>
      <c r="G53" s="32">
        <v>15.13</v>
      </c>
      <c r="H53" s="32">
        <f t="shared" si="2"/>
        <v>114.99</v>
      </c>
    </row>
    <row r="54" spans="1:8" x14ac:dyDescent="0.25">
      <c r="A54" s="211">
        <f t="shared" si="3"/>
        <v>38</v>
      </c>
      <c r="B54" s="198"/>
      <c r="C54" s="177" t="s">
        <v>195</v>
      </c>
      <c r="D54" s="194" t="s">
        <v>196</v>
      </c>
      <c r="E54" s="195" t="s">
        <v>174</v>
      </c>
      <c r="F54" s="195">
        <v>6.59</v>
      </c>
      <c r="G54" s="32">
        <v>10.57</v>
      </c>
      <c r="H54" s="32">
        <f t="shared" si="2"/>
        <v>69.66</v>
      </c>
    </row>
    <row r="55" spans="1:8" x14ac:dyDescent="0.25">
      <c r="A55" s="211">
        <f t="shared" si="3"/>
        <v>39</v>
      </c>
      <c r="B55" s="198"/>
      <c r="C55" s="177" t="s">
        <v>197</v>
      </c>
      <c r="D55" s="194" t="s">
        <v>198</v>
      </c>
      <c r="E55" s="195" t="s">
        <v>174</v>
      </c>
      <c r="F55" s="195">
        <v>2.2240000000000002</v>
      </c>
      <c r="G55" s="32">
        <v>28.6</v>
      </c>
      <c r="H55" s="32">
        <f t="shared" si="2"/>
        <v>63.61</v>
      </c>
    </row>
    <row r="56" spans="1:8" ht="52.5" customHeight="1" x14ac:dyDescent="0.25">
      <c r="A56" s="211">
        <f t="shared" si="3"/>
        <v>40</v>
      </c>
      <c r="B56" s="198"/>
      <c r="C56" s="177" t="s">
        <v>199</v>
      </c>
      <c r="D56" s="194" t="s">
        <v>200</v>
      </c>
      <c r="E56" s="195" t="s">
        <v>191</v>
      </c>
      <c r="F56" s="195">
        <v>0.4355</v>
      </c>
      <c r="G56" s="32">
        <v>110</v>
      </c>
      <c r="H56" s="32">
        <f t="shared" si="2"/>
        <v>47.91</v>
      </c>
    </row>
    <row r="57" spans="1:8" ht="25.5" customHeight="1" x14ac:dyDescent="0.25">
      <c r="A57" s="211">
        <f t="shared" si="3"/>
        <v>41</v>
      </c>
      <c r="B57" s="198"/>
      <c r="C57" s="177" t="s">
        <v>201</v>
      </c>
      <c r="D57" s="194" t="s">
        <v>202</v>
      </c>
      <c r="E57" s="195" t="s">
        <v>168</v>
      </c>
      <c r="F57" s="195">
        <v>8.0000000000000002E-3</v>
      </c>
      <c r="G57" s="32">
        <v>5941.89</v>
      </c>
      <c r="H57" s="32">
        <f t="shared" si="2"/>
        <v>47.54</v>
      </c>
    </row>
    <row r="58" spans="1:8" ht="25.5" customHeight="1" x14ac:dyDescent="0.25">
      <c r="A58" s="211">
        <f t="shared" si="3"/>
        <v>42</v>
      </c>
      <c r="B58" s="198"/>
      <c r="C58" s="177" t="s">
        <v>203</v>
      </c>
      <c r="D58" s="194" t="s">
        <v>204</v>
      </c>
      <c r="E58" s="195" t="s">
        <v>168</v>
      </c>
      <c r="F58" s="195">
        <v>9.8000000000000004E-2</v>
      </c>
      <c r="G58" s="32">
        <v>480</v>
      </c>
      <c r="H58" s="32">
        <f t="shared" si="2"/>
        <v>47.04</v>
      </c>
    </row>
    <row r="59" spans="1:8" ht="38.25" customHeight="1" x14ac:dyDescent="0.25">
      <c r="A59" s="211">
        <f t="shared" si="3"/>
        <v>43</v>
      </c>
      <c r="B59" s="198"/>
      <c r="C59" s="177" t="s">
        <v>205</v>
      </c>
      <c r="D59" s="194" t="s">
        <v>206</v>
      </c>
      <c r="E59" s="195" t="s">
        <v>151</v>
      </c>
      <c r="F59" s="195">
        <v>1</v>
      </c>
      <c r="G59" s="196">
        <v>46.52</v>
      </c>
      <c r="H59" s="32">
        <f t="shared" si="2"/>
        <v>46.52</v>
      </c>
    </row>
    <row r="60" spans="1:8" x14ac:dyDescent="0.25">
      <c r="A60" s="211">
        <f t="shared" si="3"/>
        <v>44</v>
      </c>
      <c r="B60" s="198"/>
      <c r="C60" s="177" t="s">
        <v>207</v>
      </c>
      <c r="D60" s="194" t="s">
        <v>208</v>
      </c>
      <c r="E60" s="195" t="s">
        <v>174</v>
      </c>
      <c r="F60" s="195">
        <v>0.184</v>
      </c>
      <c r="G60" s="32">
        <v>238.48</v>
      </c>
      <c r="H60" s="32">
        <f t="shared" si="2"/>
        <v>43.88</v>
      </c>
    </row>
    <row r="61" spans="1:8" ht="25.5" customHeight="1" x14ac:dyDescent="0.25">
      <c r="A61" s="211">
        <f t="shared" si="3"/>
        <v>45</v>
      </c>
      <c r="B61" s="198"/>
      <c r="C61" s="177" t="s">
        <v>209</v>
      </c>
      <c r="D61" s="194" t="s">
        <v>210</v>
      </c>
      <c r="E61" s="195" t="s">
        <v>168</v>
      </c>
      <c r="F61" s="195">
        <v>2.3E-3</v>
      </c>
      <c r="G61" s="32">
        <v>17500</v>
      </c>
      <c r="H61" s="32">
        <f t="shared" si="2"/>
        <v>40.25</v>
      </c>
    </row>
    <row r="62" spans="1:8" x14ac:dyDescent="0.25">
      <c r="A62" s="211">
        <f t="shared" si="3"/>
        <v>46</v>
      </c>
      <c r="B62" s="198"/>
      <c r="C62" s="177" t="s">
        <v>211</v>
      </c>
      <c r="D62" s="194" t="s">
        <v>212</v>
      </c>
      <c r="E62" s="195" t="s">
        <v>213</v>
      </c>
      <c r="F62" s="195">
        <v>0.22800000000000001</v>
      </c>
      <c r="G62" s="32">
        <v>79.099999999999994</v>
      </c>
      <c r="H62" s="32">
        <f t="shared" si="2"/>
        <v>18.03</v>
      </c>
    </row>
    <row r="63" spans="1:8" x14ac:dyDescent="0.25">
      <c r="A63" s="211">
        <f t="shared" si="3"/>
        <v>47</v>
      </c>
      <c r="B63" s="198"/>
      <c r="C63" s="177" t="s">
        <v>214</v>
      </c>
      <c r="D63" s="194" t="s">
        <v>215</v>
      </c>
      <c r="E63" s="195" t="s">
        <v>162</v>
      </c>
      <c r="F63" s="177" t="s">
        <v>216</v>
      </c>
      <c r="G63" s="32">
        <v>8.17</v>
      </c>
      <c r="H63" s="32">
        <f t="shared" si="2"/>
        <v>16.34</v>
      </c>
    </row>
    <row r="64" spans="1:8" x14ac:dyDescent="0.25">
      <c r="A64" s="211">
        <f t="shared" si="3"/>
        <v>48</v>
      </c>
      <c r="B64" s="198"/>
      <c r="C64" s="177" t="s">
        <v>217</v>
      </c>
      <c r="D64" s="194" t="s">
        <v>218</v>
      </c>
      <c r="E64" s="195" t="s">
        <v>168</v>
      </c>
      <c r="F64" s="195">
        <v>2.0000000000000001E-4</v>
      </c>
      <c r="G64" s="32">
        <v>28300.400000000001</v>
      </c>
      <c r="H64" s="32">
        <f t="shared" si="2"/>
        <v>5.66</v>
      </c>
    </row>
    <row r="65" spans="1:8" ht="25.5" customHeight="1" x14ac:dyDescent="0.25">
      <c r="A65" s="211">
        <f t="shared" si="3"/>
        <v>49</v>
      </c>
      <c r="B65" s="198"/>
      <c r="C65" s="177" t="s">
        <v>219</v>
      </c>
      <c r="D65" s="194" t="s">
        <v>220</v>
      </c>
      <c r="E65" s="195" t="s">
        <v>165</v>
      </c>
      <c r="F65" s="195">
        <v>8.1699999999999995E-2</v>
      </c>
      <c r="G65" s="32">
        <v>59.99</v>
      </c>
      <c r="H65" s="32">
        <f t="shared" si="2"/>
        <v>4.9000000000000004</v>
      </c>
    </row>
    <row r="66" spans="1:8" x14ac:dyDescent="0.25">
      <c r="A66" s="211">
        <f t="shared" si="3"/>
        <v>50</v>
      </c>
      <c r="B66" s="198"/>
      <c r="C66" s="177" t="s">
        <v>221</v>
      </c>
      <c r="D66" s="194" t="s">
        <v>222</v>
      </c>
      <c r="E66" s="195" t="s">
        <v>191</v>
      </c>
      <c r="F66" s="195">
        <v>0.16</v>
      </c>
      <c r="G66" s="32">
        <v>26.6</v>
      </c>
      <c r="H66" s="32">
        <f t="shared" si="2"/>
        <v>4.26</v>
      </c>
    </row>
    <row r="67" spans="1:8" x14ac:dyDescent="0.25">
      <c r="A67" s="177">
        <f t="shared" si="3"/>
        <v>51</v>
      </c>
      <c r="B67" s="198"/>
      <c r="C67" s="177" t="s">
        <v>223</v>
      </c>
      <c r="D67" s="194" t="s">
        <v>224</v>
      </c>
      <c r="E67" s="195" t="s">
        <v>191</v>
      </c>
      <c r="F67" s="195">
        <v>1.958</v>
      </c>
      <c r="G67" s="32">
        <v>2</v>
      </c>
      <c r="H67" s="32">
        <f t="shared" si="2"/>
        <v>3.92</v>
      </c>
    </row>
    <row r="68" spans="1:8" x14ac:dyDescent="0.25">
      <c r="A68" s="177">
        <f t="shared" si="3"/>
        <v>52</v>
      </c>
      <c r="B68" s="198"/>
      <c r="C68" s="177" t="s">
        <v>225</v>
      </c>
      <c r="D68" s="194" t="s">
        <v>226</v>
      </c>
      <c r="E68" s="195" t="s">
        <v>168</v>
      </c>
      <c r="F68" s="195">
        <v>2.0000000000000001E-4</v>
      </c>
      <c r="G68" s="32">
        <v>15620</v>
      </c>
      <c r="H68" s="32">
        <f t="shared" si="2"/>
        <v>3.12</v>
      </c>
    </row>
    <row r="69" spans="1:8" x14ac:dyDescent="0.25">
      <c r="A69" s="177">
        <f t="shared" si="3"/>
        <v>53</v>
      </c>
      <c r="B69" s="198"/>
      <c r="C69" s="177" t="s">
        <v>227</v>
      </c>
      <c r="D69" s="194" t="s">
        <v>228</v>
      </c>
      <c r="E69" s="195" t="s">
        <v>168</v>
      </c>
      <c r="F69" s="195">
        <v>2.9999999999999997E-4</v>
      </c>
      <c r="G69" s="32">
        <v>10315.01</v>
      </c>
      <c r="H69" s="32">
        <f t="shared" si="2"/>
        <v>3.09</v>
      </c>
    </row>
    <row r="70" spans="1:8" ht="25.5" customHeight="1" x14ac:dyDescent="0.25">
      <c r="A70" s="177">
        <f t="shared" si="3"/>
        <v>54</v>
      </c>
      <c r="B70" s="198"/>
      <c r="C70" s="177" t="s">
        <v>229</v>
      </c>
      <c r="D70" s="194" t="s">
        <v>230</v>
      </c>
      <c r="E70" s="195" t="s">
        <v>174</v>
      </c>
      <c r="F70" s="195">
        <v>0.08</v>
      </c>
      <c r="G70" s="32">
        <v>28.22</v>
      </c>
      <c r="H70" s="32">
        <f t="shared" si="2"/>
        <v>2.2599999999999998</v>
      </c>
    </row>
    <row r="71" spans="1:8" x14ac:dyDescent="0.25">
      <c r="A71" s="177">
        <f t="shared" si="3"/>
        <v>55</v>
      </c>
      <c r="B71" s="198"/>
      <c r="C71" s="177" t="s">
        <v>231</v>
      </c>
      <c r="D71" s="194" t="s">
        <v>232</v>
      </c>
      <c r="E71" s="195" t="s">
        <v>168</v>
      </c>
      <c r="F71" s="195">
        <v>3.3E-4</v>
      </c>
      <c r="G71" s="32">
        <v>6159.22</v>
      </c>
      <c r="H71" s="32">
        <f t="shared" si="2"/>
        <v>2.0299999999999998</v>
      </c>
    </row>
    <row r="72" spans="1:8" x14ac:dyDescent="0.25">
      <c r="A72" s="177">
        <f t="shared" si="3"/>
        <v>56</v>
      </c>
      <c r="B72" s="198"/>
      <c r="C72" s="177" t="s">
        <v>233</v>
      </c>
      <c r="D72" s="194" t="s">
        <v>234</v>
      </c>
      <c r="E72" s="195" t="s">
        <v>168</v>
      </c>
      <c r="F72" s="195">
        <v>2.0000000000000001E-4</v>
      </c>
      <c r="G72" s="32">
        <v>9420</v>
      </c>
      <c r="H72" s="32">
        <f t="shared" si="2"/>
        <v>1.88</v>
      </c>
    </row>
    <row r="73" spans="1:8" x14ac:dyDescent="0.25">
      <c r="A73" s="177">
        <f t="shared" si="3"/>
        <v>57</v>
      </c>
      <c r="B73" s="198"/>
      <c r="C73" s="177" t="s">
        <v>235</v>
      </c>
      <c r="D73" s="194" t="s">
        <v>236</v>
      </c>
      <c r="E73" s="195" t="s">
        <v>168</v>
      </c>
      <c r="F73" s="195">
        <v>1E-4</v>
      </c>
      <c r="G73" s="32">
        <v>6667</v>
      </c>
      <c r="H73" s="32">
        <f t="shared" si="2"/>
        <v>0.67</v>
      </c>
    </row>
    <row r="75" spans="1:8" ht="25.5" customHeight="1" x14ac:dyDescent="0.25">
      <c r="B75" s="144" t="s">
        <v>237</v>
      </c>
      <c r="C75" s="254" t="s">
        <v>238</v>
      </c>
      <c r="D75" s="254"/>
      <c r="E75" s="254"/>
      <c r="F75" s="254"/>
      <c r="G75" s="254"/>
      <c r="H75" s="254"/>
    </row>
    <row r="79" spans="1:8" s="226" customFormat="1" x14ac:dyDescent="0.25">
      <c r="B79" s="201" t="s">
        <v>506</v>
      </c>
      <c r="C79" s="206"/>
    </row>
    <row r="80" spans="1:8" s="226" customFormat="1" x14ac:dyDescent="0.25">
      <c r="B80" s="33" t="s">
        <v>77</v>
      </c>
      <c r="C80" s="206"/>
    </row>
    <row r="81" spans="2:3" s="226" customFormat="1" x14ac:dyDescent="0.25">
      <c r="B81" s="201"/>
      <c r="C81" s="206"/>
    </row>
    <row r="82" spans="2:3" s="226" customFormat="1" x14ac:dyDescent="0.25">
      <c r="B82" s="201" t="s">
        <v>507</v>
      </c>
      <c r="C82" s="206"/>
    </row>
    <row r="83" spans="2:3" x14ac:dyDescent="0.25">
      <c r="B83" s="33" t="s">
        <v>78</v>
      </c>
      <c r="C83" s="12"/>
    </row>
  </sheetData>
  <mergeCells count="17">
    <mergeCell ref="A2:H2"/>
    <mergeCell ref="A3:H3"/>
    <mergeCell ref="E9:E10"/>
    <mergeCell ref="F9:F10"/>
    <mergeCell ref="A9:A10"/>
    <mergeCell ref="B9:B10"/>
    <mergeCell ref="C9:C10"/>
    <mergeCell ref="D9:D10"/>
    <mergeCell ref="A12:E12"/>
    <mergeCell ref="C6:H6"/>
    <mergeCell ref="C75:H75"/>
    <mergeCell ref="G9:H9"/>
    <mergeCell ref="A18:E18"/>
    <mergeCell ref="A20:E20"/>
    <mergeCell ref="A34:E34"/>
    <mergeCell ref="A38:E38"/>
    <mergeCell ref="A7:H7"/>
  </mergeCells>
  <pageMargins left="0.70866141732283472" right="0.70866141732283472" top="0.74803149606299213" bottom="0.74803149606299213" header="0.31496062992125984" footer="0.31496062992125984"/>
  <pageSetup paperSize="9" scale="82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7" workbookViewId="0">
      <selection activeCell="A43" sqref="A43:XFD46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239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35" t="s">
        <v>240</v>
      </c>
      <c r="C5" s="235"/>
      <c r="D5" s="235"/>
      <c r="E5" s="235"/>
    </row>
    <row r="6" spans="2:5" x14ac:dyDescent="0.25">
      <c r="B6" s="145"/>
      <c r="C6" s="145"/>
      <c r="D6" s="145"/>
      <c r="E6" s="145"/>
    </row>
    <row r="7" spans="2:5" ht="29.25" customHeight="1" x14ac:dyDescent="0.25">
      <c r="B7" s="258" t="s">
        <v>48</v>
      </c>
      <c r="C7" s="258"/>
      <c r="D7" s="258"/>
      <c r="E7" s="258"/>
    </row>
    <row r="8" spans="2:5" x14ac:dyDescent="0.25">
      <c r="B8" s="257" t="str">
        <f>'Прил.1 Сравнит табл'!B8</f>
        <v>Единица измерения  — 1 ед.</v>
      </c>
      <c r="C8" s="257"/>
      <c r="D8" s="257"/>
      <c r="E8" s="257"/>
    </row>
    <row r="9" spans="2:5" x14ac:dyDescent="0.25">
      <c r="B9" s="118"/>
      <c r="C9" s="4"/>
      <c r="D9" s="4"/>
      <c r="E9" s="4"/>
    </row>
    <row r="10" spans="2:5" ht="51" customHeight="1" x14ac:dyDescent="0.25">
      <c r="B10" s="2" t="s">
        <v>241</v>
      </c>
      <c r="C10" s="2" t="s">
        <v>242</v>
      </c>
      <c r="D10" s="2" t="s">
        <v>243</v>
      </c>
      <c r="E10" s="2" t="s">
        <v>244</v>
      </c>
    </row>
    <row r="11" spans="2:5" x14ac:dyDescent="0.25">
      <c r="B11" s="25" t="s">
        <v>245</v>
      </c>
      <c r="C11" s="179">
        <f>'Прил.5 Расчет СМР и ОБ'!J16</f>
        <v>1304509.99</v>
      </c>
      <c r="D11" s="27">
        <f t="shared" ref="D11:D18" si="0">C11/$C$24</f>
        <v>0.31133353204431002</v>
      </c>
      <c r="E11" s="27">
        <f t="shared" ref="E11:E18" si="1">C11/$C$40</f>
        <v>0.14045565789996001</v>
      </c>
    </row>
    <row r="12" spans="2:5" x14ac:dyDescent="0.25">
      <c r="B12" s="25" t="s">
        <v>246</v>
      </c>
      <c r="C12" s="179">
        <f>'Прил.5 Расчет СМР и ОБ'!J24</f>
        <v>499591.59</v>
      </c>
      <c r="D12" s="27">
        <f t="shared" si="0"/>
        <v>0.11923221400116001</v>
      </c>
      <c r="E12" s="27">
        <f t="shared" si="1"/>
        <v>5.3790669287812003E-2</v>
      </c>
    </row>
    <row r="13" spans="2:5" x14ac:dyDescent="0.25">
      <c r="B13" s="25" t="s">
        <v>247</v>
      </c>
      <c r="C13" s="179">
        <f>'Прил.5 Расчет СМР и ОБ'!J35</f>
        <v>33867.68</v>
      </c>
      <c r="D13" s="27">
        <f t="shared" si="0"/>
        <v>8.0828391636513005E-3</v>
      </c>
      <c r="E13" s="27">
        <f t="shared" si="1"/>
        <v>3.6465088902425998E-3</v>
      </c>
    </row>
    <row r="14" spans="2:5" x14ac:dyDescent="0.25">
      <c r="B14" s="25" t="s">
        <v>248</v>
      </c>
      <c r="C14" s="179">
        <f>C13+C12</f>
        <v>533459.27</v>
      </c>
      <c r="D14" s="27">
        <f t="shared" si="0"/>
        <v>0.12731505316481001</v>
      </c>
      <c r="E14" s="27">
        <f t="shared" si="1"/>
        <v>5.7437178178055E-2</v>
      </c>
    </row>
    <row r="15" spans="2:5" x14ac:dyDescent="0.25">
      <c r="B15" s="25" t="s">
        <v>249</v>
      </c>
      <c r="C15" s="179">
        <f>'Прил.5 Расчет СМР и ОБ'!J18</f>
        <v>167977.96</v>
      </c>
      <c r="D15" s="27">
        <f t="shared" si="0"/>
        <v>4.0089514065275E-2</v>
      </c>
      <c r="E15" s="27">
        <f t="shared" si="1"/>
        <v>1.8086066849126E-2</v>
      </c>
    </row>
    <row r="16" spans="2:5" x14ac:dyDescent="0.25">
      <c r="B16" s="25" t="s">
        <v>250</v>
      </c>
      <c r="C16" s="179">
        <f>'Прил.5 Расчет СМР и ОБ'!J55</f>
        <v>207375.6</v>
      </c>
      <c r="D16" s="27">
        <f t="shared" si="0"/>
        <v>4.9492129997261998E-2</v>
      </c>
      <c r="E16" s="27">
        <f t="shared" si="1"/>
        <v>2.2327982578653E-2</v>
      </c>
    </row>
    <row r="17" spans="2:7" x14ac:dyDescent="0.25">
      <c r="B17" s="25" t="s">
        <v>251</v>
      </c>
      <c r="C17" s="179">
        <f>'Прил.5 Расчет СМР и ОБ'!J84</f>
        <v>24344.73</v>
      </c>
      <c r="D17" s="27">
        <f t="shared" si="0"/>
        <v>5.8100979185027003E-3</v>
      </c>
      <c r="E17" s="27">
        <f t="shared" si="1"/>
        <v>2.6211796726424001E-3</v>
      </c>
      <c r="G17" s="119"/>
    </row>
    <row r="18" spans="2:7" x14ac:dyDescent="0.25">
      <c r="B18" s="25" t="s">
        <v>252</v>
      </c>
      <c r="C18" s="179">
        <f>C17+C16</f>
        <v>231720.33</v>
      </c>
      <c r="D18" s="27">
        <f t="shared" si="0"/>
        <v>5.5302227915765001E-2</v>
      </c>
      <c r="E18" s="27">
        <f t="shared" si="1"/>
        <v>2.4949162251295998E-2</v>
      </c>
    </row>
    <row r="19" spans="2:7" x14ac:dyDescent="0.25">
      <c r="B19" s="25" t="s">
        <v>253</v>
      </c>
      <c r="C19" s="179">
        <f>C18+C14+C11</f>
        <v>2069689.59</v>
      </c>
      <c r="D19" s="27"/>
      <c r="E19" s="25"/>
    </row>
    <row r="20" spans="2:7" x14ac:dyDescent="0.25">
      <c r="B20" s="25" t="s">
        <v>254</v>
      </c>
      <c r="C20" s="179">
        <f>ROUND(C21*(C11+C15),2)</f>
        <v>898217.65</v>
      </c>
      <c r="D20" s="27">
        <f>C20/$C$24</f>
        <v>0.21436805824617</v>
      </c>
      <c r="E20" s="27">
        <f>C20/$C$40</f>
        <v>9.6710452150778003E-2</v>
      </c>
    </row>
    <row r="21" spans="2:7" x14ac:dyDescent="0.25">
      <c r="B21" s="25" t="s">
        <v>255</v>
      </c>
      <c r="C21" s="29">
        <f>'Прил.5 Расчет СМР и ОБ'!E88</f>
        <v>0.61</v>
      </c>
      <c r="D21" s="27"/>
      <c r="E21" s="25"/>
    </row>
    <row r="22" spans="2:7" x14ac:dyDescent="0.25">
      <c r="B22" s="25" t="s">
        <v>256</v>
      </c>
      <c r="C22" s="179">
        <f>ROUND(C23*(C11+C15),2)</f>
        <v>1222165</v>
      </c>
      <c r="D22" s="27">
        <f>C22/$C$24</f>
        <v>0.29168112862894002</v>
      </c>
      <c r="E22" s="27">
        <f>C22/$C$40</f>
        <v>0.13158963170325</v>
      </c>
    </row>
    <row r="23" spans="2:7" x14ac:dyDescent="0.25">
      <c r="B23" s="25" t="s">
        <v>257</v>
      </c>
      <c r="C23" s="29">
        <f>'Прил.5 Расчет СМР и ОБ'!E87</f>
        <v>0.83</v>
      </c>
      <c r="D23" s="27"/>
      <c r="E23" s="25"/>
    </row>
    <row r="24" spans="2:7" x14ac:dyDescent="0.25">
      <c r="B24" s="25" t="s">
        <v>258</v>
      </c>
      <c r="C24" s="179">
        <f>C19+C20+C22</f>
        <v>4190072.24</v>
      </c>
      <c r="D24" s="27">
        <f>C24/$C$24</f>
        <v>1</v>
      </c>
      <c r="E24" s="27">
        <f>C24/$C$40</f>
        <v>0.45114208218333002</v>
      </c>
    </row>
    <row r="25" spans="2:7" ht="25.5" customHeight="1" x14ac:dyDescent="0.25">
      <c r="B25" s="25" t="s">
        <v>259</v>
      </c>
      <c r="C25" s="179">
        <f>'Прил.5 Расчет СМР и ОБ'!J45</f>
        <v>4218277.46</v>
      </c>
      <c r="D25" s="27"/>
      <c r="E25" s="27">
        <f>C25/$C$40</f>
        <v>0.45417891805402999</v>
      </c>
    </row>
    <row r="26" spans="2:7" ht="25.5" customHeight="1" x14ac:dyDescent="0.25">
      <c r="B26" s="25" t="s">
        <v>260</v>
      </c>
      <c r="C26" s="179">
        <f>C25</f>
        <v>4218277.46</v>
      </c>
      <c r="D26" s="27"/>
      <c r="E26" s="27">
        <f>C26/$C$40</f>
        <v>0.45417891805402999</v>
      </c>
    </row>
    <row r="27" spans="2:7" x14ac:dyDescent="0.25">
      <c r="B27" s="25" t="s">
        <v>261</v>
      </c>
      <c r="C27" s="26">
        <f>C24+C25</f>
        <v>8408349.6999999993</v>
      </c>
      <c r="D27" s="27"/>
      <c r="E27" s="27">
        <f>C27/$C$40</f>
        <v>0.90532100023735995</v>
      </c>
    </row>
    <row r="28" spans="2:7" ht="33" customHeight="1" x14ac:dyDescent="0.25">
      <c r="B28" s="25" t="s">
        <v>262</v>
      </c>
      <c r="C28" s="25"/>
      <c r="D28" s="25"/>
      <c r="E28" s="25"/>
    </row>
    <row r="29" spans="2:7" ht="25.5" customHeight="1" x14ac:dyDescent="0.25">
      <c r="B29" s="25" t="s">
        <v>263</v>
      </c>
      <c r="C29" s="26">
        <f>ROUND(C24*3.9%,2)</f>
        <v>163412.82</v>
      </c>
      <c r="D29" s="25"/>
      <c r="E29" s="27">
        <f t="shared" ref="E29:E38" si="2">C29/$C$40</f>
        <v>1.7594541489397E-2</v>
      </c>
    </row>
    <row r="30" spans="2:7" ht="38.25" customHeight="1" x14ac:dyDescent="0.25">
      <c r="B30" s="25" t="s">
        <v>264</v>
      </c>
      <c r="C30" s="26">
        <f>ROUND((C24+C29)*2.1%,2)</f>
        <v>91423.19</v>
      </c>
      <c r="D30" s="25"/>
      <c r="E30" s="27">
        <f t="shared" si="2"/>
        <v>9.8434694998105008E-3</v>
      </c>
    </row>
    <row r="31" spans="2:7" x14ac:dyDescent="0.25">
      <c r="B31" s="25" t="s">
        <v>265</v>
      </c>
      <c r="C31" s="26">
        <v>147821.04</v>
      </c>
      <c r="D31" s="25"/>
      <c r="E31" s="27">
        <f t="shared" si="2"/>
        <v>1.5915785684904E-2</v>
      </c>
    </row>
    <row r="32" spans="2:7" ht="25.5" customHeight="1" x14ac:dyDescent="0.25">
      <c r="B32" s="25" t="s">
        <v>266</v>
      </c>
      <c r="C32" s="26">
        <f>ROUND(C27*0%,2)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267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268</v>
      </c>
      <c r="C34" s="26">
        <f>ROUND(C27*0%,2)</f>
        <v>0</v>
      </c>
      <c r="D34" s="25"/>
      <c r="E34" s="27">
        <f t="shared" si="2"/>
        <v>0</v>
      </c>
    </row>
    <row r="35" spans="2:12" ht="76.5" customHeight="1" x14ac:dyDescent="0.25">
      <c r="B35" s="25" t="s">
        <v>269</v>
      </c>
      <c r="C35" s="26">
        <f>ROUND(C27*0%,2)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270</v>
      </c>
      <c r="C36" s="26">
        <f>ROUND((C27+C32+C33+C34+C35+C29+C31+C30)*2.14%,2)</f>
        <v>188555.54</v>
      </c>
      <c r="D36" s="25"/>
      <c r="E36" s="27">
        <f t="shared" si="2"/>
        <v>2.0301640174777001E-2</v>
      </c>
      <c r="G36" s="150"/>
      <c r="L36" s="120"/>
    </row>
    <row r="37" spans="2:12" x14ac:dyDescent="0.25">
      <c r="B37" s="25" t="s">
        <v>271</v>
      </c>
      <c r="C37" s="26">
        <f>ROUND((C27+C32+C33+C34+C35+C29+C31+C30)*0.2%,2)</f>
        <v>17622.009999999998</v>
      </c>
      <c r="D37" s="25"/>
      <c r="E37" s="27">
        <f t="shared" si="2"/>
        <v>1.8973492169805E-3</v>
      </c>
      <c r="G37" s="150"/>
      <c r="L37" s="120"/>
    </row>
    <row r="38" spans="2:12" ht="38.25" customHeight="1" x14ac:dyDescent="0.25">
      <c r="B38" s="25" t="s">
        <v>272</v>
      </c>
      <c r="C38" s="179">
        <f>C27+C32+C33+C34+C35+C29+C31+C30+C36+C37</f>
        <v>9017184.3000000007</v>
      </c>
      <c r="D38" s="25"/>
      <c r="E38" s="27">
        <f t="shared" si="2"/>
        <v>0.97087378630322996</v>
      </c>
    </row>
    <row r="39" spans="2:12" ht="13.5" customHeight="1" x14ac:dyDescent="0.25">
      <c r="B39" s="25" t="s">
        <v>273</v>
      </c>
      <c r="C39" s="179">
        <f>ROUND(C38*3%,2)</f>
        <v>270515.53000000003</v>
      </c>
      <c r="D39" s="25"/>
      <c r="E39" s="27">
        <f>C39/$C$38</f>
        <v>3.0000000110899001E-2</v>
      </c>
    </row>
    <row r="40" spans="2:12" x14ac:dyDescent="0.25">
      <c r="B40" s="25" t="s">
        <v>274</v>
      </c>
      <c r="C40" s="179">
        <f>C39+C38</f>
        <v>9287699.8300000001</v>
      </c>
      <c r="D40" s="25"/>
      <c r="E40" s="27">
        <f>C40/$C$40</f>
        <v>1</v>
      </c>
    </row>
    <row r="41" spans="2:12" x14ac:dyDescent="0.25">
      <c r="B41" s="25" t="s">
        <v>275</v>
      </c>
      <c r="C41" s="179">
        <f>C40/'Прил.5 Расчет СМР и ОБ'!E91</f>
        <v>2321924.9575</v>
      </c>
      <c r="D41" s="25"/>
      <c r="E41" s="25"/>
    </row>
    <row r="42" spans="2:12" x14ac:dyDescent="0.25">
      <c r="B42" s="121"/>
      <c r="C42" s="4"/>
      <c r="D42" s="4"/>
      <c r="E42" s="4"/>
    </row>
    <row r="43" spans="2:12" s="226" customFormat="1" x14ac:dyDescent="0.25">
      <c r="B43" s="201" t="s">
        <v>506</v>
      </c>
      <c r="C43" s="206"/>
    </row>
    <row r="44" spans="2:12" s="226" customFormat="1" x14ac:dyDescent="0.25">
      <c r="B44" s="33" t="s">
        <v>77</v>
      </c>
      <c r="C44" s="206"/>
    </row>
    <row r="45" spans="2:12" s="226" customFormat="1" x14ac:dyDescent="0.25">
      <c r="B45" s="201"/>
      <c r="C45" s="206"/>
    </row>
    <row r="46" spans="2:12" s="226" customFormat="1" x14ac:dyDescent="0.25">
      <c r="B46" s="201" t="s">
        <v>507</v>
      </c>
      <c r="C46" s="206"/>
    </row>
    <row r="47" spans="2:12" x14ac:dyDescent="0.25">
      <c r="B47" s="257" t="s">
        <v>276</v>
      </c>
      <c r="C47" s="257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8:E8"/>
    <mergeCell ref="B47:C47"/>
    <mergeCell ref="B7:E7"/>
  </mergeCells>
  <pageMargins left="0.7" right="0.7" top="0.75" bottom="0.75" header="0.3" footer="0.3"/>
  <pageSetup paperSize="9" scale="7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00"/>
  <sheetViews>
    <sheetView view="pageBreakPreview" topLeftCell="A70" zoomScale="85" workbookViewId="0">
      <selection activeCell="A96" sqref="A96:XFD99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4.5703125" style="12" customWidth="1"/>
    <col min="10" max="10" width="15.140625" style="12" customWidth="1"/>
    <col min="11" max="11" width="22.42578125" style="12" customWidth="1"/>
    <col min="12" max="12" width="20.28515625" style="12" customWidth="1"/>
    <col min="13" max="13" width="10.85546875" style="12" customWidth="1"/>
    <col min="14" max="14" width="9.140625" style="12"/>
  </cols>
  <sheetData>
    <row r="2" spans="1:11" ht="15.75" customHeight="1" x14ac:dyDescent="0.25">
      <c r="I2" s="169"/>
      <c r="J2" s="152" t="s">
        <v>277</v>
      </c>
    </row>
    <row r="4" spans="1:11" s="4" customFormat="1" ht="12.75" customHeight="1" x14ac:dyDescent="0.2">
      <c r="A4" s="235" t="s">
        <v>278</v>
      </c>
      <c r="B4" s="235"/>
      <c r="C4" s="235"/>
      <c r="D4" s="235"/>
      <c r="E4" s="235"/>
      <c r="F4" s="235"/>
      <c r="G4" s="235"/>
      <c r="H4" s="235"/>
      <c r="I4" s="145"/>
      <c r="J4" s="145"/>
    </row>
    <row r="5" spans="1:11" s="4" customFormat="1" ht="12.75" customHeight="1" x14ac:dyDescent="0.2">
      <c r="A5" s="145"/>
      <c r="B5" s="145"/>
      <c r="C5" s="145"/>
      <c r="D5" s="145"/>
      <c r="E5" s="145"/>
      <c r="F5" s="145"/>
      <c r="G5" s="145"/>
      <c r="H5" s="145"/>
      <c r="I5" s="145"/>
      <c r="J5" s="145"/>
    </row>
    <row r="6" spans="1:11" s="4" customFormat="1" ht="12.75" customHeight="1" x14ac:dyDescent="0.2">
      <c r="A6" s="238" t="s">
        <v>279</v>
      </c>
      <c r="B6" s="238"/>
      <c r="C6" s="238"/>
      <c r="D6" s="238" t="s">
        <v>280</v>
      </c>
      <c r="E6" s="238"/>
      <c r="F6" s="238"/>
      <c r="G6" s="238"/>
      <c r="H6" s="238"/>
      <c r="I6" s="238"/>
      <c r="J6" s="238"/>
    </row>
    <row r="7" spans="1:11" s="4" customFormat="1" ht="12.75" customHeight="1" x14ac:dyDescent="0.2">
      <c r="A7" s="238" t="s">
        <v>50</v>
      </c>
      <c r="B7" s="258"/>
      <c r="C7" s="258"/>
      <c r="D7" s="258"/>
      <c r="E7" s="258"/>
      <c r="F7" s="258"/>
      <c r="G7" s="258"/>
      <c r="H7" s="258"/>
      <c r="I7" s="49"/>
      <c r="J7" s="49"/>
    </row>
    <row r="8" spans="1:11" s="4" customFormat="1" ht="12.75" customHeight="1" x14ac:dyDescent="0.2"/>
    <row r="9" spans="1:11" ht="27" customHeight="1" x14ac:dyDescent="0.25">
      <c r="A9" s="260" t="s">
        <v>13</v>
      </c>
      <c r="B9" s="260" t="s">
        <v>98</v>
      </c>
      <c r="C9" s="260" t="s">
        <v>241</v>
      </c>
      <c r="D9" s="260" t="s">
        <v>100</v>
      </c>
      <c r="E9" s="269" t="s">
        <v>281</v>
      </c>
      <c r="F9" s="271" t="s">
        <v>102</v>
      </c>
      <c r="G9" s="272"/>
      <c r="H9" s="269" t="s">
        <v>282</v>
      </c>
      <c r="I9" s="271" t="s">
        <v>283</v>
      </c>
      <c r="J9" s="272"/>
    </row>
    <row r="10" spans="1:11" ht="28.5" customHeight="1" x14ac:dyDescent="0.25">
      <c r="A10" s="260"/>
      <c r="B10" s="260"/>
      <c r="C10" s="260"/>
      <c r="D10" s="260"/>
      <c r="E10" s="270"/>
      <c r="F10" s="2" t="s">
        <v>284</v>
      </c>
      <c r="G10" s="2" t="s">
        <v>104</v>
      </c>
      <c r="H10" s="270"/>
      <c r="I10" s="2" t="s">
        <v>284</v>
      </c>
      <c r="J10" s="2" t="s">
        <v>104</v>
      </c>
    </row>
    <row r="11" spans="1:11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1" x14ac:dyDescent="0.25">
      <c r="A12" s="2"/>
      <c r="B12" s="255" t="s">
        <v>285</v>
      </c>
      <c r="C12" s="259"/>
      <c r="D12" s="260"/>
      <c r="E12" s="261"/>
      <c r="F12" s="262"/>
      <c r="G12" s="262"/>
      <c r="H12" s="264"/>
      <c r="I12" s="183"/>
      <c r="J12" s="183"/>
    </row>
    <row r="13" spans="1:11" ht="25.5" customHeight="1" x14ac:dyDescent="0.25">
      <c r="A13" s="2">
        <v>1</v>
      </c>
      <c r="B13" s="214" t="s">
        <v>112</v>
      </c>
      <c r="C13" s="184" t="s">
        <v>113</v>
      </c>
      <c r="D13" s="2" t="s">
        <v>109</v>
      </c>
      <c r="E13" s="147">
        <v>733.22569999999996</v>
      </c>
      <c r="F13" s="32">
        <v>9.6199999999999992</v>
      </c>
      <c r="G13" s="32">
        <f>ROUND(E13*F13,2)</f>
        <v>7053.63</v>
      </c>
      <c r="H13" s="182">
        <f>G13/G15</f>
        <v>0.69723188179451001</v>
      </c>
      <c r="I13" s="32">
        <f>ФОТр.тек.!E13</f>
        <v>444.39870291576</v>
      </c>
      <c r="J13" s="32">
        <f>ROUND(I13*E13,2)</f>
        <v>325844.55</v>
      </c>
    </row>
    <row r="14" spans="1:11" x14ac:dyDescent="0.25">
      <c r="A14" s="2">
        <v>2</v>
      </c>
      <c r="B14" s="140" t="s">
        <v>107</v>
      </c>
      <c r="C14" s="141" t="s">
        <v>108</v>
      </c>
      <c r="D14" s="2" t="s">
        <v>109</v>
      </c>
      <c r="E14" s="147">
        <v>718</v>
      </c>
      <c r="F14" s="185">
        <v>15.49</v>
      </c>
      <c r="G14" s="32">
        <f>Прил.3!H13</f>
        <v>11121.82</v>
      </c>
      <c r="H14" s="182">
        <f>G14/G15</f>
        <v>1.0993612491128</v>
      </c>
      <c r="I14" s="32">
        <f>ФОТр.тек.!E21</f>
        <v>713.02776960364997</v>
      </c>
      <c r="J14" s="32">
        <f>ROUND(I14*E14,2)</f>
        <v>511953.94</v>
      </c>
    </row>
    <row r="15" spans="1:11" x14ac:dyDescent="0.25">
      <c r="A15" s="2">
        <v>3</v>
      </c>
      <c r="B15" s="140" t="s">
        <v>110</v>
      </c>
      <c r="C15" s="141" t="s">
        <v>111</v>
      </c>
      <c r="D15" s="2" t="s">
        <v>109</v>
      </c>
      <c r="E15" s="147">
        <v>718</v>
      </c>
      <c r="F15" s="185">
        <v>14.09</v>
      </c>
      <c r="G15" s="32">
        <f>Прил.3!H14</f>
        <v>10116.620000000001</v>
      </c>
      <c r="H15" s="182">
        <f>G15/G16</f>
        <v>0.35757793614959998</v>
      </c>
      <c r="I15" s="32">
        <f>ФОТр.тек.!E29</f>
        <v>650.01601322007002</v>
      </c>
      <c r="J15" s="32">
        <f>ROUND(I15*E15,2)</f>
        <v>466711.5</v>
      </c>
    </row>
    <row r="16" spans="1:11" s="12" customFormat="1" ht="25.5" customHeight="1" x14ac:dyDescent="0.2">
      <c r="A16" s="2"/>
      <c r="B16" s="2"/>
      <c r="C16" s="104" t="s">
        <v>286</v>
      </c>
      <c r="D16" s="2" t="s">
        <v>109</v>
      </c>
      <c r="E16" s="147">
        <f>SUM(E13:E15)</f>
        <v>2169.2257</v>
      </c>
      <c r="F16" s="32"/>
      <c r="G16" s="32">
        <f>SUM(G13:G15)</f>
        <v>28292.07</v>
      </c>
      <c r="H16" s="182">
        <v>1</v>
      </c>
      <c r="I16" s="32"/>
      <c r="J16" s="32">
        <f>SUM(J13:J15)</f>
        <v>1304509.99</v>
      </c>
      <c r="K16" s="146"/>
    </row>
    <row r="17" spans="1:12" s="12" customFormat="1" ht="14.25" customHeight="1" x14ac:dyDescent="0.2">
      <c r="A17" s="2"/>
      <c r="B17" s="259" t="s">
        <v>119</v>
      </c>
      <c r="C17" s="259"/>
      <c r="D17" s="260"/>
      <c r="E17" s="261"/>
      <c r="F17" s="262"/>
      <c r="G17" s="262"/>
      <c r="H17" s="264"/>
      <c r="I17" s="183"/>
      <c r="J17" s="183"/>
    </row>
    <row r="18" spans="1:12" s="12" customFormat="1" ht="14.25" customHeight="1" x14ac:dyDescent="0.2">
      <c r="A18" s="2">
        <v>4</v>
      </c>
      <c r="B18" s="2">
        <v>2</v>
      </c>
      <c r="C18" s="8" t="s">
        <v>119</v>
      </c>
      <c r="D18" s="2" t="s">
        <v>109</v>
      </c>
      <c r="E18" s="147">
        <v>302.2056</v>
      </c>
      <c r="F18" s="32">
        <f>G18/E18</f>
        <v>12.549999073478</v>
      </c>
      <c r="G18" s="32">
        <f>Прил.3!H19</f>
        <v>3792.68</v>
      </c>
      <c r="H18" s="182">
        <v>1</v>
      </c>
      <c r="I18" s="32">
        <f>ROUND(F18*Прил.10!D10,2)</f>
        <v>555.84</v>
      </c>
      <c r="J18" s="32">
        <f>ROUND(I18*E18,2)</f>
        <v>167977.96</v>
      </c>
      <c r="L18" s="148"/>
    </row>
    <row r="19" spans="1:12" s="12" customFormat="1" ht="14.25" customHeight="1" x14ac:dyDescent="0.2">
      <c r="A19" s="2"/>
      <c r="B19" s="255" t="s">
        <v>120</v>
      </c>
      <c r="C19" s="259"/>
      <c r="D19" s="260"/>
      <c r="E19" s="261"/>
      <c r="F19" s="262"/>
      <c r="G19" s="262"/>
      <c r="H19" s="263"/>
      <c r="I19" s="182"/>
      <c r="J19" s="182"/>
    </row>
    <row r="20" spans="1:12" s="12" customFormat="1" ht="14.25" customHeight="1" x14ac:dyDescent="0.2">
      <c r="A20" s="2"/>
      <c r="B20" s="259" t="s">
        <v>287</v>
      </c>
      <c r="C20" s="259"/>
      <c r="D20" s="260"/>
      <c r="E20" s="261"/>
      <c r="F20" s="262"/>
      <c r="G20" s="262"/>
      <c r="H20" s="264"/>
      <c r="I20" s="183"/>
      <c r="J20" s="183"/>
    </row>
    <row r="21" spans="1:12" s="12" customFormat="1" ht="38.25" customHeight="1" x14ac:dyDescent="0.2">
      <c r="A21" s="2">
        <v>5</v>
      </c>
      <c r="B21" s="177" t="s">
        <v>121</v>
      </c>
      <c r="C21" s="8" t="s">
        <v>122</v>
      </c>
      <c r="D21" s="2" t="s">
        <v>123</v>
      </c>
      <c r="E21" s="147">
        <v>192</v>
      </c>
      <c r="F21" s="47">
        <v>110.86</v>
      </c>
      <c r="G21" s="32">
        <f>ROUND(E21*F21,2)</f>
        <v>21285.119999999999</v>
      </c>
      <c r="H21" s="182">
        <f>G21/$G$36</f>
        <v>0.53745457795850005</v>
      </c>
      <c r="I21" s="32">
        <f>ROUND(F21*Прил.10!$D$11,2)</f>
        <v>1493.28</v>
      </c>
      <c r="J21" s="32">
        <f>ROUND(I21*E21,2)</f>
        <v>286709.76000000001</v>
      </c>
    </row>
    <row r="22" spans="1:12" s="12" customFormat="1" ht="25.5" customHeight="1" x14ac:dyDescent="0.2">
      <c r="A22" s="2">
        <v>6</v>
      </c>
      <c r="B22" s="177" t="s">
        <v>124</v>
      </c>
      <c r="C22" s="8" t="s">
        <v>125</v>
      </c>
      <c r="D22" s="2" t="s">
        <v>123</v>
      </c>
      <c r="E22" s="147">
        <v>37.68</v>
      </c>
      <c r="F22" s="47">
        <v>287.99</v>
      </c>
      <c r="G22" s="32">
        <f>ROUND(E22*F22,2)</f>
        <v>10851.46</v>
      </c>
      <c r="H22" s="182">
        <f>G22/$G$36</f>
        <v>0.27400206597537002</v>
      </c>
      <c r="I22" s="32">
        <f>ROUND(F22*Прил.10!$D$11,2)</f>
        <v>3879.23</v>
      </c>
      <c r="J22" s="32">
        <f>ROUND(I22*E22,2)</f>
        <v>146169.39000000001</v>
      </c>
    </row>
    <row r="23" spans="1:12" s="12" customFormat="1" ht="25.5" customHeight="1" x14ac:dyDescent="0.2">
      <c r="A23" s="2">
        <v>7</v>
      </c>
      <c r="B23" s="177" t="s">
        <v>126</v>
      </c>
      <c r="C23" s="8" t="s">
        <v>127</v>
      </c>
      <c r="D23" s="2" t="s">
        <v>123</v>
      </c>
      <c r="E23" s="147">
        <v>37.68</v>
      </c>
      <c r="F23" s="47">
        <v>131.44</v>
      </c>
      <c r="G23" s="32">
        <f>ROUND(E23*F23,2)</f>
        <v>4952.66</v>
      </c>
      <c r="H23" s="182">
        <f>G23/$G$36</f>
        <v>0.12505589773851</v>
      </c>
      <c r="I23" s="32">
        <f>ROUND(F23*Прил.10!$D$11,2)</f>
        <v>1770.5</v>
      </c>
      <c r="J23" s="32">
        <f>ROUND(I23*E23,2)</f>
        <v>66712.44</v>
      </c>
    </row>
    <row r="24" spans="1:12" s="12" customFormat="1" ht="14.25" customHeight="1" x14ac:dyDescent="0.2">
      <c r="A24" s="2"/>
      <c r="B24" s="2"/>
      <c r="C24" s="8" t="s">
        <v>288</v>
      </c>
      <c r="D24" s="2"/>
      <c r="E24" s="186"/>
      <c r="F24" s="32"/>
      <c r="G24" s="32">
        <f>SUM(G21:G23)</f>
        <v>37089.24</v>
      </c>
      <c r="H24" s="182">
        <f>G24/G36</f>
        <v>0.93651254167237996</v>
      </c>
      <c r="I24" s="32"/>
      <c r="J24" s="32">
        <f>SUM(J21:J23)</f>
        <v>499591.59</v>
      </c>
      <c r="L24" s="146"/>
    </row>
    <row r="25" spans="1:12" s="12" customFormat="1" ht="25.5" customHeight="1" outlineLevel="1" x14ac:dyDescent="0.2">
      <c r="A25" s="2">
        <v>8</v>
      </c>
      <c r="B25" s="177" t="s">
        <v>128</v>
      </c>
      <c r="C25" s="8" t="s">
        <v>129</v>
      </c>
      <c r="D25" s="2" t="s">
        <v>130</v>
      </c>
      <c r="E25" s="147">
        <v>13.46</v>
      </c>
      <c r="F25" s="47">
        <v>111.99</v>
      </c>
      <c r="G25" s="32">
        <f t="shared" ref="G25:G34" si="0">ROUND(E25*F25,2)</f>
        <v>1507.39</v>
      </c>
      <c r="H25" s="182">
        <f t="shared" ref="H25:H34" si="1">G25/$G$36</f>
        <v>3.8061972695896E-2</v>
      </c>
      <c r="I25" s="32">
        <f>ROUND(F25*Прил.10!$D$11,2)</f>
        <v>1508.51</v>
      </c>
      <c r="J25" s="32">
        <f t="shared" ref="J25:J34" si="2">ROUND(I25*E25,2)</f>
        <v>20304.54</v>
      </c>
      <c r="L25" s="146"/>
    </row>
    <row r="26" spans="1:12" s="12" customFormat="1" ht="25.5" customHeight="1" outlineLevel="1" x14ac:dyDescent="0.2">
      <c r="A26" s="2">
        <v>9</v>
      </c>
      <c r="B26" s="177" t="s">
        <v>131</v>
      </c>
      <c r="C26" s="8" t="s">
        <v>132</v>
      </c>
      <c r="D26" s="2" t="s">
        <v>130</v>
      </c>
      <c r="E26" s="147">
        <v>8.36</v>
      </c>
      <c r="F26" s="47">
        <v>65.709999999999994</v>
      </c>
      <c r="G26" s="32">
        <f t="shared" si="0"/>
        <v>549.34</v>
      </c>
      <c r="H26" s="182">
        <f t="shared" si="1"/>
        <v>1.3870971733104E-2</v>
      </c>
      <c r="I26" s="32">
        <f>ROUND(F26*Прил.10!$D$11,2)</f>
        <v>885.11</v>
      </c>
      <c r="J26" s="32">
        <f t="shared" si="2"/>
        <v>7399.52</v>
      </c>
      <c r="L26" s="146"/>
    </row>
    <row r="27" spans="1:12" s="12" customFormat="1" ht="25.5" customHeight="1" outlineLevel="1" x14ac:dyDescent="0.2">
      <c r="A27" s="195">
        <v>10</v>
      </c>
      <c r="B27" s="177" t="s">
        <v>133</v>
      </c>
      <c r="C27" s="8" t="s">
        <v>134</v>
      </c>
      <c r="D27" s="2" t="s">
        <v>130</v>
      </c>
      <c r="E27" s="147">
        <v>6.36</v>
      </c>
      <c r="F27" s="47">
        <v>29.6</v>
      </c>
      <c r="G27" s="32">
        <f t="shared" si="0"/>
        <v>188.26</v>
      </c>
      <c r="H27" s="182">
        <f t="shared" si="1"/>
        <v>4.7536118587289001E-3</v>
      </c>
      <c r="I27" s="32">
        <f>ROUND(F27*Прил.10!$D$11,2)</f>
        <v>398.71</v>
      </c>
      <c r="J27" s="32">
        <f t="shared" si="2"/>
        <v>2535.8000000000002</v>
      </c>
      <c r="L27" s="146"/>
    </row>
    <row r="28" spans="1:12" s="12" customFormat="1" ht="25.5" customHeight="1" outlineLevel="1" x14ac:dyDescent="0.2">
      <c r="A28" s="195">
        <v>11</v>
      </c>
      <c r="B28" s="177" t="s">
        <v>135</v>
      </c>
      <c r="C28" s="8" t="s">
        <v>136</v>
      </c>
      <c r="D28" s="2" t="s">
        <v>130</v>
      </c>
      <c r="E28" s="147">
        <v>18.02</v>
      </c>
      <c r="F28" s="47">
        <v>8.1</v>
      </c>
      <c r="G28" s="32">
        <f t="shared" si="0"/>
        <v>145.96</v>
      </c>
      <c r="H28" s="182">
        <f t="shared" si="1"/>
        <v>3.6855263300758002E-3</v>
      </c>
      <c r="I28" s="32">
        <f>ROUND(F28*Прил.10!$D$11,2)</f>
        <v>109.11</v>
      </c>
      <c r="J28" s="32">
        <f t="shared" si="2"/>
        <v>1966.16</v>
      </c>
      <c r="L28" s="146"/>
    </row>
    <row r="29" spans="1:12" s="12" customFormat="1" ht="25.5" customHeight="1" outlineLevel="1" x14ac:dyDescent="0.2">
      <c r="A29" s="195">
        <v>12</v>
      </c>
      <c r="B29" s="177" t="s">
        <v>137</v>
      </c>
      <c r="C29" s="8" t="s">
        <v>138</v>
      </c>
      <c r="D29" s="2" t="s">
        <v>130</v>
      </c>
      <c r="E29" s="147">
        <v>75.239999999999995</v>
      </c>
      <c r="F29" s="47">
        <v>0.9</v>
      </c>
      <c r="G29" s="32">
        <f t="shared" si="0"/>
        <v>67.72</v>
      </c>
      <c r="H29" s="182">
        <f t="shared" si="1"/>
        <v>1.7099468558011001E-3</v>
      </c>
      <c r="I29" s="32">
        <f>ROUND(F29*Прил.10!$D$11,2)</f>
        <v>12.12</v>
      </c>
      <c r="J29" s="32">
        <f t="shared" si="2"/>
        <v>911.91</v>
      </c>
      <c r="L29" s="146"/>
    </row>
    <row r="30" spans="1:12" s="12" customFormat="1" ht="25.5" customHeight="1" outlineLevel="1" x14ac:dyDescent="0.2">
      <c r="A30" s="195">
        <v>13</v>
      </c>
      <c r="B30" s="177" t="s">
        <v>139</v>
      </c>
      <c r="C30" s="8" t="s">
        <v>140</v>
      </c>
      <c r="D30" s="2" t="s">
        <v>130</v>
      </c>
      <c r="E30" s="147">
        <v>0.36</v>
      </c>
      <c r="F30" s="47">
        <v>70</v>
      </c>
      <c r="G30" s="32">
        <f t="shared" si="0"/>
        <v>25.2</v>
      </c>
      <c r="H30" s="182">
        <f t="shared" si="1"/>
        <v>6.3630627238908004E-4</v>
      </c>
      <c r="I30" s="32">
        <f>ROUND(F30*Прил.10!$D$11,2)</f>
        <v>942.9</v>
      </c>
      <c r="J30" s="32">
        <f t="shared" si="2"/>
        <v>339.44</v>
      </c>
      <c r="L30" s="146"/>
    </row>
    <row r="31" spans="1:12" s="12" customFormat="1" ht="25.5" customHeight="1" outlineLevel="1" x14ac:dyDescent="0.2">
      <c r="A31" s="195">
        <v>14</v>
      </c>
      <c r="B31" s="177" t="s">
        <v>141</v>
      </c>
      <c r="C31" s="8" t="s">
        <v>142</v>
      </c>
      <c r="D31" s="2" t="s">
        <v>130</v>
      </c>
      <c r="E31" s="147">
        <v>0.36</v>
      </c>
      <c r="F31" s="47">
        <v>56.24</v>
      </c>
      <c r="G31" s="32">
        <f t="shared" si="0"/>
        <v>20.25</v>
      </c>
      <c r="H31" s="182">
        <f t="shared" si="1"/>
        <v>5.1131754031265005E-4</v>
      </c>
      <c r="I31" s="32">
        <f>ROUND(F31*Прил.10!$D$11,2)</f>
        <v>757.55</v>
      </c>
      <c r="J31" s="32">
        <f t="shared" si="2"/>
        <v>272.72000000000003</v>
      </c>
      <c r="L31" s="146"/>
    </row>
    <row r="32" spans="1:12" s="12" customFormat="1" ht="25.5" customHeight="1" outlineLevel="1" x14ac:dyDescent="0.2">
      <c r="A32" s="195">
        <v>15</v>
      </c>
      <c r="B32" s="177" t="s">
        <v>143</v>
      </c>
      <c r="C32" s="8" t="s">
        <v>144</v>
      </c>
      <c r="D32" s="2" t="s">
        <v>130</v>
      </c>
      <c r="E32" s="147">
        <v>0.36</v>
      </c>
      <c r="F32" s="47">
        <v>16.920000000000002</v>
      </c>
      <c r="G32" s="32">
        <f t="shared" si="0"/>
        <v>6.09</v>
      </c>
      <c r="H32" s="182">
        <f t="shared" si="1"/>
        <v>1.5377401582736001E-4</v>
      </c>
      <c r="I32" s="32">
        <f>ROUND(F32*Прил.10!$D$11,2)</f>
        <v>227.91</v>
      </c>
      <c r="J32" s="32">
        <f t="shared" si="2"/>
        <v>82.05</v>
      </c>
      <c r="L32" s="146"/>
    </row>
    <row r="33" spans="1:12" s="12" customFormat="1" ht="38.25" customHeight="1" outlineLevel="1" x14ac:dyDescent="0.2">
      <c r="A33" s="195">
        <v>16</v>
      </c>
      <c r="B33" s="177" t="s">
        <v>145</v>
      </c>
      <c r="C33" s="8" t="s">
        <v>146</v>
      </c>
      <c r="D33" s="2" t="s">
        <v>130</v>
      </c>
      <c r="E33" s="147">
        <v>0.48</v>
      </c>
      <c r="F33" s="47">
        <v>6.82</v>
      </c>
      <c r="G33" s="32">
        <f t="shared" si="0"/>
        <v>3.27</v>
      </c>
      <c r="H33" s="182">
        <f t="shared" si="1"/>
        <v>8.2568313917154003E-5</v>
      </c>
      <c r="I33" s="32">
        <f>ROUND(F33*Прил.10!$D$11,2)</f>
        <v>91.87</v>
      </c>
      <c r="J33" s="32">
        <f t="shared" si="2"/>
        <v>44.1</v>
      </c>
      <c r="L33" s="146"/>
    </row>
    <row r="34" spans="1:12" s="12" customFormat="1" ht="14.25" customHeight="1" outlineLevel="1" x14ac:dyDescent="0.2">
      <c r="A34" s="2"/>
      <c r="B34" s="177" t="s">
        <v>147</v>
      </c>
      <c r="C34" s="8" t="s">
        <v>148</v>
      </c>
      <c r="D34" s="2" t="s">
        <v>130</v>
      </c>
      <c r="E34" s="147">
        <v>0.36</v>
      </c>
      <c r="F34" s="47">
        <v>2.36</v>
      </c>
      <c r="G34" s="32">
        <f t="shared" si="0"/>
        <v>0.85</v>
      </c>
      <c r="H34" s="182">
        <f t="shared" si="1"/>
        <v>2.1462711568678999E-5</v>
      </c>
      <c r="I34" s="32">
        <f>ROUND(F34*Прил.10!$D$11,2)</f>
        <v>31.79</v>
      </c>
      <c r="J34" s="32">
        <f t="shared" si="2"/>
        <v>11.44</v>
      </c>
      <c r="L34" s="146"/>
    </row>
    <row r="35" spans="1:12" s="12" customFormat="1" ht="14.25" customHeight="1" x14ac:dyDescent="0.2">
      <c r="A35" s="2"/>
      <c r="B35" s="2"/>
      <c r="C35" s="8" t="s">
        <v>289</v>
      </c>
      <c r="D35" s="2"/>
      <c r="E35" s="181"/>
      <c r="F35" s="32"/>
      <c r="G35" s="32">
        <f>SUM(G25:G34)</f>
        <v>2514.33</v>
      </c>
      <c r="H35" s="182">
        <f>G35/G36</f>
        <v>6.3487458327619997E-2</v>
      </c>
      <c r="I35" s="32"/>
      <c r="J35" s="32">
        <f>SUM(J25:J34)</f>
        <v>33867.68</v>
      </c>
      <c r="K35" s="146"/>
      <c r="L35" s="146"/>
    </row>
    <row r="36" spans="1:12" s="12" customFormat="1" ht="25.5" customHeight="1" x14ac:dyDescent="0.2">
      <c r="A36" s="2"/>
      <c r="B36" s="178"/>
      <c r="C36" s="187" t="s">
        <v>290</v>
      </c>
      <c r="D36" s="178"/>
      <c r="E36" s="188"/>
      <c r="F36" s="189"/>
      <c r="G36" s="189">
        <f>G24+G35</f>
        <v>39603.57</v>
      </c>
      <c r="H36" s="190">
        <v>1</v>
      </c>
      <c r="I36" s="189"/>
      <c r="J36" s="189">
        <f>J24+J35</f>
        <v>533459.27</v>
      </c>
    </row>
    <row r="37" spans="1:12" ht="29.25" customHeight="1" x14ac:dyDescent="0.25">
      <c r="A37" s="180"/>
      <c r="B37" s="255" t="s">
        <v>291</v>
      </c>
      <c r="C37" s="255"/>
      <c r="D37" s="255"/>
      <c r="E37" s="255"/>
      <c r="F37" s="255"/>
      <c r="G37" s="255"/>
      <c r="H37" s="255"/>
      <c r="I37" s="255"/>
      <c r="J37" s="255"/>
    </row>
    <row r="38" spans="1:12" ht="15" customHeight="1" x14ac:dyDescent="0.25">
      <c r="A38" s="2"/>
      <c r="B38" s="265" t="s">
        <v>292</v>
      </c>
      <c r="C38" s="258"/>
      <c r="D38" s="258"/>
      <c r="E38" s="258"/>
      <c r="F38" s="258"/>
      <c r="G38" s="258"/>
      <c r="H38" s="258"/>
      <c r="I38" s="258"/>
      <c r="J38" s="258"/>
    </row>
    <row r="39" spans="1:12" ht="25.5" customHeight="1" x14ac:dyDescent="0.25">
      <c r="A39" s="2">
        <v>17</v>
      </c>
      <c r="B39" s="177" t="s">
        <v>293</v>
      </c>
      <c r="C39" s="8" t="s">
        <v>294</v>
      </c>
      <c r="D39" s="2" t="s">
        <v>151</v>
      </c>
      <c r="E39" s="147">
        <v>12</v>
      </c>
      <c r="F39" s="32">
        <f>ROUND(I39/Прил.10!$D$13,2)</f>
        <v>48498.400000000001</v>
      </c>
      <c r="G39" s="32">
        <f>ROUND(E39*F39,2)</f>
        <v>581980.80000000005</v>
      </c>
      <c r="H39" s="182">
        <f>G39/$G$44</f>
        <v>0.86367002656273995</v>
      </c>
      <c r="I39" s="32">
        <v>303600</v>
      </c>
      <c r="J39" s="32">
        <f>ROUND(I39*E39,2)</f>
        <v>3643200</v>
      </c>
    </row>
    <row r="40" spans="1:12" ht="15.75" customHeight="1" x14ac:dyDescent="0.25">
      <c r="A40" s="2"/>
      <c r="B40" s="2"/>
      <c r="C40" s="8" t="s">
        <v>295</v>
      </c>
      <c r="D40" s="2"/>
      <c r="E40" s="147"/>
      <c r="F40" s="103"/>
      <c r="G40" s="32">
        <f>SUM(G39)</f>
        <v>581980.80000000005</v>
      </c>
      <c r="H40" s="182">
        <f>G40/$G$44</f>
        <v>0.86367002656273995</v>
      </c>
      <c r="I40" s="32"/>
      <c r="J40" s="32">
        <f>SUM(J39)</f>
        <v>3643200</v>
      </c>
      <c r="K40" s="146"/>
    </row>
    <row r="41" spans="1:12" ht="25.5" customHeight="1" outlineLevel="1" x14ac:dyDescent="0.25">
      <c r="A41" s="2">
        <v>18</v>
      </c>
      <c r="B41" s="177" t="s">
        <v>296</v>
      </c>
      <c r="C41" s="8" t="s">
        <v>152</v>
      </c>
      <c r="D41" s="2" t="s">
        <v>151</v>
      </c>
      <c r="E41" s="147">
        <v>4</v>
      </c>
      <c r="F41" s="32">
        <f>ROUND(I41/Прил.10!$D$13,2)</f>
        <v>22044.73</v>
      </c>
      <c r="G41" s="32">
        <f>ROUND(E41*F41,2)</f>
        <v>88178.92</v>
      </c>
      <c r="H41" s="182">
        <f>G41/$G$44</f>
        <v>0.13085911112304</v>
      </c>
      <c r="I41" s="32">
        <v>138000</v>
      </c>
      <c r="J41" s="32">
        <f>ROUND(I41*E41,2)</f>
        <v>552000</v>
      </c>
    </row>
    <row r="42" spans="1:12" ht="25.5" customHeight="1" outlineLevel="1" x14ac:dyDescent="0.25">
      <c r="A42" s="2">
        <v>19</v>
      </c>
      <c r="B42" s="177" t="s">
        <v>149</v>
      </c>
      <c r="C42" s="8" t="s">
        <v>153</v>
      </c>
      <c r="D42" s="2" t="s">
        <v>151</v>
      </c>
      <c r="E42" s="147">
        <v>4</v>
      </c>
      <c r="F42" s="32">
        <f>ROUND(I42/Прил.10!$D$13,2)</f>
        <v>921.63</v>
      </c>
      <c r="G42" s="32">
        <f>ROUND(E42*F42,2)</f>
        <v>3686.52</v>
      </c>
      <c r="H42" s="182">
        <f>G42/$G$44</f>
        <v>5.4708623142275996E-3</v>
      </c>
      <c r="I42" s="32">
        <v>5769.4</v>
      </c>
      <c r="J42" s="32">
        <f>ROUND(I42*E42,2)</f>
        <v>23077.599999999999</v>
      </c>
    </row>
    <row r="43" spans="1:12" ht="13.5" customHeight="1" x14ac:dyDescent="0.25">
      <c r="A43" s="2"/>
      <c r="B43" s="2"/>
      <c r="C43" s="8" t="s">
        <v>297</v>
      </c>
      <c r="D43" s="2"/>
      <c r="E43" s="181"/>
      <c r="F43" s="103"/>
      <c r="G43" s="32">
        <f>G42+G41</f>
        <v>91865.44</v>
      </c>
      <c r="H43" s="182">
        <f>G43/$G$44</f>
        <v>0.13632997343726</v>
      </c>
      <c r="I43" s="103"/>
      <c r="J43" s="32">
        <f>J42+J41</f>
        <v>575077.6</v>
      </c>
      <c r="K43" s="146"/>
    </row>
    <row r="44" spans="1:12" ht="23.25" customHeight="1" x14ac:dyDescent="0.25">
      <c r="A44" s="2"/>
      <c r="B44" s="2"/>
      <c r="C44" s="104" t="s">
        <v>298</v>
      </c>
      <c r="D44" s="2"/>
      <c r="E44" s="181"/>
      <c r="F44" s="103"/>
      <c r="G44" s="32">
        <f>G43+G40</f>
        <v>673846.24</v>
      </c>
      <c r="H44" s="182">
        <f>(G40+G43)/G44</f>
        <v>1</v>
      </c>
      <c r="I44" s="32"/>
      <c r="J44" s="32">
        <f>J43+J40</f>
        <v>4218277.5999999996</v>
      </c>
      <c r="K44" s="146"/>
    </row>
    <row r="45" spans="1:12" ht="25.5" customHeight="1" x14ac:dyDescent="0.25">
      <c r="A45" s="2"/>
      <c r="B45" s="2"/>
      <c r="C45" s="8" t="s">
        <v>299</v>
      </c>
      <c r="D45" s="2"/>
      <c r="E45" s="181"/>
      <c r="F45" s="103"/>
      <c r="G45" s="32">
        <f>G44</f>
        <v>673846.24</v>
      </c>
      <c r="H45" s="182">
        <f>G45/$G$44</f>
        <v>1</v>
      </c>
      <c r="I45" s="32"/>
      <c r="J45" s="32">
        <f>ROUND(G45*Прил.10!$D$13,2)</f>
        <v>4218277.46</v>
      </c>
      <c r="K45" s="146"/>
    </row>
    <row r="46" spans="1:12" s="12" customFormat="1" ht="14.25" customHeight="1" x14ac:dyDescent="0.2">
      <c r="A46" s="2"/>
      <c r="B46" s="266" t="s">
        <v>300</v>
      </c>
      <c r="C46" s="267"/>
      <c r="D46" s="267"/>
      <c r="E46" s="267"/>
      <c r="F46" s="267"/>
      <c r="G46" s="267"/>
      <c r="H46" s="267"/>
      <c r="I46" s="267"/>
      <c r="J46" s="268"/>
      <c r="K46" s="146"/>
    </row>
    <row r="47" spans="1:12" s="12" customFormat="1" ht="14.25" customHeight="1" x14ac:dyDescent="0.2">
      <c r="A47" s="2"/>
      <c r="B47" s="259" t="s">
        <v>301</v>
      </c>
      <c r="C47" s="259"/>
      <c r="D47" s="260"/>
      <c r="E47" s="261"/>
      <c r="F47" s="262"/>
      <c r="G47" s="262"/>
      <c r="H47" s="263"/>
      <c r="I47" s="182"/>
      <c r="J47" s="182"/>
    </row>
    <row r="48" spans="1:12" s="12" customFormat="1" ht="25.5" customHeight="1" x14ac:dyDescent="0.2">
      <c r="A48" s="2">
        <v>20</v>
      </c>
      <c r="B48" s="177" t="s">
        <v>155</v>
      </c>
      <c r="C48" s="8" t="s">
        <v>156</v>
      </c>
      <c r="D48" s="2" t="s">
        <v>157</v>
      </c>
      <c r="E48" s="147">
        <f>0.007*3*4</f>
        <v>8.4000000000000005E-2</v>
      </c>
      <c r="F48" s="47">
        <v>98440.41</v>
      </c>
      <c r="G48" s="32">
        <f t="shared" ref="G48:G54" si="3">ROUND(E48*F48,2)</f>
        <v>8268.99</v>
      </c>
      <c r="H48" s="182">
        <f t="shared" ref="H48:H83" si="4">G48/$G$85</f>
        <v>0.28690930060525</v>
      </c>
      <c r="I48" s="32">
        <f>ROUND(F48*Прил.10!$D$12,2)</f>
        <v>791460.9</v>
      </c>
      <c r="J48" s="32">
        <f t="shared" ref="J48:J54" si="5">ROUND(I48*E48,2)</f>
        <v>66482.720000000001</v>
      </c>
    </row>
    <row r="49" spans="1:11" s="12" customFormat="1" ht="28.5" customHeight="1" x14ac:dyDescent="0.2">
      <c r="A49" s="2">
        <v>21</v>
      </c>
      <c r="B49" s="177" t="s">
        <v>158</v>
      </c>
      <c r="C49" s="8" t="s">
        <v>159</v>
      </c>
      <c r="D49" s="2" t="s">
        <v>157</v>
      </c>
      <c r="E49" s="147">
        <f>0.014*3*4</f>
        <v>0.16800000000000001</v>
      </c>
      <c r="F49" s="47">
        <v>38348.22</v>
      </c>
      <c r="G49" s="32">
        <f t="shared" si="3"/>
        <v>6442.5</v>
      </c>
      <c r="H49" s="182">
        <f t="shared" si="4"/>
        <v>0.22353554293201</v>
      </c>
      <c r="I49" s="32">
        <f>ROUND(F49*Прил.10!$D$12,2)</f>
        <v>308319.69</v>
      </c>
      <c r="J49" s="32">
        <f t="shared" si="5"/>
        <v>51797.71</v>
      </c>
    </row>
    <row r="50" spans="1:11" s="12" customFormat="1" ht="25.5" customHeight="1" x14ac:dyDescent="0.2">
      <c r="A50" s="195">
        <v>22</v>
      </c>
      <c r="B50" s="177" t="s">
        <v>160</v>
      </c>
      <c r="C50" s="8" t="s">
        <v>161</v>
      </c>
      <c r="D50" s="2" t="s">
        <v>162</v>
      </c>
      <c r="E50" s="147">
        <v>80</v>
      </c>
      <c r="F50" s="47">
        <v>64.69</v>
      </c>
      <c r="G50" s="32">
        <f t="shared" si="3"/>
        <v>5175.2</v>
      </c>
      <c r="H50" s="182">
        <f t="shared" si="4"/>
        <v>0.17956401114191001</v>
      </c>
      <c r="I50" s="32">
        <f>ROUND(F50*Прил.10!$D$12,2)</f>
        <v>520.11</v>
      </c>
      <c r="J50" s="32">
        <f t="shared" si="5"/>
        <v>41608.800000000003</v>
      </c>
    </row>
    <row r="51" spans="1:11" s="12" customFormat="1" ht="25.5" customHeight="1" x14ac:dyDescent="0.2">
      <c r="A51" s="195">
        <v>23</v>
      </c>
      <c r="B51" s="177" t="s">
        <v>163</v>
      </c>
      <c r="C51" s="8" t="s">
        <v>164</v>
      </c>
      <c r="D51" s="2" t="s">
        <v>165</v>
      </c>
      <c r="E51" s="147">
        <f>0.29*4</f>
        <v>1.1599999999999999</v>
      </c>
      <c r="F51" s="47">
        <v>1837.28</v>
      </c>
      <c r="G51" s="32">
        <f t="shared" si="3"/>
        <v>2131.2399999999998</v>
      </c>
      <c r="H51" s="182">
        <f t="shared" si="4"/>
        <v>7.3947674120049003E-2</v>
      </c>
      <c r="I51" s="32">
        <f>ROUND(F51*Прил.10!$D$12,2)</f>
        <v>14771.73</v>
      </c>
      <c r="J51" s="32">
        <f t="shared" si="5"/>
        <v>17135.21</v>
      </c>
    </row>
    <row r="52" spans="1:11" s="12" customFormat="1" ht="25.5" customHeight="1" x14ac:dyDescent="0.2">
      <c r="A52" s="195">
        <v>24</v>
      </c>
      <c r="B52" s="177" t="s">
        <v>166</v>
      </c>
      <c r="C52" s="8" t="s">
        <v>167</v>
      </c>
      <c r="D52" s="2" t="s">
        <v>168</v>
      </c>
      <c r="E52" s="147">
        <v>5.1322E-2</v>
      </c>
      <c r="F52" s="47">
        <v>32762.18</v>
      </c>
      <c r="G52" s="32">
        <f t="shared" si="3"/>
        <v>1681.42</v>
      </c>
      <c r="H52" s="182">
        <f t="shared" si="4"/>
        <v>5.8340261171398997E-2</v>
      </c>
      <c r="I52" s="32">
        <f>ROUND(F52*Прил.10!$D$12,2)</f>
        <v>263407.93</v>
      </c>
      <c r="J52" s="32">
        <f t="shared" si="5"/>
        <v>13518.62</v>
      </c>
    </row>
    <row r="53" spans="1:11" s="12" customFormat="1" ht="25.5" customHeight="1" x14ac:dyDescent="0.2">
      <c r="A53" s="195">
        <v>25</v>
      </c>
      <c r="B53" s="177" t="s">
        <v>169</v>
      </c>
      <c r="C53" s="8" t="s">
        <v>170</v>
      </c>
      <c r="D53" s="2" t="s">
        <v>171</v>
      </c>
      <c r="E53" s="147">
        <v>0.48</v>
      </c>
      <c r="F53" s="47">
        <v>2695</v>
      </c>
      <c r="G53" s="32">
        <f t="shared" si="3"/>
        <v>1293.5999999999999</v>
      </c>
      <c r="H53" s="182">
        <f t="shared" si="4"/>
        <v>4.4884063381737997E-2</v>
      </c>
      <c r="I53" s="32">
        <f>ROUND(F53*Прил.10!$D$12,2)</f>
        <v>21667.8</v>
      </c>
      <c r="J53" s="32">
        <f t="shared" si="5"/>
        <v>10400.540000000001</v>
      </c>
    </row>
    <row r="54" spans="1:11" s="12" customFormat="1" ht="14.25" customHeight="1" x14ac:dyDescent="0.2">
      <c r="A54" s="195">
        <v>26</v>
      </c>
      <c r="B54" s="177" t="s">
        <v>172</v>
      </c>
      <c r="C54" s="8" t="s">
        <v>173</v>
      </c>
      <c r="D54" s="2" t="s">
        <v>174</v>
      </c>
      <c r="E54" s="147">
        <v>16</v>
      </c>
      <c r="F54" s="47">
        <v>50</v>
      </c>
      <c r="G54" s="32">
        <f t="shared" si="3"/>
        <v>800</v>
      </c>
      <c r="H54" s="182">
        <f t="shared" si="4"/>
        <v>2.7757614954693002E-2</v>
      </c>
      <c r="I54" s="32">
        <f>ROUND(F54*Прил.10!$D$12,2)</f>
        <v>402</v>
      </c>
      <c r="J54" s="32">
        <f t="shared" si="5"/>
        <v>6432</v>
      </c>
    </row>
    <row r="55" spans="1:11" s="12" customFormat="1" ht="14.25" customHeight="1" x14ac:dyDescent="0.2">
      <c r="A55" s="2"/>
      <c r="B55" s="2"/>
      <c r="C55" s="8" t="s">
        <v>302</v>
      </c>
      <c r="D55" s="2"/>
      <c r="E55" s="147"/>
      <c r="F55" s="103"/>
      <c r="G55" s="32">
        <f>SUM(G48:G54)</f>
        <v>25792.95</v>
      </c>
      <c r="H55" s="182">
        <f t="shared" si="4"/>
        <v>0.89493846830705004</v>
      </c>
      <c r="I55" s="32"/>
      <c r="J55" s="32">
        <f>SUM(J48:J54)</f>
        <v>207375.6</v>
      </c>
      <c r="K55" s="146"/>
    </row>
    <row r="56" spans="1:11" s="12" customFormat="1" ht="14.25" customHeight="1" outlineLevel="1" x14ac:dyDescent="0.2">
      <c r="A56" s="2">
        <v>27</v>
      </c>
      <c r="B56" s="177" t="s">
        <v>175</v>
      </c>
      <c r="C56" s="8" t="s">
        <v>176</v>
      </c>
      <c r="D56" s="2" t="s">
        <v>162</v>
      </c>
      <c r="E56" s="147">
        <v>8</v>
      </c>
      <c r="F56" s="47">
        <v>66.819999999999993</v>
      </c>
      <c r="G56" s="32">
        <f t="shared" ref="G56:G83" si="6">ROUND(E56*F56,2)</f>
        <v>534.55999999999995</v>
      </c>
      <c r="H56" s="182">
        <f t="shared" si="4"/>
        <v>1.8547638312726E-2</v>
      </c>
      <c r="I56" s="32">
        <f>ROUND(F56*Прил.10!$D$12,2)</f>
        <v>537.23</v>
      </c>
      <c r="J56" s="32">
        <f t="shared" ref="J56:J83" si="7">ROUND(I56*E56,2)</f>
        <v>4297.84</v>
      </c>
    </row>
    <row r="57" spans="1:11" s="12" customFormat="1" ht="25.5" customHeight="1" outlineLevel="1" x14ac:dyDescent="0.2">
      <c r="A57" s="2">
        <v>28</v>
      </c>
      <c r="B57" s="177" t="s">
        <v>177</v>
      </c>
      <c r="C57" s="8" t="s">
        <v>178</v>
      </c>
      <c r="D57" s="2" t="s">
        <v>179</v>
      </c>
      <c r="E57" s="147">
        <v>515.29499999999996</v>
      </c>
      <c r="F57" s="47">
        <v>1</v>
      </c>
      <c r="G57" s="32">
        <f t="shared" si="6"/>
        <v>515.29999999999995</v>
      </c>
      <c r="H57" s="182">
        <f t="shared" si="4"/>
        <v>1.7879373732690999E-2</v>
      </c>
      <c r="I57" s="32">
        <f>ROUND(F57*Прил.10!$D$12,2)</f>
        <v>8.0399999999999991</v>
      </c>
      <c r="J57" s="32">
        <f t="shared" si="7"/>
        <v>4142.97</v>
      </c>
    </row>
    <row r="58" spans="1:11" s="12" customFormat="1" ht="14.25" customHeight="1" outlineLevel="1" x14ac:dyDescent="0.2">
      <c r="A58" s="195">
        <v>29</v>
      </c>
      <c r="B58" s="177" t="s">
        <v>180</v>
      </c>
      <c r="C58" s="8" t="s">
        <v>181</v>
      </c>
      <c r="D58" s="2" t="s">
        <v>174</v>
      </c>
      <c r="E58" s="147">
        <v>46.58</v>
      </c>
      <c r="F58" s="47">
        <v>9.0399999999999991</v>
      </c>
      <c r="G58" s="32">
        <f t="shared" si="6"/>
        <v>421.08</v>
      </c>
      <c r="H58" s="182">
        <f t="shared" si="4"/>
        <v>1.4610220631402E-2</v>
      </c>
      <c r="I58" s="32">
        <f>ROUND(F58*Прил.10!$D$12,2)</f>
        <v>72.680000000000007</v>
      </c>
      <c r="J58" s="32">
        <f t="shared" si="7"/>
        <v>3385.43</v>
      </c>
    </row>
    <row r="59" spans="1:11" s="12" customFormat="1" ht="25.5" customHeight="1" outlineLevel="1" x14ac:dyDescent="0.2">
      <c r="A59" s="195">
        <v>30</v>
      </c>
      <c r="B59" s="177" t="s">
        <v>182</v>
      </c>
      <c r="C59" s="8" t="s">
        <v>183</v>
      </c>
      <c r="D59" s="2" t="s">
        <v>165</v>
      </c>
      <c r="E59" s="147">
        <f>0.8*1*4</f>
        <v>3.2</v>
      </c>
      <c r="F59" s="47">
        <v>108.4</v>
      </c>
      <c r="G59" s="32">
        <f t="shared" si="6"/>
        <v>346.88</v>
      </c>
      <c r="H59" s="182">
        <f t="shared" si="4"/>
        <v>1.2035701844355E-2</v>
      </c>
      <c r="I59" s="32">
        <f>ROUND(F59*Прил.10!$D$12,2)</f>
        <v>871.54</v>
      </c>
      <c r="J59" s="32">
        <f t="shared" si="7"/>
        <v>2788.93</v>
      </c>
    </row>
    <row r="60" spans="1:11" s="12" customFormat="1" ht="25.5" customHeight="1" outlineLevel="1" x14ac:dyDescent="0.2">
      <c r="A60" s="195">
        <v>31</v>
      </c>
      <c r="B60" s="177" t="s">
        <v>184</v>
      </c>
      <c r="C60" s="8" t="s">
        <v>185</v>
      </c>
      <c r="D60" s="2" t="s">
        <v>186</v>
      </c>
      <c r="E60" s="147">
        <v>8</v>
      </c>
      <c r="F60" s="47">
        <v>29.4</v>
      </c>
      <c r="G60" s="32">
        <f t="shared" si="6"/>
        <v>235.2</v>
      </c>
      <c r="H60" s="182">
        <f t="shared" si="4"/>
        <v>8.1607387966795997E-3</v>
      </c>
      <c r="I60" s="32">
        <f>ROUND(F60*Прил.10!$D$12,2)</f>
        <v>236.38</v>
      </c>
      <c r="J60" s="32">
        <f t="shared" si="7"/>
        <v>1891.04</v>
      </c>
    </row>
    <row r="61" spans="1:11" s="12" customFormat="1" ht="25.5" customHeight="1" outlineLevel="1" x14ac:dyDescent="0.2">
      <c r="A61" s="195">
        <v>32</v>
      </c>
      <c r="B61" s="177" t="s">
        <v>187</v>
      </c>
      <c r="C61" s="8" t="s">
        <v>188</v>
      </c>
      <c r="D61" s="2" t="s">
        <v>168</v>
      </c>
      <c r="E61" s="147">
        <v>4.3799999999999999E-2</v>
      </c>
      <c r="F61" s="47">
        <v>5000</v>
      </c>
      <c r="G61" s="32">
        <f t="shared" si="6"/>
        <v>219</v>
      </c>
      <c r="H61" s="182">
        <f t="shared" si="4"/>
        <v>7.5986470938471003E-3</v>
      </c>
      <c r="I61" s="32">
        <f>ROUND(F61*Прил.10!$D$12,2)</f>
        <v>40200</v>
      </c>
      <c r="J61" s="32">
        <f t="shared" si="7"/>
        <v>1760.76</v>
      </c>
    </row>
    <row r="62" spans="1:11" s="12" customFormat="1" ht="14.25" customHeight="1" outlineLevel="1" x14ac:dyDescent="0.2">
      <c r="A62" s="195">
        <v>33</v>
      </c>
      <c r="B62" s="177" t="s">
        <v>189</v>
      </c>
      <c r="C62" s="8" t="s">
        <v>190</v>
      </c>
      <c r="D62" s="2" t="s">
        <v>191</v>
      </c>
      <c r="E62" s="147">
        <v>1.958</v>
      </c>
      <c r="F62" s="47">
        <v>86</v>
      </c>
      <c r="G62" s="32">
        <f t="shared" si="6"/>
        <v>168.39</v>
      </c>
      <c r="H62" s="182">
        <f t="shared" si="4"/>
        <v>5.8426309777758999E-3</v>
      </c>
      <c r="I62" s="32">
        <f>ROUND(F62*Прил.10!$D$12,2)</f>
        <v>691.44</v>
      </c>
      <c r="J62" s="32">
        <f t="shared" si="7"/>
        <v>1353.84</v>
      </c>
    </row>
    <row r="63" spans="1:11" s="12" customFormat="1" ht="25.5" customHeight="1" outlineLevel="1" x14ac:dyDescent="0.2">
      <c r="A63" s="195">
        <v>34</v>
      </c>
      <c r="B63" s="177" t="s">
        <v>192</v>
      </c>
      <c r="C63" s="8" t="s">
        <v>193</v>
      </c>
      <c r="D63" s="2" t="s">
        <v>194</v>
      </c>
      <c r="E63" s="147">
        <v>7.6</v>
      </c>
      <c r="F63" s="47">
        <v>15.13</v>
      </c>
      <c r="G63" s="32">
        <f t="shared" si="6"/>
        <v>114.99</v>
      </c>
      <c r="H63" s="182">
        <f t="shared" si="4"/>
        <v>3.9898101795501004E-3</v>
      </c>
      <c r="I63" s="32">
        <f>ROUND(F63*Прил.10!$D$12,2)</f>
        <v>121.65</v>
      </c>
      <c r="J63" s="32">
        <f t="shared" si="7"/>
        <v>924.54</v>
      </c>
    </row>
    <row r="64" spans="1:11" s="12" customFormat="1" ht="14.25" customHeight="1" outlineLevel="1" x14ac:dyDescent="0.2">
      <c r="A64" s="195">
        <v>35</v>
      </c>
      <c r="B64" s="177" t="s">
        <v>195</v>
      </c>
      <c r="C64" s="8" t="s">
        <v>196</v>
      </c>
      <c r="D64" s="2" t="s">
        <v>174</v>
      </c>
      <c r="E64" s="147">
        <v>6.59</v>
      </c>
      <c r="F64" s="47">
        <v>10.57</v>
      </c>
      <c r="G64" s="32">
        <f t="shared" si="6"/>
        <v>69.66</v>
      </c>
      <c r="H64" s="182">
        <f t="shared" si="4"/>
        <v>2.4169943221798999E-3</v>
      </c>
      <c r="I64" s="32">
        <f>ROUND(F64*Прил.10!$D$12,2)</f>
        <v>84.98</v>
      </c>
      <c r="J64" s="32">
        <f t="shared" si="7"/>
        <v>560.02</v>
      </c>
    </row>
    <row r="65" spans="1:10" s="12" customFormat="1" ht="14.25" customHeight="1" outlineLevel="1" x14ac:dyDescent="0.2">
      <c r="A65" s="195">
        <v>36</v>
      </c>
      <c r="B65" s="177" t="s">
        <v>197</v>
      </c>
      <c r="C65" s="8" t="s">
        <v>198</v>
      </c>
      <c r="D65" s="2" t="s">
        <v>174</v>
      </c>
      <c r="E65" s="147">
        <v>2.2240000000000002</v>
      </c>
      <c r="F65" s="47">
        <v>28.6</v>
      </c>
      <c r="G65" s="32">
        <f t="shared" si="6"/>
        <v>63.61</v>
      </c>
      <c r="H65" s="182">
        <f t="shared" si="4"/>
        <v>2.207077359085E-3</v>
      </c>
      <c r="I65" s="32">
        <f>ROUND(F65*Прил.10!$D$12,2)</f>
        <v>229.94</v>
      </c>
      <c r="J65" s="32">
        <f t="shared" si="7"/>
        <v>511.39</v>
      </c>
    </row>
    <row r="66" spans="1:10" s="12" customFormat="1" ht="14.25" customHeight="1" outlineLevel="1" x14ac:dyDescent="0.2">
      <c r="A66" s="195">
        <v>37</v>
      </c>
      <c r="B66" s="177" t="s">
        <v>199</v>
      </c>
      <c r="C66" s="8" t="s">
        <v>200</v>
      </c>
      <c r="D66" s="2" t="s">
        <v>191</v>
      </c>
      <c r="E66" s="147">
        <v>0.4355</v>
      </c>
      <c r="F66" s="47">
        <v>110</v>
      </c>
      <c r="G66" s="32">
        <f t="shared" si="6"/>
        <v>47.91</v>
      </c>
      <c r="H66" s="182">
        <f t="shared" si="4"/>
        <v>1.6623341655992001E-3</v>
      </c>
      <c r="I66" s="32">
        <f>ROUND(F66*Прил.10!$D$12,2)</f>
        <v>884.4</v>
      </c>
      <c r="J66" s="32">
        <f t="shared" si="7"/>
        <v>385.16</v>
      </c>
    </row>
    <row r="67" spans="1:10" s="12" customFormat="1" ht="25.5" customHeight="1" outlineLevel="1" x14ac:dyDescent="0.2">
      <c r="A67" s="195">
        <v>38</v>
      </c>
      <c r="B67" s="177" t="s">
        <v>201</v>
      </c>
      <c r="C67" s="8" t="s">
        <v>202</v>
      </c>
      <c r="D67" s="2" t="s">
        <v>168</v>
      </c>
      <c r="E67" s="147">
        <v>8.0000000000000002E-3</v>
      </c>
      <c r="F67" s="47">
        <v>5941.89</v>
      </c>
      <c r="G67" s="32">
        <f t="shared" si="6"/>
        <v>47.54</v>
      </c>
      <c r="H67" s="182">
        <f t="shared" si="4"/>
        <v>1.6494962686825999E-3</v>
      </c>
      <c r="I67" s="32">
        <f>ROUND(F67*Прил.10!$D$12,2)</f>
        <v>47772.800000000003</v>
      </c>
      <c r="J67" s="32">
        <f t="shared" si="7"/>
        <v>382.18</v>
      </c>
    </row>
    <row r="68" spans="1:10" s="12" customFormat="1" ht="25.5" customHeight="1" outlineLevel="1" x14ac:dyDescent="0.2">
      <c r="A68" s="195">
        <v>39</v>
      </c>
      <c r="B68" s="177" t="s">
        <v>203</v>
      </c>
      <c r="C68" s="8" t="s">
        <v>204</v>
      </c>
      <c r="D68" s="2" t="s">
        <v>168</v>
      </c>
      <c r="E68" s="147">
        <v>9.8000000000000004E-2</v>
      </c>
      <c r="F68" s="47">
        <v>480</v>
      </c>
      <c r="G68" s="32">
        <f t="shared" si="6"/>
        <v>47.04</v>
      </c>
      <c r="H68" s="182">
        <f t="shared" si="4"/>
        <v>1.6321477593359E-3</v>
      </c>
      <c r="I68" s="32">
        <f>ROUND(F68*Прил.10!$D$12,2)</f>
        <v>3859.2</v>
      </c>
      <c r="J68" s="32">
        <f t="shared" si="7"/>
        <v>378.2</v>
      </c>
    </row>
    <row r="69" spans="1:10" s="12" customFormat="1" ht="38.25" customHeight="1" outlineLevel="1" x14ac:dyDescent="0.2">
      <c r="A69" s="195">
        <v>40</v>
      </c>
      <c r="B69" s="177" t="s">
        <v>205</v>
      </c>
      <c r="C69" s="8" t="s">
        <v>206</v>
      </c>
      <c r="D69" s="2" t="s">
        <v>151</v>
      </c>
      <c r="E69" s="147">
        <v>1</v>
      </c>
      <c r="F69" s="47">
        <v>46.52</v>
      </c>
      <c r="G69" s="32">
        <f t="shared" si="6"/>
        <v>46.52</v>
      </c>
      <c r="H69" s="182">
        <f t="shared" si="4"/>
        <v>1.6141053096154E-3</v>
      </c>
      <c r="I69" s="32">
        <f>ROUND(F69*Прил.10!$D$12,2)</f>
        <v>374.02</v>
      </c>
      <c r="J69" s="32">
        <f t="shared" si="7"/>
        <v>374.02</v>
      </c>
    </row>
    <row r="70" spans="1:10" s="12" customFormat="1" ht="14.25" customHeight="1" outlineLevel="1" x14ac:dyDescent="0.2">
      <c r="A70" s="195">
        <v>41</v>
      </c>
      <c r="B70" s="177" t="s">
        <v>207</v>
      </c>
      <c r="C70" s="8" t="s">
        <v>208</v>
      </c>
      <c r="D70" s="2" t="s">
        <v>174</v>
      </c>
      <c r="E70" s="147">
        <v>0.184</v>
      </c>
      <c r="F70" s="47">
        <v>238.48</v>
      </c>
      <c r="G70" s="32">
        <f t="shared" si="6"/>
        <v>43.88</v>
      </c>
      <c r="H70" s="182">
        <f t="shared" si="4"/>
        <v>1.5225051802649E-3</v>
      </c>
      <c r="I70" s="32">
        <f>ROUND(F70*Прил.10!$D$12,2)</f>
        <v>1917.38</v>
      </c>
      <c r="J70" s="32">
        <f t="shared" si="7"/>
        <v>352.8</v>
      </c>
    </row>
    <row r="71" spans="1:10" s="12" customFormat="1" ht="25.5" customHeight="1" outlineLevel="1" x14ac:dyDescent="0.2">
      <c r="A71" s="195">
        <v>42</v>
      </c>
      <c r="B71" s="177" t="s">
        <v>209</v>
      </c>
      <c r="C71" s="8" t="s">
        <v>210</v>
      </c>
      <c r="D71" s="2" t="s">
        <v>168</v>
      </c>
      <c r="E71" s="147">
        <v>2.3E-3</v>
      </c>
      <c r="F71" s="47">
        <v>17500</v>
      </c>
      <c r="G71" s="32">
        <f t="shared" si="6"/>
        <v>40.25</v>
      </c>
      <c r="H71" s="182">
        <f t="shared" si="4"/>
        <v>1.3965550024080001E-3</v>
      </c>
      <c r="I71" s="32">
        <f>ROUND(F71*Прил.10!$D$12,2)</f>
        <v>140700</v>
      </c>
      <c r="J71" s="32">
        <f t="shared" si="7"/>
        <v>323.61</v>
      </c>
    </row>
    <row r="72" spans="1:10" s="12" customFormat="1" ht="14.25" customHeight="1" outlineLevel="1" x14ac:dyDescent="0.2">
      <c r="A72" s="195">
        <v>43</v>
      </c>
      <c r="B72" s="177" t="s">
        <v>211</v>
      </c>
      <c r="C72" s="8" t="s">
        <v>212</v>
      </c>
      <c r="D72" s="2" t="s">
        <v>213</v>
      </c>
      <c r="E72" s="147">
        <v>0.22800000000000001</v>
      </c>
      <c r="F72" s="47">
        <v>79.099999999999994</v>
      </c>
      <c r="G72" s="32">
        <f t="shared" si="6"/>
        <v>18.03</v>
      </c>
      <c r="H72" s="182">
        <f t="shared" si="4"/>
        <v>6.2558724704138999E-4</v>
      </c>
      <c r="I72" s="32">
        <f>ROUND(F72*Прил.10!$D$12,2)</f>
        <v>635.96</v>
      </c>
      <c r="J72" s="32">
        <f t="shared" si="7"/>
        <v>145</v>
      </c>
    </row>
    <row r="73" spans="1:10" s="12" customFormat="1" ht="25.5" customHeight="1" outlineLevel="1" x14ac:dyDescent="0.2">
      <c r="A73" s="195">
        <v>44</v>
      </c>
      <c r="B73" s="177" t="s">
        <v>214</v>
      </c>
      <c r="C73" s="8" t="s">
        <v>215</v>
      </c>
      <c r="D73" s="2" t="s">
        <v>162</v>
      </c>
      <c r="E73" s="147" t="s">
        <v>216</v>
      </c>
      <c r="F73" s="47">
        <v>8.17</v>
      </c>
      <c r="G73" s="32">
        <f t="shared" si="6"/>
        <v>16.34</v>
      </c>
      <c r="H73" s="182">
        <f t="shared" si="4"/>
        <v>5.6694928544960002E-4</v>
      </c>
      <c r="I73" s="32">
        <f>ROUND(F73*Прил.10!$D$12,2)</f>
        <v>65.69</v>
      </c>
      <c r="J73" s="32">
        <f t="shared" si="7"/>
        <v>131.38</v>
      </c>
    </row>
    <row r="74" spans="1:10" s="12" customFormat="1" ht="14.25" customHeight="1" outlineLevel="1" x14ac:dyDescent="0.2">
      <c r="A74" s="195">
        <v>45</v>
      </c>
      <c r="B74" s="177" t="s">
        <v>217</v>
      </c>
      <c r="C74" s="8" t="s">
        <v>218</v>
      </c>
      <c r="D74" s="2" t="s">
        <v>168</v>
      </c>
      <c r="E74" s="147">
        <v>2.0000000000000001E-4</v>
      </c>
      <c r="F74" s="47">
        <v>28300.400000000001</v>
      </c>
      <c r="G74" s="32">
        <f t="shared" si="6"/>
        <v>5.66</v>
      </c>
      <c r="H74" s="182">
        <f t="shared" si="4"/>
        <v>1.9638512580445001E-4</v>
      </c>
      <c r="I74" s="32">
        <f>ROUND(F74*Прил.10!$D$12,2)</f>
        <v>227535.22</v>
      </c>
      <c r="J74" s="32">
        <f t="shared" si="7"/>
        <v>45.51</v>
      </c>
    </row>
    <row r="75" spans="1:10" s="12" customFormat="1" ht="25.5" customHeight="1" outlineLevel="1" x14ac:dyDescent="0.2">
      <c r="A75" s="195">
        <v>46</v>
      </c>
      <c r="B75" s="177" t="s">
        <v>219</v>
      </c>
      <c r="C75" s="8" t="s">
        <v>220</v>
      </c>
      <c r="D75" s="2" t="s">
        <v>165</v>
      </c>
      <c r="E75" s="147">
        <v>8.1699999999999995E-2</v>
      </c>
      <c r="F75" s="47">
        <v>59.99</v>
      </c>
      <c r="G75" s="32">
        <f t="shared" si="6"/>
        <v>4.9000000000000004</v>
      </c>
      <c r="H75" s="182">
        <f t="shared" si="4"/>
        <v>1.7001539159749001E-4</v>
      </c>
      <c r="I75" s="32">
        <f>ROUND(F75*Прил.10!$D$12,2)</f>
        <v>482.32</v>
      </c>
      <c r="J75" s="32">
        <f t="shared" si="7"/>
        <v>39.409999999999997</v>
      </c>
    </row>
    <row r="76" spans="1:10" s="12" customFormat="1" ht="14.25" customHeight="1" outlineLevel="1" x14ac:dyDescent="0.2">
      <c r="A76" s="195">
        <v>47</v>
      </c>
      <c r="B76" s="177" t="s">
        <v>221</v>
      </c>
      <c r="C76" s="8" t="s">
        <v>222</v>
      </c>
      <c r="D76" s="2" t="s">
        <v>191</v>
      </c>
      <c r="E76" s="147">
        <v>0.16</v>
      </c>
      <c r="F76" s="47">
        <v>26.6</v>
      </c>
      <c r="G76" s="32">
        <f t="shared" si="6"/>
        <v>4.26</v>
      </c>
      <c r="H76" s="182">
        <f t="shared" si="4"/>
        <v>1.4780929963373999E-4</v>
      </c>
      <c r="I76" s="32">
        <f>ROUND(F76*Прил.10!$D$12,2)</f>
        <v>213.86</v>
      </c>
      <c r="J76" s="32">
        <f t="shared" si="7"/>
        <v>34.22</v>
      </c>
    </row>
    <row r="77" spans="1:10" s="12" customFormat="1" ht="14.25" customHeight="1" outlineLevel="1" x14ac:dyDescent="0.2">
      <c r="A77" s="195">
        <v>48</v>
      </c>
      <c r="B77" s="177" t="s">
        <v>223</v>
      </c>
      <c r="C77" s="8" t="s">
        <v>224</v>
      </c>
      <c r="D77" s="2" t="s">
        <v>191</v>
      </c>
      <c r="E77" s="147">
        <v>1.958</v>
      </c>
      <c r="F77" s="47">
        <v>2</v>
      </c>
      <c r="G77" s="32">
        <f t="shared" si="6"/>
        <v>3.92</v>
      </c>
      <c r="H77" s="182">
        <f t="shared" si="4"/>
        <v>1.3601231327799E-4</v>
      </c>
      <c r="I77" s="32">
        <f>ROUND(F77*Прил.10!$D$12,2)</f>
        <v>16.079999999999998</v>
      </c>
      <c r="J77" s="32">
        <f t="shared" si="7"/>
        <v>31.48</v>
      </c>
    </row>
    <row r="78" spans="1:10" s="12" customFormat="1" ht="14.25" customHeight="1" outlineLevel="1" x14ac:dyDescent="0.2">
      <c r="A78" s="195">
        <v>49</v>
      </c>
      <c r="B78" s="177" t="s">
        <v>225</v>
      </c>
      <c r="C78" s="8" t="s">
        <v>226</v>
      </c>
      <c r="D78" s="2" t="s">
        <v>168</v>
      </c>
      <c r="E78" s="147">
        <v>2.0000000000000001E-4</v>
      </c>
      <c r="F78" s="47">
        <v>15620</v>
      </c>
      <c r="G78" s="32">
        <f t="shared" si="6"/>
        <v>3.12</v>
      </c>
      <c r="H78" s="182">
        <f t="shared" si="4"/>
        <v>1.0825469832329999E-4</v>
      </c>
      <c r="I78" s="32">
        <f>ROUND(F78*Прил.10!$D$12,2)</f>
        <v>125584.8</v>
      </c>
      <c r="J78" s="32">
        <f t="shared" si="7"/>
        <v>25.12</v>
      </c>
    </row>
    <row r="79" spans="1:10" s="12" customFormat="1" ht="14.25" customHeight="1" outlineLevel="1" x14ac:dyDescent="0.2">
      <c r="A79" s="195">
        <v>50</v>
      </c>
      <c r="B79" s="177" t="s">
        <v>227</v>
      </c>
      <c r="C79" s="8" t="s">
        <v>228</v>
      </c>
      <c r="D79" s="2" t="s">
        <v>168</v>
      </c>
      <c r="E79" s="147">
        <v>2.9999999999999997E-4</v>
      </c>
      <c r="F79" s="47">
        <v>10315.01</v>
      </c>
      <c r="G79" s="32">
        <f t="shared" si="6"/>
        <v>3.09</v>
      </c>
      <c r="H79" s="182">
        <f t="shared" si="4"/>
        <v>1.072137877625E-4</v>
      </c>
      <c r="I79" s="32">
        <f>ROUND(F79*Прил.10!$D$12,2)</f>
        <v>82932.679999999993</v>
      </c>
      <c r="J79" s="32">
        <f t="shared" si="7"/>
        <v>24.88</v>
      </c>
    </row>
    <row r="80" spans="1:10" s="12" customFormat="1" ht="25.5" customHeight="1" outlineLevel="1" x14ac:dyDescent="0.2">
      <c r="A80" s="195">
        <v>51</v>
      </c>
      <c r="B80" s="177" t="s">
        <v>229</v>
      </c>
      <c r="C80" s="8" t="s">
        <v>230</v>
      </c>
      <c r="D80" s="2" t="s">
        <v>174</v>
      </c>
      <c r="E80" s="147">
        <v>0.08</v>
      </c>
      <c r="F80" s="47">
        <v>28.22</v>
      </c>
      <c r="G80" s="32">
        <f t="shared" si="6"/>
        <v>2.2599999999999998</v>
      </c>
      <c r="H80" s="182">
        <f t="shared" si="4"/>
        <v>7.8415262247007002E-5</v>
      </c>
      <c r="I80" s="32">
        <f>ROUND(F80*Прил.10!$D$12,2)</f>
        <v>226.89</v>
      </c>
      <c r="J80" s="32">
        <f t="shared" si="7"/>
        <v>18.149999999999999</v>
      </c>
    </row>
    <row r="81" spans="1:12" s="12" customFormat="1" ht="14.25" customHeight="1" outlineLevel="1" x14ac:dyDescent="0.2">
      <c r="A81" s="195">
        <v>52</v>
      </c>
      <c r="B81" s="177" t="s">
        <v>231</v>
      </c>
      <c r="C81" s="8" t="s">
        <v>232</v>
      </c>
      <c r="D81" s="2" t="s">
        <v>168</v>
      </c>
      <c r="E81" s="147">
        <v>3.3E-4</v>
      </c>
      <c r="F81" s="47">
        <v>6159.22</v>
      </c>
      <c r="G81" s="32">
        <f t="shared" si="6"/>
        <v>2.0299999999999998</v>
      </c>
      <c r="H81" s="182">
        <f t="shared" si="4"/>
        <v>7.0434947947532994E-5</v>
      </c>
      <c r="I81" s="32">
        <f>ROUND(F81*Прил.10!$D$12,2)</f>
        <v>49520.13</v>
      </c>
      <c r="J81" s="32">
        <f t="shared" si="7"/>
        <v>16.34</v>
      </c>
    </row>
    <row r="82" spans="1:12" s="12" customFormat="1" ht="14.25" customHeight="1" outlineLevel="1" x14ac:dyDescent="0.2">
      <c r="A82" s="195">
        <v>53</v>
      </c>
      <c r="B82" s="177" t="s">
        <v>233</v>
      </c>
      <c r="C82" s="8" t="s">
        <v>234</v>
      </c>
      <c r="D82" s="2" t="s">
        <v>168</v>
      </c>
      <c r="E82" s="147">
        <v>2.0000000000000001E-4</v>
      </c>
      <c r="F82" s="47">
        <v>9420</v>
      </c>
      <c r="G82" s="32">
        <f t="shared" si="6"/>
        <v>1.88</v>
      </c>
      <c r="H82" s="182">
        <f t="shared" si="4"/>
        <v>6.5230395143528003E-5</v>
      </c>
      <c r="I82" s="32">
        <f>ROUND(F82*Прил.10!$D$12,2)</f>
        <v>75736.800000000003</v>
      </c>
      <c r="J82" s="32">
        <f t="shared" si="7"/>
        <v>15.15</v>
      </c>
    </row>
    <row r="83" spans="1:12" s="12" customFormat="1" ht="14.25" customHeight="1" outlineLevel="1" x14ac:dyDescent="0.2">
      <c r="A83" s="195">
        <v>54</v>
      </c>
      <c r="B83" s="177" t="s">
        <v>235</v>
      </c>
      <c r="C83" s="8" t="s">
        <v>236</v>
      </c>
      <c r="D83" s="2" t="s">
        <v>168</v>
      </c>
      <c r="E83" s="147">
        <v>1E-4</v>
      </c>
      <c r="F83" s="47">
        <v>6667</v>
      </c>
      <c r="G83" s="32">
        <f t="shared" si="6"/>
        <v>0.67</v>
      </c>
      <c r="H83" s="182">
        <f t="shared" si="4"/>
        <v>2.3247002524555E-5</v>
      </c>
      <c r="I83" s="32">
        <f>ROUND(F83*Прил.10!$D$12,2)</f>
        <v>53602.68</v>
      </c>
      <c r="J83" s="32">
        <f t="shared" si="7"/>
        <v>5.36</v>
      </c>
    </row>
    <row r="84" spans="1:12" s="12" customFormat="1" ht="14.25" customHeight="1" x14ac:dyDescent="0.2">
      <c r="A84" s="2"/>
      <c r="B84" s="2"/>
      <c r="C84" s="8" t="s">
        <v>303</v>
      </c>
      <c r="D84" s="2"/>
      <c r="E84" s="181"/>
      <c r="F84" s="103"/>
      <c r="G84" s="32">
        <f>SUM(G56:G83)</f>
        <v>3027.97</v>
      </c>
      <c r="H84" s="182">
        <f>G84/G85</f>
        <v>0.10506153169295</v>
      </c>
      <c r="I84" s="32"/>
      <c r="J84" s="32">
        <f>SUM(J56:J83)</f>
        <v>24344.73</v>
      </c>
    </row>
    <row r="85" spans="1:12" s="12" customFormat="1" ht="14.25" customHeight="1" x14ac:dyDescent="0.2">
      <c r="A85" s="2"/>
      <c r="B85" s="2"/>
      <c r="C85" s="104" t="s">
        <v>304</v>
      </c>
      <c r="D85" s="2"/>
      <c r="E85" s="181"/>
      <c r="F85" s="103"/>
      <c r="G85" s="32">
        <f>G55+G84</f>
        <v>28820.92</v>
      </c>
      <c r="H85" s="182">
        <v>1</v>
      </c>
      <c r="I85" s="103"/>
      <c r="J85" s="32">
        <f>J55+J84</f>
        <v>231720.33</v>
      </c>
      <c r="K85" s="146"/>
    </row>
    <row r="86" spans="1:12" s="12" customFormat="1" ht="14.25" customHeight="1" x14ac:dyDescent="0.2">
      <c r="A86" s="2"/>
      <c r="B86" s="2"/>
      <c r="C86" s="8" t="s">
        <v>305</v>
      </c>
      <c r="D86" s="2"/>
      <c r="E86" s="181"/>
      <c r="F86" s="103"/>
      <c r="G86" s="32">
        <f>G16+G36+G85</f>
        <v>96716.56</v>
      </c>
      <c r="H86" s="182"/>
      <c r="I86" s="103"/>
      <c r="J86" s="32">
        <f>J16+J36+J85</f>
        <v>2069689.59</v>
      </c>
    </row>
    <row r="87" spans="1:12" s="12" customFormat="1" ht="14.25" customHeight="1" x14ac:dyDescent="0.2">
      <c r="A87" s="2"/>
      <c r="B87" s="2"/>
      <c r="C87" s="8" t="s">
        <v>306</v>
      </c>
      <c r="D87" s="2" t="s">
        <v>307</v>
      </c>
      <c r="E87" s="16">
        <f>ROUND(G87/(G16+G18),2)</f>
        <v>0.83</v>
      </c>
      <c r="F87" s="103"/>
      <c r="G87" s="32">
        <v>26626.23</v>
      </c>
      <c r="H87" s="182"/>
      <c r="I87" s="103"/>
      <c r="J87" s="32">
        <f>ROUND(E87*(J16+J18),2)</f>
        <v>1222165</v>
      </c>
      <c r="K87" s="28"/>
    </row>
    <row r="88" spans="1:12" s="12" customFormat="1" ht="14.25" customHeight="1" x14ac:dyDescent="0.2">
      <c r="A88" s="2"/>
      <c r="B88" s="2"/>
      <c r="C88" s="8" t="s">
        <v>308</v>
      </c>
      <c r="D88" s="2" t="s">
        <v>307</v>
      </c>
      <c r="E88" s="16">
        <f>ROUND(G88/(G16+G18),2)</f>
        <v>0.61</v>
      </c>
      <c r="F88" s="103"/>
      <c r="G88" s="32">
        <v>19456.23</v>
      </c>
      <c r="H88" s="182"/>
      <c r="I88" s="103"/>
      <c r="J88" s="32">
        <f>ROUND(E88*(J16+J18),2)</f>
        <v>898217.65</v>
      </c>
      <c r="K88" s="28"/>
    </row>
    <row r="89" spans="1:12" s="12" customFormat="1" ht="14.25" customHeight="1" x14ac:dyDescent="0.2">
      <c r="A89" s="2"/>
      <c r="B89" s="2"/>
      <c r="C89" s="8" t="s">
        <v>309</v>
      </c>
      <c r="D89" s="2"/>
      <c r="E89" s="181"/>
      <c r="F89" s="103"/>
      <c r="G89" s="32">
        <f>G16+G36+G85+G87+G88</f>
        <v>142799.01999999999</v>
      </c>
      <c r="H89" s="182"/>
      <c r="I89" s="103"/>
      <c r="J89" s="32">
        <f>J16+J36+J85+J87+J88</f>
        <v>4190072.24</v>
      </c>
      <c r="L89" s="148"/>
    </row>
    <row r="90" spans="1:12" s="12" customFormat="1" ht="14.25" customHeight="1" x14ac:dyDescent="0.2">
      <c r="A90" s="2"/>
      <c r="B90" s="2"/>
      <c r="C90" s="8" t="s">
        <v>310</v>
      </c>
      <c r="D90" s="2"/>
      <c r="E90" s="181"/>
      <c r="F90" s="103"/>
      <c r="G90" s="32">
        <f>G89+G44</f>
        <v>816645.26</v>
      </c>
      <c r="H90" s="182"/>
      <c r="I90" s="103"/>
      <c r="J90" s="32">
        <f>J89+J44</f>
        <v>8408349.8399999999</v>
      </c>
      <c r="L90" s="28"/>
    </row>
    <row r="91" spans="1:12" s="12" customFormat="1" ht="14.25" customHeight="1" x14ac:dyDescent="0.2">
      <c r="A91" s="2"/>
      <c r="B91" s="2"/>
      <c r="C91" s="8" t="s">
        <v>275</v>
      </c>
      <c r="D91" s="2" t="s">
        <v>311</v>
      </c>
      <c r="E91" s="191">
        <f>'Прил.1 Сравнит табл'!D14</f>
        <v>4</v>
      </c>
      <c r="F91" s="103"/>
      <c r="G91" s="32">
        <f>G90/E91</f>
        <v>204161.315</v>
      </c>
      <c r="H91" s="182"/>
      <c r="I91" s="103"/>
      <c r="J91" s="32">
        <f>J90/E91</f>
        <v>2102087.46</v>
      </c>
      <c r="L91" s="28"/>
    </row>
    <row r="95" spans="1:12" s="12" customFormat="1" ht="14.25" customHeight="1" x14ac:dyDescent="0.2">
      <c r="A95" s="30"/>
    </row>
    <row r="96" spans="1:12" s="226" customFormat="1" x14ac:dyDescent="0.25">
      <c r="B96" s="201" t="s">
        <v>506</v>
      </c>
      <c r="C96" s="206"/>
    </row>
    <row r="97" spans="1:3" s="226" customFormat="1" x14ac:dyDescent="0.25">
      <c r="B97" s="33" t="s">
        <v>77</v>
      </c>
      <c r="C97" s="206"/>
    </row>
    <row r="98" spans="1:3" s="226" customFormat="1" x14ac:dyDescent="0.25">
      <c r="B98" s="201"/>
      <c r="C98" s="206"/>
    </row>
    <row r="99" spans="1:3" s="226" customFormat="1" x14ac:dyDescent="0.25">
      <c r="B99" s="201" t="s">
        <v>507</v>
      </c>
      <c r="C99" s="206"/>
    </row>
    <row r="100" spans="1:3" s="12" customFormat="1" ht="14.25" customHeight="1" x14ac:dyDescent="0.2">
      <c r="A100" s="33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B12:H12"/>
    <mergeCell ref="B17:H17"/>
    <mergeCell ref="A6:C6"/>
    <mergeCell ref="D6:J6"/>
    <mergeCell ref="A4:H4"/>
    <mergeCell ref="A7:H7"/>
    <mergeCell ref="A9:A10"/>
    <mergeCell ref="B9:B10"/>
    <mergeCell ref="C9:C10"/>
    <mergeCell ref="D9:D10"/>
    <mergeCell ref="E9:E10"/>
    <mergeCell ref="F9:G9"/>
    <mergeCell ref="H9:H10"/>
    <mergeCell ref="I9:J9"/>
    <mergeCell ref="B19:H19"/>
    <mergeCell ref="B20:H20"/>
    <mergeCell ref="B38:J38"/>
    <mergeCell ref="B47:H47"/>
    <mergeCell ref="B37:J37"/>
    <mergeCell ref="B46:J46"/>
  </mergeCells>
  <pageMargins left="0.70866141732283472" right="0.70866141732283472" top="0.74803149606299213" bottom="0.74803149606299213" header="0.31496062992125984" footer="0.31496062992125984"/>
  <pageSetup paperSize="9" scale="83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view="pageBreakPreview" workbookViewId="0">
      <selection activeCell="A19" sqref="A19:XFD22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9.710937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277" t="s">
        <v>312</v>
      </c>
      <c r="B1" s="277"/>
      <c r="C1" s="277"/>
      <c r="D1" s="277"/>
      <c r="E1" s="277"/>
      <c r="F1" s="277"/>
      <c r="G1" s="277"/>
    </row>
    <row r="2" spans="1:7" x14ac:dyDescent="0.25">
      <c r="A2" s="52"/>
      <c r="B2" s="52"/>
      <c r="C2" s="52"/>
      <c r="D2" s="52"/>
      <c r="E2" s="52"/>
      <c r="F2" s="52"/>
      <c r="G2" s="52"/>
    </row>
    <row r="3" spans="1:7" ht="24.75" customHeight="1" x14ac:dyDescent="0.25">
      <c r="A3" s="235" t="s">
        <v>313</v>
      </c>
      <c r="B3" s="235"/>
      <c r="C3" s="235"/>
      <c r="D3" s="235"/>
      <c r="E3" s="235"/>
      <c r="F3" s="235"/>
      <c r="G3" s="235"/>
    </row>
    <row r="4" spans="1:7" ht="24.75" customHeight="1" x14ac:dyDescent="0.25">
      <c r="A4" s="145"/>
      <c r="B4" s="145"/>
      <c r="C4" s="145"/>
      <c r="D4" s="145"/>
      <c r="E4" s="145"/>
      <c r="F4" s="145"/>
      <c r="G4" s="145"/>
    </row>
    <row r="5" spans="1:7" ht="25.5" customHeight="1" x14ac:dyDescent="0.25">
      <c r="A5" s="238" t="s">
        <v>48</v>
      </c>
      <c r="B5" s="238"/>
      <c r="C5" s="238"/>
      <c r="D5" s="238"/>
      <c r="E5" s="238"/>
      <c r="F5" s="238"/>
      <c r="G5" s="238"/>
    </row>
    <row r="6" spans="1:7" x14ac:dyDescent="0.25">
      <c r="A6" s="4"/>
      <c r="B6" s="4"/>
      <c r="C6" s="4"/>
      <c r="D6" s="4"/>
      <c r="E6" s="4"/>
      <c r="F6" s="4"/>
      <c r="G6" s="4"/>
    </row>
    <row r="7" spans="1:7" ht="30" customHeight="1" x14ac:dyDescent="0.25">
      <c r="A7" s="260" t="s">
        <v>13</v>
      </c>
      <c r="B7" s="260" t="s">
        <v>98</v>
      </c>
      <c r="C7" s="260" t="s">
        <v>241</v>
      </c>
      <c r="D7" s="260" t="s">
        <v>100</v>
      </c>
      <c r="E7" s="269" t="s">
        <v>281</v>
      </c>
      <c r="F7" s="278" t="s">
        <v>102</v>
      </c>
      <c r="G7" s="278"/>
    </row>
    <row r="8" spans="1:7" x14ac:dyDescent="0.25">
      <c r="A8" s="260"/>
      <c r="B8" s="260"/>
      <c r="C8" s="260"/>
      <c r="D8" s="260"/>
      <c r="E8" s="270"/>
      <c r="F8" s="2" t="s">
        <v>284</v>
      </c>
      <c r="G8" s="2" t="s">
        <v>104</v>
      </c>
    </row>
    <row r="9" spans="1:7" x14ac:dyDescent="0.25">
      <c r="A9" s="2">
        <v>1</v>
      </c>
      <c r="B9" s="2">
        <v>2</v>
      </c>
      <c r="C9" s="2">
        <v>3</v>
      </c>
      <c r="D9" s="2">
        <v>4</v>
      </c>
      <c r="E9" s="2">
        <v>5</v>
      </c>
      <c r="F9" s="2">
        <v>6</v>
      </c>
      <c r="G9" s="2">
        <v>7</v>
      </c>
    </row>
    <row r="10" spans="1:7" ht="15" customHeight="1" x14ac:dyDescent="0.25">
      <c r="A10" s="25"/>
      <c r="B10" s="273" t="s">
        <v>314</v>
      </c>
      <c r="C10" s="274"/>
      <c r="D10" s="274"/>
      <c r="E10" s="274"/>
      <c r="F10" s="274"/>
      <c r="G10" s="275"/>
    </row>
    <row r="11" spans="1:7" ht="20.25" customHeight="1" x14ac:dyDescent="0.25">
      <c r="A11" s="2"/>
      <c r="B11" s="104"/>
      <c r="C11" s="8" t="s">
        <v>315</v>
      </c>
      <c r="D11" s="104"/>
      <c r="E11" s="105"/>
      <c r="F11" s="103"/>
      <c r="G11" s="103">
        <v>0</v>
      </c>
    </row>
    <row r="12" spans="1:7" x14ac:dyDescent="0.25">
      <c r="A12" s="2"/>
      <c r="B12" s="259" t="s">
        <v>316</v>
      </c>
      <c r="C12" s="259"/>
      <c r="D12" s="259"/>
      <c r="E12" s="276"/>
      <c r="F12" s="262"/>
      <c r="G12" s="262"/>
    </row>
    <row r="13" spans="1:7" x14ac:dyDescent="0.25">
      <c r="A13" s="2">
        <v>1</v>
      </c>
      <c r="B13" s="177" t="s">
        <v>293</v>
      </c>
      <c r="C13" s="8" t="s">
        <v>294</v>
      </c>
      <c r="D13" s="2" t="s">
        <v>151</v>
      </c>
      <c r="E13" s="215">
        <v>12</v>
      </c>
      <c r="F13" s="32">
        <f>'Прил.5 Расчет СМР и ОБ'!F39</f>
        <v>48498.400000000001</v>
      </c>
      <c r="G13" s="32">
        <f>'Прил.5 Расчет СМР и ОБ'!G39</f>
        <v>581980.80000000005</v>
      </c>
    </row>
    <row r="14" spans="1:7" ht="25.5" customHeight="1" x14ac:dyDescent="0.25">
      <c r="A14" s="2">
        <v>2</v>
      </c>
      <c r="B14" s="177" t="s">
        <v>149</v>
      </c>
      <c r="C14" s="8" t="s">
        <v>152</v>
      </c>
      <c r="D14" s="2" t="s">
        <v>151</v>
      </c>
      <c r="E14" s="215">
        <v>4</v>
      </c>
      <c r="F14" s="32">
        <f>'Прил.5 Расчет СМР и ОБ'!F41</f>
        <v>22044.73</v>
      </c>
      <c r="G14" s="32">
        <f>'Прил.5 Расчет СМР и ОБ'!G41</f>
        <v>88178.92</v>
      </c>
    </row>
    <row r="15" spans="1:7" ht="25.5" customHeight="1" x14ac:dyDescent="0.25">
      <c r="A15" s="2">
        <v>3</v>
      </c>
      <c r="B15" s="177" t="s">
        <v>149</v>
      </c>
      <c r="C15" s="8" t="s">
        <v>153</v>
      </c>
      <c r="D15" s="2" t="s">
        <v>151</v>
      </c>
      <c r="E15" s="215">
        <v>4</v>
      </c>
      <c r="F15" s="32">
        <f>'Прил.5 Расчет СМР и ОБ'!F42</f>
        <v>921.63</v>
      </c>
      <c r="G15" s="32">
        <f>'Прил.5 Расчет СМР и ОБ'!G42</f>
        <v>3686.52</v>
      </c>
    </row>
    <row r="16" spans="1:7" ht="25.5" customHeight="1" x14ac:dyDescent="0.25">
      <c r="A16" s="2"/>
      <c r="B16" s="114"/>
      <c r="C16" s="114" t="s">
        <v>317</v>
      </c>
      <c r="D16" s="114"/>
      <c r="E16" s="115"/>
      <c r="F16" s="103"/>
      <c r="G16" s="32">
        <f>SUM(G13:G15)</f>
        <v>673846.24</v>
      </c>
    </row>
    <row r="17" spans="1:7" ht="19.5" customHeight="1" x14ac:dyDescent="0.25">
      <c r="A17" s="2"/>
      <c r="B17" s="8"/>
      <c r="C17" s="8" t="s">
        <v>318</v>
      </c>
      <c r="D17" s="8"/>
      <c r="E17" s="47"/>
      <c r="F17" s="103"/>
      <c r="G17" s="32">
        <f>G11+G16</f>
        <v>673846.24</v>
      </c>
    </row>
    <row r="18" spans="1:7" x14ac:dyDescent="0.25">
      <c r="A18" s="30"/>
      <c r="B18" s="106"/>
      <c r="C18" s="30"/>
      <c r="D18" s="30"/>
      <c r="E18" s="30"/>
      <c r="F18" s="30"/>
      <c r="G18" s="30"/>
    </row>
    <row r="19" spans="1:7" s="226" customFormat="1" x14ac:dyDescent="0.25">
      <c r="B19" s="201" t="s">
        <v>506</v>
      </c>
      <c r="C19" s="206"/>
    </row>
    <row r="20" spans="1:7" s="226" customFormat="1" x14ac:dyDescent="0.25">
      <c r="B20" s="33" t="s">
        <v>77</v>
      </c>
      <c r="C20" s="206"/>
    </row>
    <row r="21" spans="1:7" s="226" customFormat="1" x14ac:dyDescent="0.25">
      <c r="B21" s="201"/>
      <c r="C21" s="206"/>
    </row>
    <row r="22" spans="1:7" s="226" customFormat="1" x14ac:dyDescent="0.25">
      <c r="B22" s="201" t="s">
        <v>507</v>
      </c>
      <c r="C22" s="206"/>
    </row>
    <row r="23" spans="1:7" x14ac:dyDescent="0.25">
      <c r="A23" s="33" t="s">
        <v>78</v>
      </c>
      <c r="B23" s="12"/>
      <c r="C23" s="12"/>
      <c r="D23" s="30"/>
      <c r="E23" s="30"/>
      <c r="F23" s="30"/>
      <c r="G23" s="30"/>
    </row>
  </sheetData>
  <mergeCells count="11">
    <mergeCell ref="B10:G10"/>
    <mergeCell ref="B12:G12"/>
    <mergeCell ref="A1:G1"/>
    <mergeCell ref="A7:A8"/>
    <mergeCell ref="B7:B8"/>
    <mergeCell ref="C7:C8"/>
    <mergeCell ref="D7:D8"/>
    <mergeCell ref="E7:E8"/>
    <mergeCell ref="F7:G7"/>
    <mergeCell ref="A3:G3"/>
    <mergeCell ref="A5:G5"/>
  </mergeCells>
  <pageMargins left="0.7" right="0.7" top="0.75" bottom="0.75" header="0.3" footer="0.3"/>
  <pageSetup paperSize="9" scale="8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15</vt:i4>
      </vt:variant>
    </vt:vector>
  </HeadingPairs>
  <TitlesOfParts>
    <vt:vector size="33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4.5 РМ</vt:lpstr>
      <vt:lpstr>ФОТр.тек.</vt:lpstr>
      <vt:lpstr>Прил.1.7</vt:lpstr>
      <vt:lpstr>ФОТи.тек.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ФОТи.тек.!Область_печати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2023-11-29T13:25:09Z</cp:lastPrinted>
  <dcterms:created xsi:type="dcterms:W3CDTF">2020-09-30T08:50:27Z</dcterms:created>
  <dcterms:modified xsi:type="dcterms:W3CDTF">2023-11-29T14:02:19Z</dcterms:modified>
  <cp:category/>
</cp:coreProperties>
</file>