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УНЦ\РМ Блок 1\РМ Блок 1\И10\"/>
    </mc:Choice>
  </mc:AlternateContent>
  <bookViews>
    <workbookView xWindow="0" yWindow="0" windowWidth="24000" windowHeight="9735" tabRatio="924" firstSheet="3" activeTab="6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4.5 РМ" sheetId="6" state="hidden" r:id="rId6"/>
    <sheet name="Прил. 3" sheetId="7" r:id="rId7"/>
    <sheet name="Прил.4 РМ" sheetId="8" r:id="rId8"/>
    <sheet name="Прил.5 Расчет СМР и ОБ" sheetId="9" r:id="rId9"/>
    <sheet name="Прил.6 Расчет ОБ" sheetId="10" r:id="rId10"/>
    <sheet name="Прил.7 Расчет пок." sheetId="11" r:id="rId11"/>
    <sheet name="Прил. 10" sheetId="12" r:id="rId12"/>
    <sheet name="ФОТр.тек." sheetId="13" r:id="rId13"/>
    <sheet name="ФОТи1.тек." sheetId="14" state="hidden" r:id="rId14"/>
    <sheet name="ФОТи2.тек." sheetId="15" state="hidden" r:id="rId15"/>
    <sheet name="4.7 Прил.6 Расчет Прочие" sheetId="16" state="hidden" r:id="rId16"/>
    <sheet name="4.8 Прил. 6.1 Расчет ПНР" sheetId="17" state="hidden" r:id="rId17"/>
    <sheet name="4.9 Прил 6.2 Расчет ПИР" sheetId="18" state="hidden" r:id="rId18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5">#REF!</definedName>
    <definedName name="\AUTOEXEC" localSheetId="8">#REF!</definedName>
    <definedName name="\AUTOEXEC" localSheetId="10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5">#REF!</definedName>
    <definedName name="\k" localSheetId="8">#REF!</definedName>
    <definedName name="\k" localSheetId="10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5">#REF!</definedName>
    <definedName name="\m" localSheetId="8">#REF!</definedName>
    <definedName name="\m" localSheetId="10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5">#REF!</definedName>
    <definedName name="\n" localSheetId="8">#REF!</definedName>
    <definedName name="\n" localSheetId="10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5">#REF!</definedName>
    <definedName name="\n11" localSheetId="8">#REF!</definedName>
    <definedName name="\n11" localSheetId="10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5">#REF!</definedName>
    <definedName name="\s" localSheetId="8">#REF!</definedName>
    <definedName name="\s" localSheetId="10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5">#REF!</definedName>
    <definedName name="\z" localSheetId="8">#REF!</definedName>
    <definedName name="\z" localSheetId="10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5">#REF!</definedName>
    <definedName name="________________________a2" localSheetId="8">#REF!</definedName>
    <definedName name="________________________a2" localSheetId="10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5">#REF!</definedName>
    <definedName name="_______________________a2" localSheetId="8">#REF!</definedName>
    <definedName name="_______________________a2" localSheetId="10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5">#REF!</definedName>
    <definedName name="_____________________a2" localSheetId="8">#REF!</definedName>
    <definedName name="_____________________a2" localSheetId="10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5">#REF!</definedName>
    <definedName name="____________________a2" localSheetId="8">#REF!</definedName>
    <definedName name="____________________a2" localSheetId="10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5">#REF!</definedName>
    <definedName name="___________________a2" localSheetId="8">#REF!</definedName>
    <definedName name="___________________a2" localSheetId="10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5">#REF!</definedName>
    <definedName name="__________________a2" localSheetId="8">#REF!</definedName>
    <definedName name="__________________a2" localSheetId="10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5">#REF!</definedName>
    <definedName name="_________________a2" localSheetId="8">#REF!</definedName>
    <definedName name="_________________a2" localSheetId="10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5">#REF!</definedName>
    <definedName name="________________a2" localSheetId="8">#REF!</definedName>
    <definedName name="________________a2" localSheetId="10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5">#REF!</definedName>
    <definedName name="_______________a2" localSheetId="8">#REF!</definedName>
    <definedName name="_______________a2" localSheetId="10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5">#REF!</definedName>
    <definedName name="______________a2" localSheetId="8">#REF!</definedName>
    <definedName name="______________a2" localSheetId="10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5">#REF!</definedName>
    <definedName name="_____________a2" localSheetId="8">#REF!</definedName>
    <definedName name="_____________a2" localSheetId="10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5">#REF!</definedName>
    <definedName name="____________a2" localSheetId="8">#REF!</definedName>
    <definedName name="____________a2" localSheetId="10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5">#REF!</definedName>
    <definedName name="___________a2" localSheetId="8">#REF!</definedName>
    <definedName name="___________a2" localSheetId="10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5">#REF!</definedName>
    <definedName name="__________a2" localSheetId="8">#REF!</definedName>
    <definedName name="__________a2" localSheetId="10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5">#REF!</definedName>
    <definedName name="_________a2" localSheetId="8">#REF!</definedName>
    <definedName name="_________a2" localSheetId="10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5">#REF!</definedName>
    <definedName name="________a2" localSheetId="8">#REF!</definedName>
    <definedName name="________a2" localSheetId="10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5">#REF!</definedName>
    <definedName name="_______a2" localSheetId="8">#REF!</definedName>
    <definedName name="_______a2" localSheetId="10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5">#REF!</definedName>
    <definedName name="______a2" localSheetId="8">#REF!</definedName>
    <definedName name="______a2" localSheetId="10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5">#REF!</definedName>
    <definedName name="______xlnm.Primt_Area_3" localSheetId="8">#REF!</definedName>
    <definedName name="______xlnm.Primt_Area_3" localSheetId="10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5">#REF!</definedName>
    <definedName name="______xlnm.Print_Area_1" localSheetId="8">#REF!</definedName>
    <definedName name="______xlnm.Print_Area_1" localSheetId="10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5">#REF!</definedName>
    <definedName name="______xlnm.Print_Area_2" localSheetId="8">#REF!</definedName>
    <definedName name="______xlnm.Print_Area_2" localSheetId="10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5">#REF!</definedName>
    <definedName name="______xlnm.Print_Area_3" localSheetId="8">#REF!</definedName>
    <definedName name="______xlnm.Print_Area_3" localSheetId="10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5">#REF!</definedName>
    <definedName name="______xlnm.Print_Area_4" localSheetId="8">#REF!</definedName>
    <definedName name="______xlnm.Print_Area_4" localSheetId="10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5">#REF!</definedName>
    <definedName name="______xlnm.Print_Area_5" localSheetId="8">#REF!</definedName>
    <definedName name="______xlnm.Print_Area_5" localSheetId="10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5">#REF!</definedName>
    <definedName name="______xlnm.Print_Area_6" localSheetId="8">#REF!</definedName>
    <definedName name="______xlnm.Print_Area_6" localSheetId="10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5">#REF!</definedName>
    <definedName name="_____a2" localSheetId="8">#REF!</definedName>
    <definedName name="_____a2" localSheetId="10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5">#REF!</definedName>
    <definedName name="_____xlnm.Print_Area_1" localSheetId="8">#REF!</definedName>
    <definedName name="_____xlnm.Print_Area_1" localSheetId="10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5">#REF!</definedName>
    <definedName name="_____xlnm.Print_Area_2" localSheetId="8">#REF!</definedName>
    <definedName name="_____xlnm.Print_Area_2" localSheetId="10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5">#REF!</definedName>
    <definedName name="_____xlnm.Print_Area_3" localSheetId="8">#REF!</definedName>
    <definedName name="_____xlnm.Print_Area_3" localSheetId="10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5">#REF!</definedName>
    <definedName name="_____xlnm.Print_Area_4" localSheetId="8">#REF!</definedName>
    <definedName name="_____xlnm.Print_Area_4" localSheetId="10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5">#REF!</definedName>
    <definedName name="_____xlnm.Print_Area_5" localSheetId="8">#REF!</definedName>
    <definedName name="_____xlnm.Print_Area_5" localSheetId="10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5">#REF!</definedName>
    <definedName name="_____xlnm.Print_Area_6" localSheetId="8">#REF!</definedName>
    <definedName name="_____xlnm.Print_Area_6" localSheetId="10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5">#REF!</definedName>
    <definedName name="____a2" localSheetId="8">#REF!</definedName>
    <definedName name="____a2" localSheetId="10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5">#REF!</definedName>
    <definedName name="____xlnm.Primt_Area_3" localSheetId="8">#REF!</definedName>
    <definedName name="____xlnm.Primt_Area_3" localSheetId="10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5">#REF!</definedName>
    <definedName name="____xlnm.Print_Area_1" localSheetId="8">#REF!</definedName>
    <definedName name="____xlnm.Print_Area_1" localSheetId="10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5">#REF!</definedName>
    <definedName name="____xlnm.Print_Area_2" localSheetId="8">#REF!</definedName>
    <definedName name="____xlnm.Print_Area_2" localSheetId="10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5">#REF!</definedName>
    <definedName name="____xlnm.Print_Area_3" localSheetId="8">#REF!</definedName>
    <definedName name="____xlnm.Print_Area_3" localSheetId="10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5">#REF!</definedName>
    <definedName name="____xlnm.Print_Area_4" localSheetId="8">#REF!</definedName>
    <definedName name="____xlnm.Print_Area_4" localSheetId="10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5">#REF!</definedName>
    <definedName name="____xlnm.Print_Area_5" localSheetId="8">#REF!</definedName>
    <definedName name="____xlnm.Print_Area_5" localSheetId="10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5">#REF!</definedName>
    <definedName name="____xlnm.Print_Area_6" localSheetId="8">#REF!</definedName>
    <definedName name="____xlnm.Print_Area_6" localSheetId="10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5">#REF!</definedName>
    <definedName name="___a2" localSheetId="8">#REF!</definedName>
    <definedName name="___a2" localSheetId="10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5">{"'4.5 РМ'!glc1",#N/A,FALSE,"GLC";"'4.5 РМ'!glc2",#N/A,FALSE,"GLC";"'4.5 РМ'!glc3",#N/A,FALSE,"GLC";"'4.5 РМ'!glc4",#N/A,FALSE,"GLC";"'4.5 РМ'!glc5",#N/A,FALSE,"GLC"}</definedName>
    <definedName name="__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1">{"'Прил. 10'!glc1",#N/A,FALSE,"GLC";"'Прил. 10'!glc2",#N/A,FALSE,"GLC";"'Прил. 10'!glc3",#N/A,FALSE,"GLC";"'Прил. 10'!glc4",#N/A,FALSE,"GLC";"'Прил. 10'!glc5",#N/A,FALSE,"GLC"}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7">{"'Прил.4 РМ'!glc1",#N/A,FALSE,"GLC";"'Прил.4 РМ'!glc2",#N/A,FALSE,"GLC";"'Прил.4 РМ'!glc3",#N/A,FALSE,"GLC";"'Прил.4 РМ'!glc4",#N/A,FALSE,"GLC";"'Прил.4 РМ'!glc5",#N/A,FALSE,"GLC"}</definedName>
    <definedName name="_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5">{"'4.5 РМ'!glc1",#N/A,FALSE,"GLC";"'4.5 РМ'!glc2",#N/A,FALSE,"GLC";"'4.5 РМ'!glc3",#N/A,FALSE,"GLC";"'4.5 РМ'!glc4",#N/A,FALSE,"GLC";"'4.5 РМ'!glc5",#N/A,FALSE,"GLC"}</definedName>
    <definedName name="__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1">{"'Прил. 10'!glc1",#N/A,FALSE,"GLC";"'Прил. 10'!glc2",#N/A,FALSE,"GLC";"'Прил. 10'!glc3",#N/A,FALSE,"GLC";"'Прил. 10'!glc4",#N/A,FALSE,"GLC";"'Прил. 10'!glc5",#N/A,FALSE,"GLC"}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7">{"'Прил.4 РМ'!glc1",#N/A,FALSE,"GLC";"'Прил.4 РМ'!glc2",#N/A,FALSE,"GLC";"'Прил.4 РМ'!glc3",#N/A,FALSE,"GLC";"'Прил.4 РМ'!glc4",#N/A,FALSE,"GLC";"'Прил.4 РМ'!glc5",#N/A,FALSE,"GLC"}</definedName>
    <definedName name="_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5">#REF!</definedName>
    <definedName name="___xlnm.Primt_Area_3" localSheetId="8">#REF!</definedName>
    <definedName name="___xlnm.Primt_Area_3" localSheetId="10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5">#REF!</definedName>
    <definedName name="___xlnm.Print_Area_1" localSheetId="8">#REF!</definedName>
    <definedName name="___xlnm.Print_Area_1" localSheetId="10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5">#REF!</definedName>
    <definedName name="___xlnm.Print_Area_2" localSheetId="8">#REF!</definedName>
    <definedName name="___xlnm.Print_Area_2" localSheetId="10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5">#REF!</definedName>
    <definedName name="___xlnm.Print_Area_3" localSheetId="8">#REF!</definedName>
    <definedName name="___xlnm.Print_Area_3" localSheetId="10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5">#REF!</definedName>
    <definedName name="___xlnm.Print_Area_4" localSheetId="8">#REF!</definedName>
    <definedName name="___xlnm.Print_Area_4" localSheetId="10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5">#REF!</definedName>
    <definedName name="___xlnm.Print_Area_5" localSheetId="8">#REF!</definedName>
    <definedName name="___xlnm.Print_Area_5" localSheetId="10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5">#REF!</definedName>
    <definedName name="___xlnm.Print_Area_6" localSheetId="8">#REF!</definedName>
    <definedName name="___xlnm.Print_Area_6" localSheetId="10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5">#REF!</definedName>
    <definedName name="__1___Excel_BuiltIn_Print_Area_3_1" localSheetId="8">#REF!</definedName>
    <definedName name="__1___Excel_BuiltIn_Print_Area_3_1" localSheetId="10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5">#REF!</definedName>
    <definedName name="__2__Excel_BuiltIn_Print_Area_3_1" localSheetId="8">#REF!</definedName>
    <definedName name="__2__Excel_BuiltIn_Print_Area_3_1" localSheetId="10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5">#REF!</definedName>
    <definedName name="__a2" localSheetId="8">#REF!</definedName>
    <definedName name="__a2" localSheetId="10">#REF!</definedName>
    <definedName name="__a2">#REF!</definedName>
    <definedName name="__IntlFixup" localSheetId="10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5">#REF!</definedName>
    <definedName name="__qs2" localSheetId="8">#REF!</definedName>
    <definedName name="__qs2" localSheetId="10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5">#REF!</definedName>
    <definedName name="__qs3" localSheetId="8">#REF!</definedName>
    <definedName name="__qs3" localSheetId="10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5">{"'4.5 РМ'!glc1",#N/A,FALSE,"GLC";"'4.5 РМ'!glc2",#N/A,FALSE,"GLC";"'4.5 РМ'!glc3",#N/A,FALSE,"GLC";"'4.5 РМ'!glc4",#N/A,FALSE,"GLC";"'4.5 РМ'!glc5",#N/A,FALSE,"GLC"}</definedName>
    <definedName name="_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1">{"'Прил. 10'!glc1",#N/A,FALSE,"GLC";"'Прил. 10'!glc2",#N/A,FALSE,"GLC";"'Прил. 10'!glc3",#N/A,FALSE,"GLC";"'Прил. 10'!glc4",#N/A,FALSE,"GLC";"'Прил. 10'!glc5",#N/A,FALSE,"GLC"}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7">{"'Прил.4 РМ'!glc1",#N/A,FALSE,"GLC";"'Прил.4 РМ'!glc2",#N/A,FALSE,"GLC";"'Прил.4 РМ'!glc3",#N/A,FALSE,"GLC";"'Прил.4 РМ'!glc4",#N/A,FALSE,"GLC";"'Прил.4 РМ'!glc5",#N/A,FALSE,"GLC"}</definedName>
    <definedName name="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5">{"'4.5 РМ'!glc1",#N/A,FALSE,"GLC";"'4.5 РМ'!glc2",#N/A,FALSE,"GLC";"'4.5 РМ'!glc3",#N/A,FALSE,"GLC";"'4.5 РМ'!glc4",#N/A,FALSE,"GLC";"'4.5 РМ'!glc5",#N/A,FALSE,"GLC"}</definedName>
    <definedName name="_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1">{"'Прил. 10'!glc1",#N/A,FALSE,"GLC";"'Прил. 10'!glc2",#N/A,FALSE,"GLC";"'Прил. 10'!glc3",#N/A,FALSE,"GLC";"'Прил. 10'!glc4",#N/A,FALSE,"GLC";"'Прил. 10'!glc5",#N/A,FALSE,"GLC"}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7">{"'Прил.4 РМ'!glc1",#N/A,FALSE,"GLC";"'Прил.4 РМ'!glc2",#N/A,FALSE,"GLC";"'Прил.4 РМ'!glc3",#N/A,FALSE,"GLC";"'Прил.4 РМ'!glc4",#N/A,FALSE,"GLC";"'Прил.4 РМ'!glc5",#N/A,FALSE,"GLC"}</definedName>
    <definedName name="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5">#REF!</definedName>
    <definedName name="__xlnm.Primt_Area_3" localSheetId="8">#REF!</definedName>
    <definedName name="__xlnm.Primt_Area_3" localSheetId="10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5">#REF!</definedName>
    <definedName name="__xlnm.Print_Area_1" localSheetId="8">#REF!</definedName>
    <definedName name="__xlnm.Print_Area_1" localSheetId="10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5">#REF!</definedName>
    <definedName name="__xlnm.Print_Area_2" localSheetId="8">#REF!</definedName>
    <definedName name="__xlnm.Print_Area_2" localSheetId="10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5">#REF!</definedName>
    <definedName name="__xlnm.Print_Area_3" localSheetId="8">#REF!</definedName>
    <definedName name="__xlnm.Print_Area_3" localSheetId="10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5">#REF!</definedName>
    <definedName name="__xlnm.Print_Area_4" localSheetId="8">#REF!</definedName>
    <definedName name="__xlnm.Print_Area_4" localSheetId="10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5">#REF!</definedName>
    <definedName name="__xlnm.Print_Area_5" localSheetId="8">#REF!</definedName>
    <definedName name="__xlnm.Print_Area_5" localSheetId="10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5">#REF!</definedName>
    <definedName name="__xlnm.Print_Area_6" localSheetId="8">#REF!</definedName>
    <definedName name="__xlnm.Print_Area_6" localSheetId="10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5">#REF!</definedName>
    <definedName name="_02121" localSheetId="8">#REF!</definedName>
    <definedName name="_02121" localSheetId="10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5">#REF!</definedName>
    <definedName name="_1" localSheetId="8">#REF!</definedName>
    <definedName name="_1" localSheetId="10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5">#REF!</definedName>
    <definedName name="_1._Выберите_вид_работ" localSheetId="8">#REF!</definedName>
    <definedName name="_1._Выберите_вид_работ" localSheetId="10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5">#REF!</definedName>
    <definedName name="_1___Excel_BuiltIn_Print_Area_3_1" localSheetId="8">#REF!</definedName>
    <definedName name="_1___Excel_BuiltIn_Print_Area_3_1" localSheetId="10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5">#REF!</definedName>
    <definedName name="_12Excel_BuiltIn_Print_Titles_2_1_1" localSheetId="8">#REF!</definedName>
    <definedName name="_12Excel_BuiltIn_Print_Titles_2_1_1" localSheetId="10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5">#REF!</definedName>
    <definedName name="_1Excel_BuiltIn_Print_Area_1_1_1" localSheetId="8">#REF!</definedName>
    <definedName name="_1Excel_BuiltIn_Print_Area_1_1_1" localSheetId="10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5">#REF!</definedName>
    <definedName name="_1Excel_BuiltIn_Print_Area_3_1" localSheetId="8">#REF!</definedName>
    <definedName name="_1Excel_BuiltIn_Print_Area_3_1" localSheetId="10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5">#REF!</definedName>
    <definedName name="_2._Выберите_категорию_горных_пород_по_буримости" localSheetId="8">#REF!</definedName>
    <definedName name="_2._Выберите_категорию_горных_пород_по_буримости" localSheetId="10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5">#REF!</definedName>
    <definedName name="_2__Excel_BuiltIn_Print_Area_3_1" localSheetId="8">#REF!</definedName>
    <definedName name="_2__Excel_BuiltIn_Print_Area_3_1" localSheetId="10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5">#REF!</definedName>
    <definedName name="_2Excel_BuiltIn_Print_Area_1_1_1" localSheetId="8">#REF!</definedName>
    <definedName name="_2Excel_BuiltIn_Print_Area_1_1_1" localSheetId="10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5">#REF!</definedName>
    <definedName name="_2Excel_BuiltIn_Print_Area_3_1" localSheetId="8">#REF!</definedName>
    <definedName name="_2Excel_BuiltIn_Print_Area_3_1" localSheetId="10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5">#REF!</definedName>
    <definedName name="_2Excel_BuiltIn_Print_Titles_1_1_1" localSheetId="8">#REF!</definedName>
    <definedName name="_2Excel_BuiltIn_Print_Titles_1_1_1" localSheetId="10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5">#REF!</definedName>
    <definedName name="_3Excel_BuiltIn_Print_Titles_2_1_1" localSheetId="8">#REF!</definedName>
    <definedName name="_3Excel_BuiltIn_Print_Titles_2_1_1" localSheetId="10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5">#REF!</definedName>
    <definedName name="_3а._Выберите_диаметр_скважины" localSheetId="8">#REF!</definedName>
    <definedName name="_3а._Выберите_диаметр_скважины" localSheetId="10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5">#REF!</definedName>
    <definedName name="_3б._Выберите_диаметр_скважины" localSheetId="8">#REF!</definedName>
    <definedName name="_3б._Выберите_диаметр_скважины" localSheetId="10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5">#REF!</definedName>
    <definedName name="_3в._Выберите_диаметр_скважины" localSheetId="8">#REF!</definedName>
    <definedName name="_3в._Выберите_диаметр_скважины" localSheetId="10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5">#REF!</definedName>
    <definedName name="_3г._Выберите_диаметр_скважины" localSheetId="8">#REF!</definedName>
    <definedName name="_3г._Выберите_диаметр_скважины" localSheetId="10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5">#REF!</definedName>
    <definedName name="_3д._Выберите_диаметр_скважины" localSheetId="8">#REF!</definedName>
    <definedName name="_3д._Выберите_диаметр_скважины" localSheetId="10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5">#REF!</definedName>
    <definedName name="_3е._Выберите_диаметр_скважины" localSheetId="8">#REF!</definedName>
    <definedName name="_3е._Выберите_диаметр_скважины" localSheetId="10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5">#REF!</definedName>
    <definedName name="_3ж._Выберите_диаметр_скважины" localSheetId="8">#REF!</definedName>
    <definedName name="_3ж._Выберите_диаметр_скважины" localSheetId="10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5">#REF!</definedName>
    <definedName name="_3з._Выберите_диаметр_скважины" localSheetId="8">#REF!</definedName>
    <definedName name="_3з._Выберите_диаметр_скважины" localSheetId="10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5">#REF!</definedName>
    <definedName name="_3и._Выберите_диаметр_скважины" localSheetId="8">#REF!</definedName>
    <definedName name="_3и._Выберите_диаметр_скважины" localSheetId="10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5">#REF!</definedName>
    <definedName name="_3к._Выберите_диаметр_скважины" localSheetId="8">#REF!</definedName>
    <definedName name="_3к._Выберите_диаметр_скважины" localSheetId="10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5">#REF!</definedName>
    <definedName name="_3л._Выберите_диаметр_скважины" localSheetId="8">#REF!</definedName>
    <definedName name="_3л._Выберите_диаметр_скважины" localSheetId="10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5">#REF!</definedName>
    <definedName name="_3м._Выберите_диаметр_скважины" localSheetId="8">#REF!</definedName>
    <definedName name="_3м._Выберите_диаметр_скважины" localSheetId="10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5">#REF!</definedName>
    <definedName name="_4Excel_BuiltIn_Print_Area_1_1_1" localSheetId="8">#REF!</definedName>
    <definedName name="_4Excel_BuiltIn_Print_Area_1_1_1" localSheetId="10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5">#REF!</definedName>
    <definedName name="_4Excel_BuiltIn_Print_Titles_1_1_1" localSheetId="8">#REF!</definedName>
    <definedName name="_4Excel_BuiltIn_Print_Titles_1_1_1" localSheetId="10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5">#REF!</definedName>
    <definedName name="_6Excel_BuiltIn_Print_Titles_2_1_1" localSheetId="8">#REF!</definedName>
    <definedName name="_6Excel_BuiltIn_Print_Titles_2_1_1" localSheetId="10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5">#REF!</definedName>
    <definedName name="_8Excel_BuiltIn_Print_Titles_1_1_1" localSheetId="8">#REF!</definedName>
    <definedName name="_8Excel_BuiltIn_Print_Titles_1_1_1" localSheetId="10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5">#REF!</definedName>
    <definedName name="_a2" localSheetId="8">#REF!</definedName>
    <definedName name="_a2" localSheetId="10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5">#REF!</definedName>
    <definedName name="_AUTOEXEC" localSheetId="8">#REF!</definedName>
    <definedName name="_AUTOEXEC" localSheetId="10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5">#REF!</definedName>
    <definedName name="_def2000г" localSheetId="16">#REF!</definedName>
    <definedName name="_def2000г" localSheetId="17">#REF!</definedName>
    <definedName name="_def2000г" localSheetId="8">#REF!</definedName>
    <definedName name="_def2000г" localSheetId="10">#REF!</definedName>
    <definedName name="_def2000г" localSheetId="13">#REF!</definedName>
    <definedName name="_def2000г" localSheetId="14">#REF!</definedName>
    <definedName name="_def2000г" localSheetId="12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5">#REF!</definedName>
    <definedName name="_def2001г" localSheetId="16">#REF!</definedName>
    <definedName name="_def2001г" localSheetId="17">#REF!</definedName>
    <definedName name="_def2001г" localSheetId="8">#REF!</definedName>
    <definedName name="_def2001г" localSheetId="10">#REF!</definedName>
    <definedName name="_def2001г" localSheetId="13">#REF!</definedName>
    <definedName name="_def2001г" localSheetId="14">#REF!</definedName>
    <definedName name="_def2001г" localSheetId="12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5">#REF!</definedName>
    <definedName name="_def2002г" localSheetId="16">#REF!</definedName>
    <definedName name="_def2002г" localSheetId="17">#REF!</definedName>
    <definedName name="_def2002г" localSheetId="8">#REF!</definedName>
    <definedName name="_def2002г" localSheetId="10">#REF!</definedName>
    <definedName name="_def2002г" localSheetId="13">#REF!</definedName>
    <definedName name="_def2002г" localSheetId="14">#REF!</definedName>
    <definedName name="_def2002г" localSheetId="12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5">#REF!</definedName>
    <definedName name="_Fill" localSheetId="8">#REF!</definedName>
    <definedName name="_Fill" localSheetId="10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5">#REF!</definedName>
    <definedName name="_FilterDatabase" localSheetId="8">#REF!</definedName>
    <definedName name="_FilterDatabase" localSheetId="10">#REF!</definedName>
    <definedName name="_FilterDatabase">#REF!</definedName>
    <definedName name="_Hlk133322969" localSheetId="4">'Прил.2 Расч стоим'!$B$4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5">#REF!</definedName>
    <definedName name="_Hlt440565644_1" localSheetId="8">#REF!</definedName>
    <definedName name="_Hlt440565644_1" localSheetId="10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5">#REF!</definedName>
    <definedName name="_inf2000" localSheetId="16">#REF!</definedName>
    <definedName name="_inf2000" localSheetId="17">#REF!</definedName>
    <definedName name="_inf2000" localSheetId="8">#REF!</definedName>
    <definedName name="_inf2000" localSheetId="10">#REF!</definedName>
    <definedName name="_inf2000" localSheetId="13">#REF!</definedName>
    <definedName name="_inf2000" localSheetId="14">#REF!</definedName>
    <definedName name="_inf2000" localSheetId="12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5">#REF!</definedName>
    <definedName name="_inf2001" localSheetId="16">#REF!</definedName>
    <definedName name="_inf2001" localSheetId="17">#REF!</definedName>
    <definedName name="_inf2001" localSheetId="8">#REF!</definedName>
    <definedName name="_inf2001" localSheetId="10">#REF!</definedName>
    <definedName name="_inf2001" localSheetId="13">#REF!</definedName>
    <definedName name="_inf2001" localSheetId="14">#REF!</definedName>
    <definedName name="_inf2001" localSheetId="12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5">#REF!</definedName>
    <definedName name="_inf2002" localSheetId="16">#REF!</definedName>
    <definedName name="_inf2002" localSheetId="17">#REF!</definedName>
    <definedName name="_inf2002" localSheetId="8">#REF!</definedName>
    <definedName name="_inf2002" localSheetId="10">#REF!</definedName>
    <definedName name="_inf2002" localSheetId="13">#REF!</definedName>
    <definedName name="_inf2002" localSheetId="14">#REF!</definedName>
    <definedName name="_inf2002" localSheetId="12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5">#REF!</definedName>
    <definedName name="_inf2003" localSheetId="16">#REF!</definedName>
    <definedName name="_inf2003" localSheetId="17">#REF!</definedName>
    <definedName name="_inf2003" localSheetId="8">#REF!</definedName>
    <definedName name="_inf2003" localSheetId="10">#REF!</definedName>
    <definedName name="_inf2003" localSheetId="13">#REF!</definedName>
    <definedName name="_inf2003" localSheetId="14">#REF!</definedName>
    <definedName name="_inf2003" localSheetId="12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5">#REF!</definedName>
    <definedName name="_inf2004" localSheetId="16">#REF!</definedName>
    <definedName name="_inf2004" localSheetId="17">#REF!</definedName>
    <definedName name="_inf2004" localSheetId="8">#REF!</definedName>
    <definedName name="_inf2004" localSheetId="10">#REF!</definedName>
    <definedName name="_inf2004" localSheetId="13">#REF!</definedName>
    <definedName name="_inf2004" localSheetId="14">#REF!</definedName>
    <definedName name="_inf2004" localSheetId="12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5">#REF!</definedName>
    <definedName name="_inf2005" localSheetId="16">#REF!</definedName>
    <definedName name="_inf2005" localSheetId="17">#REF!</definedName>
    <definedName name="_inf2005" localSheetId="8">#REF!</definedName>
    <definedName name="_inf2005" localSheetId="10">#REF!</definedName>
    <definedName name="_inf2005" localSheetId="13">#REF!</definedName>
    <definedName name="_inf2005" localSheetId="14">#REF!</definedName>
    <definedName name="_inf2005" localSheetId="12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5">#REF!</definedName>
    <definedName name="_inf2006" localSheetId="16">#REF!</definedName>
    <definedName name="_inf2006" localSheetId="17">#REF!</definedName>
    <definedName name="_inf2006" localSheetId="8">#REF!</definedName>
    <definedName name="_inf2006" localSheetId="10">#REF!</definedName>
    <definedName name="_inf2006" localSheetId="13">#REF!</definedName>
    <definedName name="_inf2006" localSheetId="14">#REF!</definedName>
    <definedName name="_inf2006" localSheetId="12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5">#REF!</definedName>
    <definedName name="_inf2007" localSheetId="16">#REF!</definedName>
    <definedName name="_inf2007" localSheetId="17">#REF!</definedName>
    <definedName name="_inf2007" localSheetId="8">#REF!</definedName>
    <definedName name="_inf2007" localSheetId="10">#REF!</definedName>
    <definedName name="_inf2007" localSheetId="13">#REF!</definedName>
    <definedName name="_inf2007" localSheetId="14">#REF!</definedName>
    <definedName name="_inf2007" localSheetId="12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5">#REF!</definedName>
    <definedName name="_inf2008" localSheetId="16">#REF!</definedName>
    <definedName name="_inf2008" localSheetId="17">#REF!</definedName>
    <definedName name="_inf2008" localSheetId="8">#REF!</definedName>
    <definedName name="_inf2008" localSheetId="10">#REF!</definedName>
    <definedName name="_inf2008" localSheetId="13">#REF!</definedName>
    <definedName name="_inf2008" localSheetId="14">#REF!</definedName>
    <definedName name="_inf2008" localSheetId="12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5">#REF!</definedName>
    <definedName name="_inf2009" localSheetId="16">#REF!</definedName>
    <definedName name="_inf2009" localSheetId="17">#REF!</definedName>
    <definedName name="_inf2009" localSheetId="8">#REF!</definedName>
    <definedName name="_inf2009" localSheetId="10">#REF!</definedName>
    <definedName name="_inf2009" localSheetId="13">#REF!</definedName>
    <definedName name="_inf2009" localSheetId="14">#REF!</definedName>
    <definedName name="_inf2009" localSheetId="12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5">#REF!</definedName>
    <definedName name="_inf2010" localSheetId="16">#REF!</definedName>
    <definedName name="_inf2010" localSheetId="17">#REF!</definedName>
    <definedName name="_inf2010" localSheetId="8">#REF!</definedName>
    <definedName name="_inf2010" localSheetId="10">#REF!</definedName>
    <definedName name="_inf2010" localSheetId="13">#REF!</definedName>
    <definedName name="_inf2010" localSheetId="14">#REF!</definedName>
    <definedName name="_inf2010" localSheetId="12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5">#REF!</definedName>
    <definedName name="_inf2011" localSheetId="16">#REF!</definedName>
    <definedName name="_inf2011" localSheetId="17">#REF!</definedName>
    <definedName name="_inf2011" localSheetId="8">#REF!</definedName>
    <definedName name="_inf2011" localSheetId="10">#REF!</definedName>
    <definedName name="_inf2011" localSheetId="13">#REF!</definedName>
    <definedName name="_inf2011" localSheetId="14">#REF!</definedName>
    <definedName name="_inf2011" localSheetId="12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5">#REF!</definedName>
    <definedName name="_inf2012" localSheetId="16">#REF!</definedName>
    <definedName name="_inf2012" localSheetId="17">#REF!</definedName>
    <definedName name="_inf2012" localSheetId="8">#REF!</definedName>
    <definedName name="_inf2012" localSheetId="10">#REF!</definedName>
    <definedName name="_inf2012" localSheetId="13">#REF!</definedName>
    <definedName name="_inf2012" localSheetId="14">#REF!</definedName>
    <definedName name="_inf2012" localSheetId="12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5">#REF!</definedName>
    <definedName name="_inf2013" localSheetId="16">#REF!</definedName>
    <definedName name="_inf2013" localSheetId="17">#REF!</definedName>
    <definedName name="_inf2013" localSheetId="8">#REF!</definedName>
    <definedName name="_inf2013" localSheetId="10">#REF!</definedName>
    <definedName name="_inf2013" localSheetId="13">#REF!</definedName>
    <definedName name="_inf2013" localSheetId="14">#REF!</definedName>
    <definedName name="_inf2013" localSheetId="12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5">#REF!</definedName>
    <definedName name="_inf2014" localSheetId="16">#REF!</definedName>
    <definedName name="_inf2014" localSheetId="17">#REF!</definedName>
    <definedName name="_inf2014" localSheetId="8">#REF!</definedName>
    <definedName name="_inf2014" localSheetId="10">#REF!</definedName>
    <definedName name="_inf2014" localSheetId="13">#REF!</definedName>
    <definedName name="_inf2014" localSheetId="14">#REF!</definedName>
    <definedName name="_inf2014" localSheetId="12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5">#REF!</definedName>
    <definedName name="_inf2015" localSheetId="16">#REF!</definedName>
    <definedName name="_inf2015" localSheetId="17">#REF!</definedName>
    <definedName name="_inf2015" localSheetId="8">#REF!</definedName>
    <definedName name="_inf2015" localSheetId="10">#REF!</definedName>
    <definedName name="_inf2015" localSheetId="13">#REF!</definedName>
    <definedName name="_inf2015" localSheetId="14">#REF!</definedName>
    <definedName name="_inf2015" localSheetId="12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5">#REF!</definedName>
    <definedName name="_k" localSheetId="8">#REF!</definedName>
    <definedName name="_k" localSheetId="10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5">#REF!</definedName>
    <definedName name="_m" localSheetId="8">#REF!</definedName>
    <definedName name="_m" localSheetId="10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5">#REF!</definedName>
    <definedName name="_qs2" localSheetId="8">#REF!</definedName>
    <definedName name="_qs2" localSheetId="10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5">#REF!</definedName>
    <definedName name="_qs3" localSheetId="8">#REF!</definedName>
    <definedName name="_qs3" localSheetId="10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5">#REF!</definedName>
    <definedName name="_s" localSheetId="8">#REF!</definedName>
    <definedName name="_s" localSheetId="10">#REF!</definedName>
    <definedName name="_s">#REF!</definedName>
    <definedName name="_Toc130536623" localSheetId="7">'Прил.4 РМ'!$B$5</definedName>
    <definedName name="_Toc132270798" localSheetId="3">'Прил.1 Сравнит табл'!$B$4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5">{"'4.5 РМ'!glc1",#N/A,FALSE,"GLC";"'4.5 РМ'!glc2",#N/A,FALSE,"GLC";"'4.5 РМ'!glc3",#N/A,FALSE,"GLC";"'4.5 РМ'!glc4",#N/A,FALSE,"GLC";"'4.5 РМ'!glc5",#N/A,FALSE,"GLC"}</definedName>
    <definedName name="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1">{"'Прил. 10'!glc1",#N/A,FALSE,"GLC";"'Прил. 10'!glc2",#N/A,FALSE,"GLC";"'Прил. 10'!glc3",#N/A,FALSE,"GLC";"'Прил. 10'!glc4",#N/A,FALSE,"GLC";"'Прил. 10'!glc5",#N/A,FALSE,"GLC"}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7">{"'Прил.4 РМ'!glc1",#N/A,FALSE,"GLC";"'Прил.4 РМ'!glc2",#N/A,FALSE,"GLC";"'Прил.4 РМ'!glc3",#N/A,FALSE,"GLC";"'Прил.4 РМ'!glc4",#N/A,FALSE,"GLC";"'Прил.4 РМ'!glc5",#N/A,FALSE,"GLC"}</definedName>
    <definedName name="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5">{"'4.5 РМ'!glc1",#N/A,FALSE,"GLC";"'4.5 РМ'!glc2",#N/A,FALSE,"GLC";"'4.5 РМ'!glc3",#N/A,FALSE,"GLC";"'4.5 РМ'!glc4",#N/A,FALSE,"GLC";"'4.5 РМ'!glc5",#N/A,FALSE,"GLC"}</definedName>
    <definedName name="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1">{"'Прил. 10'!glc1",#N/A,FALSE,"GLC";"'Прил. 10'!glc2",#N/A,FALSE,"GLC";"'Прил. 10'!glc3",#N/A,FALSE,"GLC";"'Прил. 10'!glc4",#N/A,FALSE,"GLC";"'Прил. 10'!glc5",#N/A,FALSE,"GLC"}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7">{"'Прил.4 РМ'!glc1",#N/A,FALSE,"GLC";"'Прил.4 РМ'!glc2",#N/A,FALSE,"GLC";"'Прил.4 РМ'!glc3",#N/A,FALSE,"GLC";"'Прил.4 РМ'!glc4",#N/A,FALSE,"GLC";"'Прил.4 РМ'!glc5",#N/A,FALSE,"GLC"}</definedName>
    <definedName name="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5">#REF!</definedName>
    <definedName name="_z" localSheetId="8">#REF!</definedName>
    <definedName name="_z" localSheetId="10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5">#REF!</definedName>
    <definedName name="_а2" localSheetId="8">#REF!</definedName>
    <definedName name="_а2" localSheetId="10">#REF!</definedName>
    <definedName name="_а2">#REF!</definedName>
    <definedName name="_Восемь" localSheetId="10">#REF!</definedName>
    <definedName name="_Восемь">#REF!</definedName>
    <definedName name="_два_1" localSheetId="10">#REF!</definedName>
    <definedName name="_два_1">#REF!</definedName>
    <definedName name="_два_2" localSheetId="10">#REF!</definedName>
    <definedName name="_два_2">#REF!</definedName>
    <definedName name="_Девять" localSheetId="10">#REF!</definedName>
    <definedName name="_Девять">#REF!</definedName>
    <definedName name="_пять" localSheetId="10">#REF!</definedName>
    <definedName name="_пять">#REF!</definedName>
    <definedName name="_Раз" localSheetId="10">#REF!</definedName>
    <definedName name="_Раз">#REF!</definedName>
    <definedName name="_семь_1" localSheetId="10">#REF!</definedName>
    <definedName name="_семь_1">#REF!</definedName>
    <definedName name="_семь_2" localSheetId="10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5">#REF!</definedName>
    <definedName name="_Стоимость_УНЦП" localSheetId="8">#REF!</definedName>
    <definedName name="_Стоимость_УНЦП" localSheetId="10">#REF!</definedName>
    <definedName name="_Стоимость_УНЦП">#REF!</definedName>
    <definedName name="_три" localSheetId="10">#REF!</definedName>
    <definedName name="_три">#REF!</definedName>
    <definedName name="_xlnm._FilterDatabase">#REF!</definedName>
    <definedName name="_четыре" localSheetId="10">#REF!</definedName>
    <definedName name="_четыре">#REF!</definedName>
    <definedName name="_шесть_1" localSheetId="10">#REF!</definedName>
    <definedName name="_шесть_1">#REF!</definedName>
    <definedName name="_шесть_2" localSheetId="10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5">#REF!</definedName>
    <definedName name="a" localSheetId="8">#REF!</definedName>
    <definedName name="a" localSheetId="10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5">#REF!</definedName>
    <definedName name="a04t" localSheetId="16">#REF!</definedName>
    <definedName name="a04t" localSheetId="17">#REF!</definedName>
    <definedName name="a04t" localSheetId="8">#REF!</definedName>
    <definedName name="a04t" localSheetId="10">#REF!</definedName>
    <definedName name="a04t" localSheetId="13">#REF!</definedName>
    <definedName name="a04t" localSheetId="14">#REF!</definedName>
    <definedName name="a04t" localSheetId="12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5">#REF!</definedName>
    <definedName name="A99999999" localSheetId="8">#REF!</definedName>
    <definedName name="A99999999" localSheetId="10">#REF!</definedName>
    <definedName name="A99999999">#REF!</definedName>
    <definedName name="aa" localSheetId="10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5">#REF!</definedName>
    <definedName name="aaa" localSheetId="8">#REF!</definedName>
    <definedName name="aaa" localSheetId="10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5">#REF!</definedName>
    <definedName name="ab" localSheetId="8">#REF!</definedName>
    <definedName name="ab" localSheetId="10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5">#REF!</definedName>
    <definedName name="asd" localSheetId="8">#REF!</definedName>
    <definedName name="asd" localSheetId="10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5">#REF!</definedName>
    <definedName name="b" localSheetId="8">#REF!</definedName>
    <definedName name="b" localSheetId="10">#REF!</definedName>
    <definedName name="b">#REF!</definedName>
    <definedName name="BLPH1" localSheetId="10">#REF!</definedName>
    <definedName name="BLPH1">#REF!</definedName>
    <definedName name="BLPH2" localSheetId="10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5">#REF!</definedName>
    <definedName name="Categories" localSheetId="8">#REF!</definedName>
    <definedName name="Categories" localSheetId="10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5">#REF!</definedName>
    <definedName name="CC_fSF" localSheetId="8">#REF!</definedName>
    <definedName name="CC_fSF" localSheetId="10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5">#REF!</definedName>
    <definedName name="Criteria" localSheetId="8">#REF!</definedName>
    <definedName name="Criteria" localSheetId="10">#REF!</definedName>
    <definedName name="Criteria">#REF!</definedName>
    <definedName name="curs" localSheetId="10">#REF!</definedName>
    <definedName name="curs">#REF!</definedName>
    <definedName name="cvtnf" localSheetId="10">#REF!</definedName>
    <definedName name="cvtnf" localSheetId="13">#REF!</definedName>
    <definedName name="cvtnf" localSheetId="14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5">#REF!</definedName>
    <definedName name="d" localSheetId="8">#REF!</definedName>
    <definedName name="d" localSheetId="10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5">#REF!</definedName>
    <definedName name="Database" localSheetId="8">#REF!</definedName>
    <definedName name="Database" localSheetId="10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5">#REF!</definedName>
    <definedName name="DateColJournal" localSheetId="8">#REF!</definedName>
    <definedName name="DateColJournal" localSheetId="10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5">#REF!</definedName>
    <definedName name="ddduy" localSheetId="8">#REF!</definedName>
    <definedName name="ddduy" localSheetId="10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5">#REF!</definedName>
    <definedName name="deviation1" localSheetId="8">#REF!</definedName>
    <definedName name="deviation1" localSheetId="10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5">#REF!</definedName>
    <definedName name="DiscontRate" localSheetId="8">#REF!</definedName>
    <definedName name="DiscontRate" localSheetId="10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5">#REF!</definedName>
    <definedName name="DM" localSheetId="8">#REF!</definedName>
    <definedName name="DM" localSheetId="10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5">#REF!</definedName>
    <definedName name="DOLL" localSheetId="16">#REF!</definedName>
    <definedName name="DOLL" localSheetId="17">#REF!</definedName>
    <definedName name="DOLL" localSheetId="8">#REF!</definedName>
    <definedName name="DOLL" localSheetId="10">#REF!</definedName>
    <definedName name="DOLL" localSheetId="13">#REF!</definedName>
    <definedName name="DOLL" localSheetId="14">#REF!</definedName>
    <definedName name="DOLL" localSheetId="12">#REF!</definedName>
    <definedName name="DOLL">#REF!</definedName>
    <definedName name="ee" localSheetId="10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5">#REF!</definedName>
    <definedName name="ehc" localSheetId="8">#REF!</definedName>
    <definedName name="ehc" localSheetId="10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5">#REF!</definedName>
    <definedName name="Excel_BuiltIn_Database" localSheetId="8">#REF!</definedName>
    <definedName name="Excel_BuiltIn_Database" localSheetId="10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5">#REF!</definedName>
    <definedName name="Excel_BuiltIn_Print_Area_1" localSheetId="16">#REF!</definedName>
    <definedName name="Excel_BuiltIn_Print_Area_1" localSheetId="17">#REF!</definedName>
    <definedName name="Excel_BuiltIn_Print_Area_1" localSheetId="8">#REF!</definedName>
    <definedName name="Excel_BuiltIn_Print_Area_1" localSheetId="10">#REF!</definedName>
    <definedName name="Excel_BuiltIn_Print_Area_1" localSheetId="13">#REF!</definedName>
    <definedName name="Excel_BuiltIn_Print_Area_1" localSheetId="14">#REF!</definedName>
    <definedName name="Excel_BuiltIn_Print_Area_1" localSheetId="12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5">#REF!</definedName>
    <definedName name="Excel_BuiltIn_Print_Area_1_1" localSheetId="8">#REF!</definedName>
    <definedName name="Excel_BuiltIn_Print_Area_1_1" localSheetId="10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5">#REF!</definedName>
    <definedName name="Excel_BuiltIn_Print_Area_1_1_1" localSheetId="8">#REF!</definedName>
    <definedName name="Excel_BuiltIn_Print_Area_1_1_1" localSheetId="10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5">#REF!</definedName>
    <definedName name="Excel_BuiltIn_Print_Area_10_1" localSheetId="8">#REF!</definedName>
    <definedName name="Excel_BuiltIn_Print_Area_10_1" localSheetId="10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5">#REF!</definedName>
    <definedName name="Excel_BuiltIn_Print_Area_10_1_1" localSheetId="8">#REF!</definedName>
    <definedName name="Excel_BuiltIn_Print_Area_10_1_1" localSheetId="10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5">#REF!</definedName>
    <definedName name="Excel_BuiltIn_Print_Area_11" localSheetId="8">#REF!</definedName>
    <definedName name="Excel_BuiltIn_Print_Area_11" localSheetId="10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5">#REF!</definedName>
    <definedName name="Excel_BuiltIn_Print_Area_11_1" localSheetId="8">#REF!</definedName>
    <definedName name="Excel_BuiltIn_Print_Area_11_1" localSheetId="10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5">#REF!</definedName>
    <definedName name="Excel_BuiltIn_Print_Area_12" localSheetId="8">#REF!</definedName>
    <definedName name="Excel_BuiltIn_Print_Area_12" localSheetId="10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5">#REF!</definedName>
    <definedName name="Excel_BuiltIn_Print_Area_13" localSheetId="8">#REF!</definedName>
    <definedName name="Excel_BuiltIn_Print_Area_13" localSheetId="10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5">#REF!</definedName>
    <definedName name="Excel_BuiltIn_Print_Area_13_1" localSheetId="8">#REF!</definedName>
    <definedName name="Excel_BuiltIn_Print_Area_13_1" localSheetId="10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5">#REF!</definedName>
    <definedName name="Excel_BuiltIn_Print_Area_14" localSheetId="8">#REF!</definedName>
    <definedName name="Excel_BuiltIn_Print_Area_14" localSheetId="10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5">#REF!</definedName>
    <definedName name="Excel_BuiltIn_Print_Area_15" localSheetId="8">#REF!</definedName>
    <definedName name="Excel_BuiltIn_Print_Area_15" localSheetId="10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5">#REF!</definedName>
    <definedName name="Excel_BuiltIn_Print_Area_2_1" localSheetId="8">#REF!</definedName>
    <definedName name="Excel_BuiltIn_Print_Area_2_1" localSheetId="10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5">#REF!</definedName>
    <definedName name="Excel_BuiltIn_Print_Area_3_1" localSheetId="8">#REF!</definedName>
    <definedName name="Excel_BuiltIn_Print_Area_3_1" localSheetId="10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5">#REF!</definedName>
    <definedName name="Excel_BuiltIn_Print_Area_4" localSheetId="16">#REF!</definedName>
    <definedName name="Excel_BuiltIn_Print_Area_4" localSheetId="17">#REF!</definedName>
    <definedName name="Excel_BuiltIn_Print_Area_4" localSheetId="8">#REF!</definedName>
    <definedName name="Excel_BuiltIn_Print_Area_4" localSheetId="10">#REF!</definedName>
    <definedName name="Excel_BuiltIn_Print_Area_4" localSheetId="13">#REF!</definedName>
    <definedName name="Excel_BuiltIn_Print_Area_4" localSheetId="14">#REF!</definedName>
    <definedName name="Excel_BuiltIn_Print_Area_4" localSheetId="12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5">#REF!</definedName>
    <definedName name="Excel_BuiltIn_Print_Area_4_1" localSheetId="8">#REF!</definedName>
    <definedName name="Excel_BuiltIn_Print_Area_4_1" localSheetId="10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5">#REF!</definedName>
    <definedName name="Excel_BuiltIn_Print_Area_4_1_1" localSheetId="8">#REF!</definedName>
    <definedName name="Excel_BuiltIn_Print_Area_4_1_1" localSheetId="10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5">#REF!</definedName>
    <definedName name="Excel_BuiltIn_Print_Area_4_1_1_1" localSheetId="8">#REF!</definedName>
    <definedName name="Excel_BuiltIn_Print_Area_4_1_1_1" localSheetId="10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5">#REF!</definedName>
    <definedName name="Excel_BuiltIn_Print_Area_5" localSheetId="16">#REF!</definedName>
    <definedName name="Excel_BuiltIn_Print_Area_5" localSheetId="17">#REF!</definedName>
    <definedName name="Excel_BuiltIn_Print_Area_5" localSheetId="8">#REF!</definedName>
    <definedName name="Excel_BuiltIn_Print_Area_5" localSheetId="10">#REF!</definedName>
    <definedName name="Excel_BuiltIn_Print_Area_5" localSheetId="13">#REF!</definedName>
    <definedName name="Excel_BuiltIn_Print_Area_5" localSheetId="14">#REF!</definedName>
    <definedName name="Excel_BuiltIn_Print_Area_5" localSheetId="12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5">#REF!</definedName>
    <definedName name="Excel_BuiltIn_Print_Area_5_1" localSheetId="8">#REF!</definedName>
    <definedName name="Excel_BuiltIn_Print_Area_5_1" localSheetId="10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5">#REF!</definedName>
    <definedName name="Excel_BuiltIn_Print_Area_5_1_1" localSheetId="8">#REF!</definedName>
    <definedName name="Excel_BuiltIn_Print_Area_5_1_1" localSheetId="10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5">#REF!</definedName>
    <definedName name="Excel_BuiltIn_Print_Area_6" localSheetId="8">#REF!</definedName>
    <definedName name="Excel_BuiltIn_Print_Area_6" localSheetId="10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5">#REF!</definedName>
    <definedName name="Excel_BuiltIn_Print_Area_6_1" localSheetId="8">#REF!</definedName>
    <definedName name="Excel_BuiltIn_Print_Area_6_1" localSheetId="10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5">#REF!</definedName>
    <definedName name="Excel_BuiltIn_Print_Area_7_1" localSheetId="8">#REF!</definedName>
    <definedName name="Excel_BuiltIn_Print_Area_7_1" localSheetId="10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5">#REF!</definedName>
    <definedName name="Excel_BuiltIn_Print_Area_7_1_1" localSheetId="8">#REF!</definedName>
    <definedName name="Excel_BuiltIn_Print_Area_7_1_1" localSheetId="10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5">#REF!</definedName>
    <definedName name="Excel_BuiltIn_Print_Area_7_1_1_1" localSheetId="8">#REF!</definedName>
    <definedName name="Excel_BuiltIn_Print_Area_7_1_1_1" localSheetId="10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5">#REF!</definedName>
    <definedName name="Excel_BuiltIn_Print_Area_7_1_1_1_1" localSheetId="8">#REF!</definedName>
    <definedName name="Excel_BuiltIn_Print_Area_7_1_1_1_1" localSheetId="10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5">#REF!</definedName>
    <definedName name="Excel_BuiltIn_Print_Area_8_1" localSheetId="8">#REF!</definedName>
    <definedName name="Excel_BuiltIn_Print_Area_8_1" localSheetId="10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5">#REF!</definedName>
    <definedName name="Excel_BuiltIn_Print_Area_9_1" localSheetId="8">#REF!</definedName>
    <definedName name="Excel_BuiltIn_Print_Area_9_1" localSheetId="10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5">#REF!</definedName>
    <definedName name="Excel_BuiltIn_Print_Area_9_1_1" localSheetId="8">#REF!</definedName>
    <definedName name="Excel_BuiltIn_Print_Area_9_1_1" localSheetId="10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5">#REF!</definedName>
    <definedName name="Excel_BuiltIn_Print_Area_9_1_1_1" localSheetId="8">#REF!</definedName>
    <definedName name="Excel_BuiltIn_Print_Area_9_1_1_1" localSheetId="10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5">#REF!</definedName>
    <definedName name="Excel_BuiltIn_Print_Titles" localSheetId="8">#REF!</definedName>
    <definedName name="Excel_BuiltIn_Print_Titles" localSheetId="10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5">#REF!</definedName>
    <definedName name="Excel_BuiltIn_Print_Titles_1" localSheetId="8">#REF!</definedName>
    <definedName name="Excel_BuiltIn_Print_Titles_1" localSheetId="10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5">#REF!</definedName>
    <definedName name="Excel_BuiltIn_Print_Titles_1_1" localSheetId="8">#REF!</definedName>
    <definedName name="Excel_BuiltIn_Print_Titles_1_1" localSheetId="10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5">#REF!</definedName>
    <definedName name="Excel_BuiltIn_Print_Titles_1_1_1" localSheetId="8">#REF!</definedName>
    <definedName name="Excel_BuiltIn_Print_Titles_1_1_1" localSheetId="10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5">#REF!</definedName>
    <definedName name="Excel_BuiltIn_Print_Titles_12" localSheetId="8">#REF!</definedName>
    <definedName name="Excel_BuiltIn_Print_Titles_12" localSheetId="10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5">#REF!</definedName>
    <definedName name="Excel_BuiltIn_Print_Titles_13" localSheetId="8">#REF!</definedName>
    <definedName name="Excel_BuiltIn_Print_Titles_13" localSheetId="10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5">#REF!</definedName>
    <definedName name="Excel_BuiltIn_Print_Titles_13_1" localSheetId="8">#REF!</definedName>
    <definedName name="Excel_BuiltIn_Print_Titles_13_1" localSheetId="10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5">#REF!</definedName>
    <definedName name="Excel_BuiltIn_Print_Titles_14" localSheetId="8">#REF!</definedName>
    <definedName name="Excel_BuiltIn_Print_Titles_14" localSheetId="10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5">#REF!</definedName>
    <definedName name="Excel_BuiltIn_Print_Titles_2" localSheetId="8">#REF!</definedName>
    <definedName name="Excel_BuiltIn_Print_Titles_2" localSheetId="10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5">#REF!</definedName>
    <definedName name="Excel_BuiltIn_Print_Titles_2_1" localSheetId="8">#REF!</definedName>
    <definedName name="Excel_BuiltIn_Print_Titles_2_1" localSheetId="10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5">#REF!</definedName>
    <definedName name="Excel_BuiltIn_Print_Titles_3" localSheetId="8">#REF!</definedName>
    <definedName name="Excel_BuiltIn_Print_Titles_3" localSheetId="10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5">#REF!</definedName>
    <definedName name="Excel_BuiltIn_Print_Titles_3_1" localSheetId="8">#REF!</definedName>
    <definedName name="Excel_BuiltIn_Print_Titles_3_1" localSheetId="10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5">#REF!</definedName>
    <definedName name="Excel_BuiltIn_Print_Titles_4" localSheetId="8">#REF!</definedName>
    <definedName name="Excel_BuiltIn_Print_Titles_4" localSheetId="10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5">#REF!</definedName>
    <definedName name="Excel_BuiltIn_Print_Titles_4_1" localSheetId="8">#REF!</definedName>
    <definedName name="Excel_BuiltIn_Print_Titles_4_1" localSheetId="10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5">#REF!</definedName>
    <definedName name="Excel_BuiltIn_Print_Titles_5" localSheetId="8">#REF!</definedName>
    <definedName name="Excel_BuiltIn_Print_Titles_5" localSheetId="10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5">#REF!</definedName>
    <definedName name="Excel_BuiltIn_Print_Titles_5_1" localSheetId="8">#REF!</definedName>
    <definedName name="Excel_BuiltIn_Print_Titles_5_1" localSheetId="10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5">#REF!</definedName>
    <definedName name="Excel_BuiltIn_Print_Titles_8" localSheetId="8">#REF!</definedName>
    <definedName name="Excel_BuiltIn_Print_Titles_8" localSheetId="10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5">#REF!</definedName>
    <definedName name="Excel_BuiltIn_Print_Titles_9" localSheetId="8">#REF!</definedName>
    <definedName name="Excel_BuiltIn_Print_Titles_9" localSheetId="10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5">#REF!</definedName>
    <definedName name="Excel_BuiltIn_Print_Titles_9_1" localSheetId="8">#REF!</definedName>
    <definedName name="Excel_BuiltIn_Print_Titles_9_1" localSheetId="10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5">#REF!</definedName>
    <definedName name="ff" localSheetId="16">#REF!</definedName>
    <definedName name="ff" localSheetId="17">#REF!</definedName>
    <definedName name="ff" localSheetId="8">#REF!</definedName>
    <definedName name="ff" localSheetId="10">#REF!</definedName>
    <definedName name="ff" localSheetId="13">#REF!</definedName>
    <definedName name="ff" localSheetId="14">#REF!</definedName>
    <definedName name="ff" localSheetId="12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5">#REF!</definedName>
    <definedName name="gggg" localSheetId="16">#REF!</definedName>
    <definedName name="gggg" localSheetId="17">#REF!</definedName>
    <definedName name="gggg" localSheetId="8">#REF!</definedName>
    <definedName name="gggg" localSheetId="10">#REF!</definedName>
    <definedName name="gggg" localSheetId="13">#REF!</definedName>
    <definedName name="gggg" localSheetId="14">#REF!</definedName>
    <definedName name="gggg" localSheetId="12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5">#REF!</definedName>
    <definedName name="Global.MNULL" localSheetId="16">#REF!</definedName>
    <definedName name="Global.MNULL" localSheetId="17">#REF!</definedName>
    <definedName name="Global.MNULL" localSheetId="8">#REF!</definedName>
    <definedName name="Global.MNULL" localSheetId="10">#REF!</definedName>
    <definedName name="Global.MNULL" localSheetId="13">#REF!</definedName>
    <definedName name="Global.MNULL" localSheetId="14">#REF!</definedName>
    <definedName name="Global.MNULL" localSheetId="12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5">#REF!</definedName>
    <definedName name="Global.NULL" localSheetId="16">#REF!</definedName>
    <definedName name="Global.NULL" localSheetId="17">#REF!</definedName>
    <definedName name="Global.NULL" localSheetId="8">#REF!</definedName>
    <definedName name="Global.NULL" localSheetId="10">#REF!</definedName>
    <definedName name="Global.NULL" localSheetId="13">#REF!</definedName>
    <definedName name="Global.NULL" localSheetId="14">#REF!</definedName>
    <definedName name="Global.NULL" localSheetId="12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5">#REF!</definedName>
    <definedName name="h" localSheetId="8">#REF!</definedName>
    <definedName name="h" localSheetId="10">#REF!</definedName>
    <definedName name="h">#REF!</definedName>
    <definedName name="hfci" localSheetId="10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5">#REF!</definedName>
    <definedName name="hfcxtn" localSheetId="8">#REF!</definedName>
    <definedName name="hfcxtn" localSheetId="10">#REF!</definedName>
    <definedName name="hfcxtn">#REF!</definedName>
    <definedName name="htvjyn" localSheetId="10">#REF!</definedName>
    <definedName name="htvjyn" localSheetId="13">#REF!</definedName>
    <definedName name="htvjyn" localSheetId="14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5">#REF!</definedName>
    <definedName name="i" localSheetId="8">#REF!</definedName>
    <definedName name="i" localSheetId="10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5">#REF!</definedName>
    <definedName name="iii" localSheetId="8">#REF!</definedName>
    <definedName name="iii" localSheetId="10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5">#REF!</definedName>
    <definedName name="iiiii" localSheetId="8">#REF!</definedName>
    <definedName name="iiiii" localSheetId="10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5">#REF!</definedName>
    <definedName name="Ind" localSheetId="8">#REF!</definedName>
    <definedName name="Ind" localSheetId="10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5">#REF!</definedName>
    <definedName name="Itog" localSheetId="8">#REF!</definedName>
    <definedName name="Itog" localSheetId="10">#REF!</definedName>
    <definedName name="Itog">#REF!</definedName>
    <definedName name="Iквартал2014" localSheetId="10">#REF!</definedName>
    <definedName name="Iквартал2014">#REF!</definedName>
    <definedName name="jkjhggh" localSheetId="0">#REF!</definedName>
    <definedName name="jkjhggh" localSheetId="1">#REF!</definedName>
    <definedName name="jkjhggh" localSheetId="2">#REF!</definedName>
    <definedName name="jkjhggh" localSheetId="5">#REF!</definedName>
    <definedName name="jkjhggh" localSheetId="8">#REF!</definedName>
    <definedName name="jkjhggh" localSheetId="10">#REF!</definedName>
    <definedName name="jkjhggh">#REF!</definedName>
    <definedName name="Jkz" localSheetId="10">#REF!</definedName>
    <definedName name="Jkz">#REF!</definedName>
    <definedName name="kinf09_08" localSheetId="10">#REF!</definedName>
    <definedName name="kinf09_08">#REF!</definedName>
    <definedName name="kinf10_09" localSheetId="10">#REF!</definedName>
    <definedName name="kinf10_09">#REF!</definedName>
    <definedName name="kinf11_10" localSheetId="10">#REF!</definedName>
    <definedName name="kinf11_10">#REF!</definedName>
    <definedName name="kinf12_11" localSheetId="10">#REF!</definedName>
    <definedName name="kinf12_11">#REF!</definedName>
    <definedName name="kk" localSheetId="10">#REF!</definedName>
    <definedName name="kk" localSheetId="13">#REF!</definedName>
    <definedName name="kk" localSheetId="14">#REF!</definedName>
    <definedName name="kk">#REF!</definedName>
    <definedName name="kl" localSheetId="10">#REF!</definedName>
    <definedName name="kl" localSheetId="13">#REF!</definedName>
    <definedName name="kl" localSheetId="14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5">#REF!</definedName>
    <definedName name="KPlan" localSheetId="8">#REF!</definedName>
    <definedName name="KPlan" localSheetId="10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5">#REF!</definedName>
    <definedName name="l" localSheetId="8">#REF!</definedName>
    <definedName name="l" localSheetId="10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5">#REF!</definedName>
    <definedName name="language" localSheetId="8">#REF!</definedName>
    <definedName name="language" localSheetId="10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5">#REF!</definedName>
    <definedName name="m" localSheetId="8">#REF!</definedName>
    <definedName name="m" localSheetId="10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5">#REF!</definedName>
    <definedName name="n" localSheetId="8">#REF!</definedName>
    <definedName name="n" localSheetId="10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15">{"","одинz","дваz","триz","четыреz","пятьz","шестьz","семьz","восемьz","девятьz"}</definedName>
    <definedName name="n_1" localSheetId="17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13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15">{"";1;"двадцатьz";"тридцатьz";"сорокz";"пятьдесятz";"шестьдесятz";"семьдесятz";"восемьдесятz";"девяностоz"}</definedName>
    <definedName name="n_3" localSheetId="17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13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15">{"","стоz","двестиz","тристаz","четырестаz","пятьсотz","шестьсотz","семьсотz","восемьсотz","девятьсотz"}</definedName>
    <definedName name="n_4" localSheetId="1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13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15">{"","однаz","двеz","триz","четыреz","пятьz","шестьz","семьz","восемьz","девятьz"}</definedName>
    <definedName name="n_5" localSheetId="17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13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5">IF('4.5 РМ'!n_3=1,'4.5 РМ'!n_2,'4.5 РМ'!n_3&amp;'4.5 РМ'!n_1)</definedName>
    <definedName name="n0x" localSheetId="15">IF('4.7 Прил.6 Расчет Прочие'!n_3=1,'4.7 Прил.6 Расчет Прочие'!n_2,'4.7 Прил.6 Расчет Прочие'!n_3&amp;'4.7 Прил.6 Расчет Прочие'!n_1)</definedName>
    <definedName name="n0x" localSheetId="17">IF('4.9 Прил 6.2 Расчет ПИР'!n_3=1,'4.9 Прил 6.2 Расчет ПИР'!n_2,'4.9 Прил 6.2 Расчет ПИР'!n_3&amp;'4.9 Прил 6.2 Расчет ПИР'!n_1)</definedName>
    <definedName name="n0x" localSheetId="11">IF('Прил. 10'!n_3=1,'Прил. 10'!n_2,'Прил. 10'!n_3&amp;'Прил. 10'!n_1)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7">IF('Прил.4 РМ'!n_3=1,'Прил.4 РМ'!n_2,'Прил.4 РМ'!n_3&amp;'Прил.4 РМ'!n_1)</definedName>
    <definedName name="n0x" localSheetId="8">IF('Прил.5 Расчет СМР и ОБ'!n_3=1,'Прил.5 Расчет СМР и ОБ'!n_2,'Прил.5 Расчет СМР и ОБ'!n_3&amp;'Прил.5 Расчет СМР и ОБ'!n_1)</definedName>
    <definedName name="n0x" localSheetId="10">IF('Прил.7 Расчет пок.'!n_3=1,'Прил.7 Расчет пок.'!n_2,'Прил.7 Расчет пок.'!n_3&amp;'Прил.7 Расчет пок.'!n_1)</definedName>
    <definedName name="n0x" localSheetId="13">IF(ФОТи1.тек.!n_3=1,ФОТи1.тек.!n_2,ФОТи1.тек.!n_3&amp;ФОТи1.тек.!n_1)</definedName>
    <definedName name="n0x" localSheetId="14">IF(ФОТи2.тек.!n_3=1,ФОТи2.тек.!n_2,ФОТи2.тек.!n_3&amp;ФОТи2.тек.!n_1)</definedName>
    <definedName name="n0x" localSheetId="12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5">IF('4.5 РМ'!n_3=1,'4.5 РМ'!n_2,'4.5 РМ'!n_3&amp;'4.5 РМ'!n_5)</definedName>
    <definedName name="n1x" localSheetId="15">IF('4.7 Прил.6 Расчет Прочие'!n_3=1,'4.7 Прил.6 Расчет Прочие'!n_2,'4.7 Прил.6 Расчет Прочие'!n_3&amp;'4.7 Прил.6 Расчет Прочие'!n_5)</definedName>
    <definedName name="n1x" localSheetId="17">IF('4.9 Прил 6.2 Расчет ПИР'!n_3=1,'4.9 Прил 6.2 Расчет ПИР'!n_2,'4.9 Прил 6.2 Расчет ПИР'!n_3&amp;'4.9 Прил 6.2 Расчет ПИР'!n_5)</definedName>
    <definedName name="n1x" localSheetId="11">IF('Прил. 10'!n_3=1,'Прил. 10'!n_2,'Прил. 10'!n_3&amp;'Прил. 10'!n_5)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7">IF('Прил.4 РМ'!n_3=1,'Прил.4 РМ'!n_2,'Прил.4 РМ'!n_3&amp;'Прил.4 РМ'!n_5)</definedName>
    <definedName name="n1x" localSheetId="8">IF('Прил.5 Расчет СМР и ОБ'!n_3=1,'Прил.5 Расчет СМР и ОБ'!n_2,'Прил.5 Расчет СМР и ОБ'!n_3&amp;'Прил.5 Расчет СМР и ОБ'!n_5)</definedName>
    <definedName name="n1x" localSheetId="10">IF('Прил.7 Расчет пок.'!n_3=1,'Прил.7 Расчет пок.'!n_2,'Прил.7 Расчет пок.'!n_3&amp;'Прил.7 Расчет пок.'!n_5)</definedName>
    <definedName name="n1x" localSheetId="13">IF(ФОТи1.тек.!n_3=1,ФОТи1.тек.!n_2,ФОТи1.тек.!n_3&amp;ФОТи1.тек.!n_5)</definedName>
    <definedName name="n1x" localSheetId="14">IF(ФОТи2.тек.!n_3=1,ФОТи2.тек.!n_2,ФОТи2.тек.!n_3&amp;ФОТи2.тек.!n_5)</definedName>
    <definedName name="n1x" localSheetId="12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5">#REF!</definedName>
    <definedName name="Nalog" localSheetId="8">#REF!</definedName>
    <definedName name="Nalog" localSheetId="10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5">#REF!</definedName>
    <definedName name="NumColJournal" localSheetId="8">#REF!</definedName>
    <definedName name="NumColJournal" localSheetId="10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5">#REF!</definedName>
    <definedName name="o" localSheetId="8">#REF!</definedName>
    <definedName name="o" localSheetId="10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5">#REF!</definedName>
    <definedName name="Obj" localSheetId="8">#REF!</definedName>
    <definedName name="Obj" localSheetId="10">#REF!</definedName>
    <definedName name="Obj">#REF!</definedName>
    <definedName name="opmes" localSheetId="10">#REF!</definedName>
    <definedName name="opmes">#REF!</definedName>
    <definedName name="oppp" localSheetId="0">#REF!</definedName>
    <definedName name="oppp" localSheetId="1">#REF!</definedName>
    <definedName name="oppp" localSheetId="2">#REF!</definedName>
    <definedName name="oppp" localSheetId="5">#REF!</definedName>
    <definedName name="oppp" localSheetId="8">#REF!</definedName>
    <definedName name="oppp" localSheetId="10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5">#REF!</definedName>
    <definedName name="pp" localSheetId="8">#REF!</definedName>
    <definedName name="pp" localSheetId="10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5">#REF!</definedName>
    <definedName name="Print_Area" localSheetId="17">#REF!</definedName>
    <definedName name="Print_Area" localSheetId="8">#REF!</definedName>
    <definedName name="Print_Area" localSheetId="10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5">#REF!</definedName>
    <definedName name="propis" localSheetId="8">#REF!</definedName>
    <definedName name="propis" localSheetId="10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5">#REF!</definedName>
    <definedName name="q" localSheetId="8">#REF!</definedName>
    <definedName name="q" localSheetId="10">#REF!</definedName>
    <definedName name="q">#REF!</definedName>
    <definedName name="qq" localSheetId="10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5">#REF!</definedName>
    <definedName name="qqqqqqqqqqqqqqqqqqqqqqqqqqqqqqqqqqq" localSheetId="8">#REF!</definedName>
    <definedName name="qqqqqqqqqqqqqqqqqqqqqqqqqqqqqqqqqqq" localSheetId="10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5">#REF!</definedName>
    <definedName name="rehl" localSheetId="8">#REF!</definedName>
    <definedName name="rehl" localSheetId="10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5">#REF!</definedName>
    <definedName name="rf" localSheetId="8">#REF!</definedName>
    <definedName name="rf" localSheetId="10">#REF!</definedName>
    <definedName name="rf">#REF!</definedName>
    <definedName name="rrr" localSheetId="10">#REF!</definedName>
    <definedName name="rrr">#REF!</definedName>
    <definedName name="rrrrrr" localSheetId="10">#REF!</definedName>
    <definedName name="rrrrrr" localSheetId="13">#REF!</definedName>
    <definedName name="rrrrrr" localSheetId="14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5">#REF!</definedName>
    <definedName name="rtyrty" localSheetId="8">#REF!</definedName>
    <definedName name="rtyrty" localSheetId="10">#REF!</definedName>
    <definedName name="rtyrty">#REF!</definedName>
    <definedName name="rybuf" localSheetId="10">#REF!</definedName>
    <definedName name="rybuf">#REF!</definedName>
    <definedName name="rybuf3" localSheetId="10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5">#REF!</definedName>
    <definedName name="SD_DC" localSheetId="8">#REF!</definedName>
    <definedName name="SD_DC" localSheetId="10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5">#REF!</definedName>
    <definedName name="SDDsfd" localSheetId="8">#REF!</definedName>
    <definedName name="SDDsfd" localSheetId="10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5">#REF!</definedName>
    <definedName name="SDSA" localSheetId="8">#REF!</definedName>
    <definedName name="SDSA" localSheetId="10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5">#REF!</definedName>
    <definedName name="SF_SFs" localSheetId="8">#REF!</definedName>
    <definedName name="SF_SFs" localSheetId="10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5">#REF!</definedName>
    <definedName name="SM" localSheetId="8">#REF!</definedName>
    <definedName name="SM" localSheetId="10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5">#REF!</definedName>
    <definedName name="SM_SM" localSheetId="8">#REF!</definedName>
    <definedName name="SM_SM" localSheetId="10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5">#REF!</definedName>
    <definedName name="SM_SM1" localSheetId="8">#REF!</definedName>
    <definedName name="SM_SM1" localSheetId="10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5">#REF!</definedName>
    <definedName name="SM_SM45" localSheetId="8">#REF!</definedName>
    <definedName name="SM_SM45" localSheetId="10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5">#REF!</definedName>
    <definedName name="SM_SM6" localSheetId="8">#REF!</definedName>
    <definedName name="SM_SM6" localSheetId="10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5">#REF!</definedName>
    <definedName name="SM_STO" localSheetId="8">#REF!</definedName>
    <definedName name="SM_STO" localSheetId="10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5">#REF!</definedName>
    <definedName name="SM_STO1" localSheetId="8">#REF!</definedName>
    <definedName name="SM_STO1" localSheetId="10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5">#REF!</definedName>
    <definedName name="SM_STO2" localSheetId="8">#REF!</definedName>
    <definedName name="SM_STO2" localSheetId="10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5">#REF!</definedName>
    <definedName name="SM_STO3" localSheetId="8">#REF!</definedName>
    <definedName name="SM_STO3" localSheetId="10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5">#REF!</definedName>
    <definedName name="Smmmmmmmmmmmmmmm" localSheetId="8">#REF!</definedName>
    <definedName name="Smmmmmmmmmmmmmmm" localSheetId="10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5">#REF!</definedName>
    <definedName name="SmPr" localSheetId="8">#REF!</definedName>
    <definedName name="SmPr" localSheetId="10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5">#REF!</definedName>
    <definedName name="Status" localSheetId="8">#REF!</definedName>
    <definedName name="Status" localSheetId="10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5">#REF!</definedName>
    <definedName name="SUM_" localSheetId="8">#REF!</definedName>
    <definedName name="SUM_" localSheetId="10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5">#REF!</definedName>
    <definedName name="SUM_1" localSheetId="8">#REF!</definedName>
    <definedName name="SUM_1" localSheetId="10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5">#REF!</definedName>
    <definedName name="sum_2" localSheetId="8">#REF!</definedName>
    <definedName name="sum_2" localSheetId="10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5">#REF!</definedName>
    <definedName name="SUM_3" localSheetId="8">#REF!</definedName>
    <definedName name="SUM_3" localSheetId="10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5">#REF!</definedName>
    <definedName name="sum_4" localSheetId="8">#REF!</definedName>
    <definedName name="sum_4" localSheetId="10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5">#REF!</definedName>
    <definedName name="SV" localSheetId="8">#REF!</definedName>
    <definedName name="SV" localSheetId="10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5">#REF!</definedName>
    <definedName name="SV_STO" localSheetId="8">#REF!</definedName>
    <definedName name="SV_STO" localSheetId="10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5">#REF!</definedName>
    <definedName name="t" localSheetId="8">#REF!</definedName>
    <definedName name="t" localSheetId="10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5">#REF!</definedName>
    <definedName name="time" localSheetId="16">#REF!</definedName>
    <definedName name="time" localSheetId="17">#REF!</definedName>
    <definedName name="time" localSheetId="8">#REF!</definedName>
    <definedName name="time" localSheetId="10">#REF!</definedName>
    <definedName name="time" localSheetId="13">#REF!</definedName>
    <definedName name="time" localSheetId="14">#REF!</definedName>
    <definedName name="time" localSheetId="12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5">#REF!</definedName>
    <definedName name="Time_diff" localSheetId="8">#REF!</definedName>
    <definedName name="Time_diff" localSheetId="10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5">#REF!</definedName>
    <definedName name="Times" localSheetId="8">#REF!</definedName>
    <definedName name="Times" localSheetId="10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5">#REF!</definedName>
    <definedName name="Times___0" localSheetId="8">#REF!</definedName>
    <definedName name="Times___0" localSheetId="10">#REF!</definedName>
    <definedName name="Times___0">#REF!</definedName>
    <definedName name="title" localSheetId="10">#REF!</definedName>
    <definedName name="title">#REF!</definedName>
    <definedName name="ttt" localSheetId="10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5">#REF!</definedName>
    <definedName name="ujl" localSheetId="8">#REF!</definedName>
    <definedName name="ujl" localSheetId="10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5">#REF!</definedName>
    <definedName name="USA_1" localSheetId="8">#REF!</definedName>
    <definedName name="USA_1" localSheetId="10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5">#REF!</definedName>
    <definedName name="v" localSheetId="8">#REF!</definedName>
    <definedName name="v" localSheetId="10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5">#REF!</definedName>
    <definedName name="VH" localSheetId="8">#REF!</definedName>
    <definedName name="VH" localSheetId="10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5">#REF!</definedName>
    <definedName name="w" localSheetId="8">#REF!</definedName>
    <definedName name="w" localSheetId="10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5">{"'4.5 РМ'!glc1",#N/A,FALSE,"GLC";"'4.5 РМ'!glc2",#N/A,FALSE,"GLC";"'4.5 РМ'!glc3",#N/A,FALSE,"GLC";"'4.5 РМ'!glc4",#N/A,FALSE,"GLC";"'4.5 РМ'!glc5",#N/A,FALSE,"GLC"}</definedName>
    <definedName name="wrn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1">{"'Прил. 10'!glc1",#N/A,FALSE,"GLC";"'Прил. 10'!glc2",#N/A,FALSE,"GLC";"'Прил. 10'!glc3",#N/A,FALSE,"GLC";"'Прил. 10'!glc4",#N/A,FALSE,"GLC";"'Прил. 10'!glc5",#N/A,FALSE,"GLC"}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7">{"'Прил.4 РМ'!glc1",#N/A,FALSE,"GLC";"'Прил.4 РМ'!glc2",#N/A,FALSE,"GLC";"'Прил.4 РМ'!glc3",#N/A,FALSE,"GLC";"'Прил.4 РМ'!glc4",#N/A,FALSE,"GLC";"'Прил.4 РМ'!glc5",#N/A,FALSE,"GLC"}</definedName>
    <definedName name="wrn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5">{#N/A,#N/A,FALSE,"Шаблон_Спец1"}</definedName>
    <definedName name="wrn.1." localSheetId="15">{#N/A,#N/A,FALSE,"Шаблон_Спец1"}</definedName>
    <definedName name="wrn.1." localSheetId="17">{#N/A,#N/A,FALSE,"Шаблон_Спец1"}</definedName>
    <definedName name="wrn.1." localSheetId="11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7">{#N/A,#N/A,FALSE,"Шаблон_Спец1"}</definedName>
    <definedName name="wrn.1." localSheetId="8">{#N/A,#N/A,FALSE,"Шаблон_Спец1"}</definedName>
    <definedName name="wrn.1." localSheetId="10">{#N/A,#N/A,FALSE,"Шаблон_Спец1"}</definedName>
    <definedName name="wrn.1." localSheetId="13">{#N/A,#N/A,FALSE,"Шаблон_Спец1"}</definedName>
    <definedName name="wrn.1." localSheetId="14">{#N/A,#N/A,FALSE,"Шаблон_Спец1"}</definedName>
    <definedName name="wrn.1." localSheetId="12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15">{#N/A,#N/A,FALSE,"Aging Summary";#N/A,#N/A,FALSE,"Ratio Analysis";#N/A,#N/A,FALSE,"Test 120 Day Accts";#N/A,#N/A,FALSE,"Tickmarks"}</definedName>
    <definedName name="wrn.Aging._.and._.Trend._.Analysis." localSheetId="1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13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15">{#N/A,#N/A,FALSE,"Aging Summary";#N/A,#N/A,FALSE,"Ratio Analysis";#N/A,#N/A,FALSE,"Test 120 Day Accts";#N/A,#N/A,FALSE,"Tickmarks"}</definedName>
    <definedName name="wrn.Aging.and._Trend._.Analysis.2" localSheetId="1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13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15">{"assets",#N/A,FALSE,"historicBS";"liab",#N/A,FALSE,"historicBS";"is",#N/A,FALSE,"historicIS";"ratios",#N/A,FALSE,"ratios"}</definedName>
    <definedName name="wrn.basicfin." localSheetId="1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13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15">{"assets",#N/A,FALSE,"historicBS";"liab",#N/A,FALSE,"historicBS";"is",#N/A,FALSE,"historicIS";"ratios",#N/A,FALSE,"ratios"}</definedName>
    <definedName name="wrn.basicfin.2" localSheetId="1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13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15">{#N/A,#N/A,TRUE,"Engineering Dept";#N/A,#N/A,TRUE,"Sales Dept";#N/A,#N/A,TRUE,"Marketing Dept";#N/A,#N/A,TRUE,"Admin Dept"}</definedName>
    <definedName name="wrn.Departmentals." localSheetId="1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13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15">{#N/A,#N/A,FALSE,"Engineering Dept";#N/A,#N/A,FALSE,"Sales Dept";#N/A,#N/A,FALSE,"Marketing Dept";#N/A,#N/A,FALSE,"Admin Dept";#N/A,#N/A,FALSE,"Total Operating Expenses"}</definedName>
    <definedName name="wrn.Departments." localSheetId="1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13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15">{#N/A,#N/A,TRUE,"Balance Sheet";#N/A,#N/A,TRUE,"Income Statement";#N/A,#N/A,TRUE,"Statement of Cash Flows";#N/A,#N/A,TRUE,"Key Indicators"}</definedName>
    <definedName name="wrn.Financials." localSheetId="1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13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15">{"glcbs",#N/A,FALSE,"GLCBS";"glccsbs",#N/A,FALSE,"GLCCSBS";"glcis",#N/A,FALSE,"GLCIS";"glccsis",#N/A,FALSE,"GLCCSIS";"glcrat1",#N/A,FALSE,"GLC-ratios1"}</definedName>
    <definedName name="wrn.glc." localSheetId="1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13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5">{"'4.5 РМ'!glc1",#N/A,FALSE,"GLC";"'4.5 РМ'!glc2",#N/A,FALSE,"GLC";"'4.5 РМ'!glc3",#N/A,FALSE,"GLC";"'4.5 РМ'!glc4",#N/A,FALSE,"GLC";"'4.5 РМ'!glc5",#N/A,FALSE,"GLC"}</definedName>
    <definedName name="wrn.glcpromonte.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1">{"'Прил. 10'!glc1",#N/A,FALSE,"GLC";"'Прил. 10'!glc2",#N/A,FALSE,"GLC";"'Прил. 10'!glc3",#N/A,FALSE,"GLC";"'Прил. 10'!glc4",#N/A,FALSE,"GLC";"'Прил. 10'!glc5",#N/A,FALSE,"GLC"}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7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5">#REF!</definedName>
    <definedName name="xh" localSheetId="8">#REF!</definedName>
    <definedName name="xh" localSheetId="10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5">#REF!</definedName>
    <definedName name="y" localSheetId="8">#REF!</definedName>
    <definedName name="y" localSheetId="10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5">#REF!</definedName>
    <definedName name="Yamaha_26" localSheetId="8">#REF!</definedName>
    <definedName name="Yamaha_26" localSheetId="10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5">#REF!</definedName>
    <definedName name="yyy" localSheetId="8">#REF!</definedName>
    <definedName name="yyy" localSheetId="10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5">#REF!</definedName>
    <definedName name="ZAK1" localSheetId="8">#REF!</definedName>
    <definedName name="ZAK1" localSheetId="10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5">#REF!</definedName>
    <definedName name="ZAK2" localSheetId="8">#REF!</definedName>
    <definedName name="ZAK2" localSheetId="10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5">#REF!</definedName>
    <definedName name="zak3" localSheetId="8">#REF!</definedName>
    <definedName name="zak3" localSheetId="10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5">#REF!</definedName>
    <definedName name="zxdc" localSheetId="8">#REF!</definedName>
    <definedName name="zxdc" localSheetId="10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5">#REF!</definedName>
    <definedName name="zzzz" localSheetId="8">#REF!</definedName>
    <definedName name="zzzz" localSheetId="10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5">#REF!</definedName>
    <definedName name="а" localSheetId="16">#REF!</definedName>
    <definedName name="а" localSheetId="17">#REF!</definedName>
    <definedName name="а" localSheetId="8">#REF!</definedName>
    <definedName name="а" localSheetId="10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5">#REF!</definedName>
    <definedName name="А10" localSheetId="8">#REF!</definedName>
    <definedName name="А10" localSheetId="10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5">#REF!</definedName>
    <definedName name="а12" localSheetId="8">#REF!</definedName>
    <definedName name="а12" localSheetId="10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5">#REF!</definedName>
    <definedName name="а124545" localSheetId="8">#REF!</definedName>
    <definedName name="а124545" localSheetId="10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5">#REF!</definedName>
    <definedName name="А15" localSheetId="8">#REF!</definedName>
    <definedName name="А15" localSheetId="10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5">#REF!</definedName>
    <definedName name="А2" localSheetId="8">#REF!</definedName>
    <definedName name="А2" localSheetId="10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5">#REF!</definedName>
    <definedName name="А34" localSheetId="8">#REF!</definedName>
    <definedName name="А34" localSheetId="10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5">#REF!</definedName>
    <definedName name="а35" localSheetId="8">#REF!</definedName>
    <definedName name="а35" localSheetId="10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5">#REF!</definedName>
    <definedName name="а36" localSheetId="8">#REF!</definedName>
    <definedName name="а36" localSheetId="10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5">#REF!</definedName>
    <definedName name="аа" localSheetId="8">#REF!</definedName>
    <definedName name="аа" localSheetId="10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5">#REF!</definedName>
    <definedName name="ааа" localSheetId="16">#REF!</definedName>
    <definedName name="ааа" localSheetId="17">#REF!</definedName>
    <definedName name="ааа" localSheetId="8">#REF!</definedName>
    <definedName name="ааа" localSheetId="10">#REF!</definedName>
    <definedName name="ааа" localSheetId="13">#REF!</definedName>
    <definedName name="ааа" localSheetId="14">#REF!</definedName>
    <definedName name="ааа" localSheetId="12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5">#REF!</definedName>
    <definedName name="аааа" localSheetId="11">#REF!</definedName>
    <definedName name="аааа" localSheetId="3">#REF!</definedName>
    <definedName name="аааа" localSheetId="4">#REF!</definedName>
    <definedName name="аааа" localSheetId="7">#REF!</definedName>
    <definedName name="аааа" localSheetId="8">#REF!</definedName>
    <definedName name="аааа" localSheetId="10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5">#REF!</definedName>
    <definedName name="ааааа" localSheetId="8">#REF!</definedName>
    <definedName name="ааааа" localSheetId="10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5">#REF!</definedName>
    <definedName name="аааааа" localSheetId="8">#REF!</definedName>
    <definedName name="аааааа" localSheetId="10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5">#REF!</definedName>
    <definedName name="ааааааа" localSheetId="8">#REF!</definedName>
    <definedName name="ааааааа" localSheetId="10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5">#REF!</definedName>
    <definedName name="аб" localSheetId="8">#REF!</definedName>
    <definedName name="аб" localSheetId="10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5">#REF!</definedName>
    <definedName name="абв10" localSheetId="8">#REF!</definedName>
    <definedName name="абв10" localSheetId="10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5">#REF!</definedName>
    <definedName name="ав" localSheetId="8">#REF!</definedName>
    <definedName name="ав" localSheetId="10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5">#REF!</definedName>
    <definedName name="авввввввввввввввввввв" localSheetId="8">#REF!</definedName>
    <definedName name="авввввввввввввввввввв" localSheetId="10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5">#REF!</definedName>
    <definedName name="авпявап" localSheetId="8">#REF!</definedName>
    <definedName name="авпявап" localSheetId="10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5">#REF!</definedName>
    <definedName name="авпяпав" localSheetId="8">#REF!</definedName>
    <definedName name="авпяпав" localSheetId="10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5">#REF!</definedName>
    <definedName name="авРВп" localSheetId="8">#REF!</definedName>
    <definedName name="авРВп" localSheetId="10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5">#REF!</definedName>
    <definedName name="авс" localSheetId="8">#REF!</definedName>
    <definedName name="авс" localSheetId="10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5">#REF!</definedName>
    <definedName name="аглвг" localSheetId="8">#REF!</definedName>
    <definedName name="аглвг" localSheetId="10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5">#REF!</definedName>
    <definedName name="админ" localSheetId="8">#REF!</definedName>
    <definedName name="админ" localSheetId="10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5">#REF!</definedName>
    <definedName name="аднг" localSheetId="8">#REF!</definedName>
    <definedName name="аднг" localSheetId="10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5">#REF!</definedName>
    <definedName name="адоад" localSheetId="8">#REF!</definedName>
    <definedName name="адоад" localSheetId="10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5">#REF!</definedName>
    <definedName name="адожд" localSheetId="8">#REF!</definedName>
    <definedName name="адожд" localSheetId="10">#REF!</definedName>
    <definedName name="адожд">#REF!</definedName>
    <definedName name="аервенрвперпар" localSheetId="10">#REF!</definedName>
    <definedName name="аервенрвперпар">#REF!</definedName>
    <definedName name="АКСТ" localSheetId="10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5">#REF!</definedName>
    <definedName name="ало" localSheetId="8">#REF!</definedName>
    <definedName name="ало" localSheetId="10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5">#REF!</definedName>
    <definedName name="Алтайский_край" localSheetId="8">#REF!</definedName>
    <definedName name="Алтайский_край" localSheetId="10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5">#REF!</definedName>
    <definedName name="Алтайский_край_1" localSheetId="8">#REF!</definedName>
    <definedName name="Алтайский_край_1" localSheetId="10">#REF!</definedName>
    <definedName name="Алтайский_край_1">#REF!</definedName>
    <definedName name="аморт" localSheetId="10">#REF!</definedName>
    <definedName name="аморт">#REF!</definedName>
    <definedName name="Амортизация" localSheetId="10">#REF!</definedName>
    <definedName name="Амортизация">#REF!</definedName>
    <definedName name="АмортизацияНМА" localSheetId="10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5">#REF!</definedName>
    <definedName name="Амурская_область" localSheetId="8">#REF!</definedName>
    <definedName name="Амурская_область" localSheetId="10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5">#REF!</definedName>
    <definedName name="Амурская_область_1" localSheetId="8">#REF!</definedName>
    <definedName name="Амурская_область_1" localSheetId="10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5">#REF!</definedName>
    <definedName name="ангданга" localSheetId="8">#REF!</definedName>
    <definedName name="ангданга" localSheetId="10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5">#REF!</definedName>
    <definedName name="ангщ" localSheetId="8">#REF!</definedName>
    <definedName name="ангщ" localSheetId="10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5">#REF!</definedName>
    <definedName name="анд" localSheetId="8">#REF!</definedName>
    <definedName name="анд" localSheetId="10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5">#REF!</definedName>
    <definedName name="анол" localSheetId="8">#REF!</definedName>
    <definedName name="анол" localSheetId="10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5">#REF!</definedName>
    <definedName name="аода" localSheetId="8">#REF!</definedName>
    <definedName name="аода" localSheetId="10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5">#REF!</definedName>
    <definedName name="аодадо" localSheetId="8">#REF!</definedName>
    <definedName name="аодадо" localSheetId="10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5">#REF!</definedName>
    <definedName name="аодра" localSheetId="8">#REF!</definedName>
    <definedName name="аодра" localSheetId="10">#REF!</definedName>
    <definedName name="аодра">#REF!</definedName>
    <definedName name="аолрмб" localSheetId="10">#REF!</definedName>
    <definedName name="аолрмб">#REF!</definedName>
    <definedName name="аопы" localSheetId="0">#REF!</definedName>
    <definedName name="аопы" localSheetId="1">#REF!</definedName>
    <definedName name="аопы" localSheetId="2">#REF!</definedName>
    <definedName name="аопы" localSheetId="5">#REF!</definedName>
    <definedName name="аопы" localSheetId="8">#REF!</definedName>
    <definedName name="аопы" localSheetId="10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5">#REF!</definedName>
    <definedName name="аопыао" localSheetId="8">#REF!</definedName>
    <definedName name="аопыао" localSheetId="10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5">#REF!</definedName>
    <definedName name="аоыао" localSheetId="8">#REF!</definedName>
    <definedName name="аоыао" localSheetId="10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5">#REF!</definedName>
    <definedName name="ап" localSheetId="8">#REF!</definedName>
    <definedName name="ап" localSheetId="10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5">#REF!</definedName>
    <definedName name="ап12" localSheetId="8">#REF!</definedName>
    <definedName name="ап12" localSheetId="10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5">#REF!</definedName>
    <definedName name="апоап" localSheetId="8">#REF!</definedName>
    <definedName name="апоап" localSheetId="10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5">#REF!</definedName>
    <definedName name="аповоп" localSheetId="8">#REF!</definedName>
    <definedName name="аповоп" localSheetId="10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5">#REF!</definedName>
    <definedName name="апопр" localSheetId="8">#REF!</definedName>
    <definedName name="апопр" localSheetId="10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5">#REF!</definedName>
    <definedName name="апорапо" localSheetId="8">#REF!</definedName>
    <definedName name="апорапо" localSheetId="10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5">#REF!</definedName>
    <definedName name="апотиа" localSheetId="8">#REF!</definedName>
    <definedName name="апотиа" localSheetId="10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5">#REF!</definedName>
    <definedName name="апоыа" localSheetId="8">#REF!</definedName>
    <definedName name="апоыа" localSheetId="10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5">#REF!</definedName>
    <definedName name="апоыаоп" localSheetId="8">#REF!</definedName>
    <definedName name="апоыаоп" localSheetId="10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5">#REF!</definedName>
    <definedName name="апоыапо" localSheetId="8">#REF!</definedName>
    <definedName name="апоыапо" localSheetId="10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5">#REF!</definedName>
    <definedName name="апоыоо" localSheetId="8">#REF!</definedName>
    <definedName name="апоыоо" localSheetId="10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5">#REF!</definedName>
    <definedName name="аправи" localSheetId="8">#REF!</definedName>
    <definedName name="аправи" localSheetId="10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5">#REF!</definedName>
    <definedName name="апрво" localSheetId="8">#REF!</definedName>
    <definedName name="апрво" localSheetId="10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5">#REF!</definedName>
    <definedName name="апрыа" localSheetId="8">#REF!</definedName>
    <definedName name="апрыа" localSheetId="10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5">#REF!</definedName>
    <definedName name="апыо" localSheetId="8">#REF!</definedName>
    <definedName name="апыо" localSheetId="10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5">#REF!</definedName>
    <definedName name="апырр" localSheetId="8">#REF!</definedName>
    <definedName name="апырр" localSheetId="10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5">#REF!</definedName>
    <definedName name="араера" localSheetId="8">#REF!</definedName>
    <definedName name="араера" localSheetId="10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5">#REF!</definedName>
    <definedName name="арбь" localSheetId="8">#REF!</definedName>
    <definedName name="арбь" localSheetId="10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5">#REF!</definedName>
    <definedName name="арл" localSheetId="8">#REF!</definedName>
    <definedName name="арл" localSheetId="10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5">#REF!</definedName>
    <definedName name="аро" localSheetId="8">#REF!</definedName>
    <definedName name="аро" localSheetId="10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5">#REF!</definedName>
    <definedName name="ародар" localSheetId="8">#REF!</definedName>
    <definedName name="ародар" localSheetId="10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5">#REF!</definedName>
    <definedName name="ародарод" localSheetId="8">#REF!</definedName>
    <definedName name="ародарод" localSheetId="10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5">#REF!</definedName>
    <definedName name="ародра" localSheetId="8">#REF!</definedName>
    <definedName name="ародра" localSheetId="10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5">#REF!</definedName>
    <definedName name="арол" localSheetId="8">#REF!</definedName>
    <definedName name="арол" localSheetId="10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5">#REF!</definedName>
    <definedName name="аролаол" localSheetId="8">#REF!</definedName>
    <definedName name="аролаол" localSheetId="10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5">#REF!</definedName>
    <definedName name="арпа" localSheetId="8">#REF!</definedName>
    <definedName name="арпа" localSheetId="10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5">#REF!</definedName>
    <definedName name="Архангельская_область" localSheetId="8">#REF!</definedName>
    <definedName name="Архангельская_область" localSheetId="10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5">#REF!</definedName>
    <definedName name="Архангельская_область_1" localSheetId="8">#REF!</definedName>
    <definedName name="Архангельская_область_1" localSheetId="10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5">#REF!</definedName>
    <definedName name="Астраханская_область" localSheetId="8">#REF!</definedName>
    <definedName name="Астраханская_область" localSheetId="10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5">#REF!</definedName>
    <definedName name="АСУТП" localSheetId="8">#REF!</definedName>
    <definedName name="АСУТП" localSheetId="10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5">#REF!</definedName>
    <definedName name="аыв" localSheetId="8">#REF!</definedName>
    <definedName name="аыв" localSheetId="10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5">#REF!</definedName>
    <definedName name="аыоап" localSheetId="8">#REF!</definedName>
    <definedName name="аыоап" localSheetId="10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5">#REF!</definedName>
    <definedName name="аыоапо" localSheetId="8">#REF!</definedName>
    <definedName name="аыоапо" localSheetId="10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5">#REF!</definedName>
    <definedName name="аыопыао" localSheetId="8">#REF!</definedName>
    <definedName name="аыопыао" localSheetId="10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5">#REF!</definedName>
    <definedName name="аыпрыпр" localSheetId="8">#REF!</definedName>
    <definedName name="аыпрыпр" localSheetId="10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5">#REF!</definedName>
    <definedName name="б" localSheetId="8">#REF!</definedName>
    <definedName name="б" localSheetId="10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5">#REF!</definedName>
    <definedName name="_xlnm.Database" localSheetId="8">#REF!</definedName>
    <definedName name="_xlnm.Database" localSheetId="10">#REF!</definedName>
    <definedName name="_xlnm.Database">#REF!</definedName>
    <definedName name="баир" localSheetId="10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5">#REF!</definedName>
    <definedName name="БАК2" localSheetId="8">#REF!</definedName>
    <definedName name="БАК2" localSheetId="10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5">#REF!</definedName>
    <definedName name="Белгородская_область" localSheetId="8">#REF!</definedName>
    <definedName name="Белгородская_область" localSheetId="10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5">#REF!</definedName>
    <definedName name="блр4545" localSheetId="8">#REF!</definedName>
    <definedName name="блр4545" localSheetId="10">#REF!</definedName>
    <definedName name="блр4545">#REF!</definedName>
    <definedName name="Богат" localSheetId="10">#REF!</definedName>
    <definedName name="Богат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5">#REF!</definedName>
    <definedName name="Больш" localSheetId="8">#REF!</definedName>
    <definedName name="Больш" localSheetId="10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5">#REF!</definedName>
    <definedName name="бпрбь" localSheetId="8">#REF!</definedName>
    <definedName name="бпрбь" localSheetId="10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5">#REF!</definedName>
    <definedName name="Брянская_область" localSheetId="8">#REF!</definedName>
    <definedName name="Брянская_область" localSheetId="10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5">#REF!</definedName>
    <definedName name="Буровой_понтон" localSheetId="8">#REF!</definedName>
    <definedName name="Буровой_понтон" localSheetId="10">#REF!</definedName>
    <definedName name="Буровой_понтон">#REF!</definedName>
    <definedName name="быч" localSheetId="10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5">#REF!</definedName>
    <definedName name="бьюждж" localSheetId="8">#REF!</definedName>
    <definedName name="бьюждж" localSheetId="10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5">#REF!</definedName>
    <definedName name="бю.бю." localSheetId="8">#REF!</definedName>
    <definedName name="бю.бю." localSheetId="10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5">#REF!</definedName>
    <definedName name="в" localSheetId="8">#REF!</definedName>
    <definedName name="в" localSheetId="10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5">#REF!</definedName>
    <definedName name="В5" localSheetId="8">#REF!</definedName>
    <definedName name="В5" localSheetId="10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5">#REF!</definedName>
    <definedName name="Ва" localSheetId="8">#REF!</definedName>
    <definedName name="Ва" localSheetId="10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5">#REF!</definedName>
    <definedName name="ва3" localSheetId="8">#REF!</definedName>
    <definedName name="ва3" localSheetId="10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5">#REF!</definedName>
    <definedName name="вава" localSheetId="8">#REF!</definedName>
    <definedName name="вава" localSheetId="10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5">#REF!</definedName>
    <definedName name="вавввввввввввввв" localSheetId="8">#REF!</definedName>
    <definedName name="вавввввввввввввв" localSheetId="10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5">#REF!</definedName>
    <definedName name="ВАЛ_" localSheetId="8">#REF!</definedName>
    <definedName name="ВАЛ_" localSheetId="10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5">#REF!</definedName>
    <definedName name="ВАЛ_1" localSheetId="8">#REF!</definedName>
    <definedName name="ВАЛ_1" localSheetId="10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5">#REF!</definedName>
    <definedName name="ВАЛ_4" localSheetId="8">#REF!</definedName>
    <definedName name="ВАЛ_4" localSheetId="10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5">#REF!</definedName>
    <definedName name="Валаам" localSheetId="8">#REF!</definedName>
    <definedName name="Валаам" localSheetId="10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5">#REF!</definedName>
    <definedName name="вангл" localSheetId="8">#REF!</definedName>
    <definedName name="вангл" localSheetId="10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5">#REF!</definedName>
    <definedName name="ванлр" localSheetId="8">#REF!</definedName>
    <definedName name="ванлр" localSheetId="10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5">#REF!</definedName>
    <definedName name="вао" localSheetId="8">#REF!</definedName>
    <definedName name="вао" localSheetId="10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5">#REF!</definedName>
    <definedName name="вап" localSheetId="8">#REF!</definedName>
    <definedName name="вап" localSheetId="10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5">#REF!</definedName>
    <definedName name="вапвя" localSheetId="8">#REF!</definedName>
    <definedName name="вапвя" localSheetId="10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5">#REF!</definedName>
    <definedName name="вапр" localSheetId="8">#REF!</definedName>
    <definedName name="вапр" localSheetId="10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5">#REF!</definedName>
    <definedName name="вапяп" localSheetId="8">#REF!</definedName>
    <definedName name="вапяп" localSheetId="10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5">#REF!</definedName>
    <definedName name="варо" localSheetId="8">#REF!</definedName>
    <definedName name="варо" localSheetId="10">#REF!</definedName>
    <definedName name="варо">#REF!</definedName>
    <definedName name="вб" localSheetId="10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5">#REF!</definedName>
    <definedName name="ввв" localSheetId="8">#REF!</definedName>
    <definedName name="ввв" localSheetId="10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5">#REF!</definedName>
    <definedName name="вввв" localSheetId="8">#REF!</definedName>
    <definedName name="вввв" localSheetId="10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5">#REF!</definedName>
    <definedName name="вген" localSheetId="8">#REF!</definedName>
    <definedName name="вген" localSheetId="10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5">#REF!</definedName>
    <definedName name="вглльа" localSheetId="8">#REF!</definedName>
    <definedName name="вглльа" localSheetId="10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5">#REF!</definedName>
    <definedName name="ве" localSheetId="8">#REF!</definedName>
    <definedName name="ве" localSheetId="10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5">#REF!</definedName>
    <definedName name="ведущий" localSheetId="8">#REF!</definedName>
    <definedName name="ведущий" localSheetId="10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5">#REF!</definedName>
    <definedName name="венл" localSheetId="8">#REF!</definedName>
    <definedName name="венл" localSheetId="10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5">#REF!</definedName>
    <definedName name="вено" localSheetId="8">#REF!</definedName>
    <definedName name="вено" localSheetId="10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5">#REF!</definedName>
    <definedName name="веноевн" localSheetId="8">#REF!</definedName>
    <definedName name="веноевн" localSheetId="10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5">#REF!</definedName>
    <definedName name="венолвенп" localSheetId="8">#REF!</definedName>
    <definedName name="венолвенп" localSheetId="10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5">#REF!</definedName>
    <definedName name="веноь" localSheetId="8">#REF!</definedName>
    <definedName name="веноь" localSheetId="10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5">#REF!</definedName>
    <definedName name="венрол" localSheetId="8">#REF!</definedName>
    <definedName name="венрол" localSheetId="10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5">#REF!</definedName>
    <definedName name="венш" localSheetId="8">#REF!</definedName>
    <definedName name="венш" localSheetId="10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5">#REF!</definedName>
    <definedName name="вео" localSheetId="8">#REF!</definedName>
    <definedName name="вео" localSheetId="10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5">#REF!</definedName>
    <definedName name="Верхняя_часть" localSheetId="8">#REF!</definedName>
    <definedName name="Верхняя_часть" localSheetId="10">#REF!</definedName>
    <definedName name="Верхняя_часть">#REF!</definedName>
    <definedName name="ветер" localSheetId="10">#REF!</definedName>
    <definedName name="ветер">#REF!</definedName>
    <definedName name="веше" localSheetId="0">#REF!</definedName>
    <definedName name="веше" localSheetId="1">#REF!</definedName>
    <definedName name="веше" localSheetId="2">#REF!</definedName>
    <definedName name="веше" localSheetId="5">#REF!</definedName>
    <definedName name="веше" localSheetId="8">#REF!</definedName>
    <definedName name="веше" localSheetId="10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5">#REF!</definedName>
    <definedName name="вика" localSheetId="8">#REF!</definedName>
    <definedName name="вика" localSheetId="10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5">#REF!</definedName>
    <definedName name="вирваы" localSheetId="8">#REF!</definedName>
    <definedName name="вирваы" localSheetId="10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5">#REF!</definedName>
    <definedName name="вкпвп" localSheetId="8">#REF!</definedName>
    <definedName name="вкпвп" localSheetId="10">#REF!</definedName>
    <definedName name="вкпвп">#REF!</definedName>
    <definedName name="ВЛ110" localSheetId="10">#REF!</definedName>
    <definedName name="ВЛ110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5">#REF!</definedName>
    <definedName name="Владимирская_область" localSheetId="8">#REF!</definedName>
    <definedName name="Владимирская_область" localSheetId="10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5">#REF!</definedName>
    <definedName name="внеове" localSheetId="8">#REF!</definedName>
    <definedName name="внеове" localSheetId="10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5">#REF!</definedName>
    <definedName name="внеое" localSheetId="8">#REF!</definedName>
    <definedName name="внеое" localSheetId="10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5">#REF!</definedName>
    <definedName name="внлг" localSheetId="8">#REF!</definedName>
    <definedName name="внлг" localSheetId="10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5">#REF!</definedName>
    <definedName name="внорьп" localSheetId="8">#REF!</definedName>
    <definedName name="внорьп" localSheetId="10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5">#REF!</definedName>
    <definedName name="внр" localSheetId="8">#REF!</definedName>
    <definedName name="внр" localSheetId="10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5">#REF!</definedName>
    <definedName name="вов" localSheetId="8">#REF!</definedName>
    <definedName name="вов" localSheetId="10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5">#REF!</definedName>
    <definedName name="вое" localSheetId="8">#REF!</definedName>
    <definedName name="вое" localSheetId="10">#REF!</definedName>
    <definedName name="вое">#REF!</definedName>
    <definedName name="Воздушные_линии" localSheetId="10">#REF!</definedName>
    <definedName name="Воздушные_линии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5">#REF!</definedName>
    <definedName name="Волгоградская_область" localSheetId="8">#REF!</definedName>
    <definedName name="Волгоградская_область" localSheetId="10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5">#REF!</definedName>
    <definedName name="Вологодская_область" localSheetId="8">#REF!</definedName>
    <definedName name="Вологодская_область" localSheetId="10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5">#REF!</definedName>
    <definedName name="Вологодская_область_1" localSheetId="8">#REF!</definedName>
    <definedName name="Вологодская_область_1" localSheetId="10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5">#REF!</definedName>
    <definedName name="вопрв" localSheetId="8">#REF!</definedName>
    <definedName name="вопрв" localSheetId="10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5">#REF!</definedName>
    <definedName name="вопров" localSheetId="8">#REF!</definedName>
    <definedName name="вопров" localSheetId="10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5">#REF!</definedName>
    <definedName name="Воронежская_область" localSheetId="8">#REF!</definedName>
    <definedName name="Воронежская_область" localSheetId="10">#REF!</definedName>
    <definedName name="Воронежская_область">#REF!</definedName>
    <definedName name="Восстановление_покрытий" localSheetId="10">#REF!</definedName>
    <definedName name="Восстановление_покрытий">#REF!</definedName>
    <definedName name="Вп" localSheetId="0">#REF!</definedName>
    <definedName name="Вп" localSheetId="1">#REF!</definedName>
    <definedName name="Вп" localSheetId="2">#REF!</definedName>
    <definedName name="Вп" localSheetId="5">#REF!</definedName>
    <definedName name="Вп" localSheetId="8">#REF!</definedName>
    <definedName name="Вп" localSheetId="10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5">#REF!</definedName>
    <definedName name="впа" localSheetId="8">#REF!</definedName>
    <definedName name="впа" localSheetId="10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5">#REF!</definedName>
    <definedName name="впо" localSheetId="8">#REF!</definedName>
    <definedName name="впо" localSheetId="10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5">#REF!</definedName>
    <definedName name="впор" localSheetId="8">#REF!</definedName>
    <definedName name="впор" localSheetId="10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5">#REF!</definedName>
    <definedName name="впр" localSheetId="8">#REF!</definedName>
    <definedName name="впр" localSheetId="10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5">#REF!</definedName>
    <definedName name="впрвпр" localSheetId="8">#REF!</definedName>
    <definedName name="впрвпр" localSheetId="10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5">#REF!</definedName>
    <definedName name="впрл" localSheetId="8">#REF!</definedName>
    <definedName name="впрл" localSheetId="10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5">#REF!</definedName>
    <definedName name="впрлвпр" localSheetId="8">#REF!</definedName>
    <definedName name="впрлвпр" localSheetId="10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5">#REF!</definedName>
    <definedName name="впрлпр" localSheetId="8">#REF!</definedName>
    <definedName name="впрлпр" localSheetId="10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5">#REF!</definedName>
    <definedName name="впрлрпл" localSheetId="8">#REF!</definedName>
    <definedName name="впрлрпл" localSheetId="10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5">#REF!</definedName>
    <definedName name="впро" localSheetId="8">#REF!</definedName>
    <definedName name="впро" localSheetId="10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5">#REF!</definedName>
    <definedName name="впров" localSheetId="8">#REF!</definedName>
    <definedName name="впров" localSheetId="10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5">#REF!</definedName>
    <definedName name="впрь" localSheetId="8">#REF!</definedName>
    <definedName name="впрь" localSheetId="10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5">#REF!</definedName>
    <definedName name="впрьвп" localSheetId="8">#REF!</definedName>
    <definedName name="впрьвп" localSheetId="10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5">#REF!</definedName>
    <definedName name="впрьрь" localSheetId="8">#REF!</definedName>
    <definedName name="впрьрь" localSheetId="10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5">#REF!</definedName>
    <definedName name="вр" localSheetId="8">#REF!</definedName>
    <definedName name="вр" localSheetId="10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5">#REF!</definedName>
    <definedName name="вравар" localSheetId="8">#REF!</definedName>
    <definedName name="вравар" localSheetId="10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5">#REF!</definedName>
    <definedName name="вро" localSheetId="8">#REF!</definedName>
    <definedName name="вро" localSheetId="10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5">#REF!</definedName>
    <definedName name="вров" localSheetId="8">#REF!</definedName>
    <definedName name="вров" localSheetId="10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5">#REF!</definedName>
    <definedName name="вровап" localSheetId="8">#REF!</definedName>
    <definedName name="вровап" localSheetId="10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5">#REF!</definedName>
    <definedName name="врп" localSheetId="8">#REF!</definedName>
    <definedName name="врп" localSheetId="10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5">#REF!</definedName>
    <definedName name="врплнл" localSheetId="8">#REF!</definedName>
    <definedName name="врплнл" localSheetId="10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5">#REF!</definedName>
    <definedName name="врпов" localSheetId="8">#REF!</definedName>
    <definedName name="врпов" localSheetId="10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5">#REF!</definedName>
    <definedName name="врповор" localSheetId="8">#REF!</definedName>
    <definedName name="врповор" localSheetId="10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5">#REF!</definedName>
    <definedName name="врьпврь" localSheetId="8">#REF!</definedName>
    <definedName name="врьпврь" localSheetId="10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15">{#N/A,#N/A,FALSE,"Aging Summary";#N/A,#N/A,FALSE,"Ratio Analysis";#N/A,#N/A,FALSE,"Test 120 Day Accts";#N/A,#N/A,FALSE,"Tickmarks"}</definedName>
    <definedName name="вс" localSheetId="1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13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5">#REF!</definedName>
    <definedName name="Всего_по_смете" localSheetId="8">#REF!</definedName>
    <definedName name="Всего_по_смете" localSheetId="10">#REF!</definedName>
    <definedName name="Всего_по_смете">#REF!</definedName>
    <definedName name="ВсегоРучБур" localSheetId="10">#REF!</definedName>
    <definedName name="ВсегоРучБур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5">#REF!</definedName>
    <definedName name="ВсегоШурфов" localSheetId="8">#REF!</definedName>
    <definedName name="ВсегоШурфов" localSheetId="10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5">#REF!</definedName>
    <definedName name="Вспомогательные_работы" localSheetId="8">#REF!</definedName>
    <definedName name="Вспомогательные_работы" localSheetId="10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5">#REF!</definedName>
    <definedName name="ВТ" localSheetId="8">#REF!</definedName>
    <definedName name="ВТ" localSheetId="10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5">#REF!</definedName>
    <definedName name="втор_кат" localSheetId="8">#REF!</definedName>
    <definedName name="втор_кат" localSheetId="10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5">#REF!</definedName>
    <definedName name="второй" localSheetId="8">#REF!</definedName>
    <definedName name="второй" localSheetId="10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5">#REF!</definedName>
    <definedName name="втратар" localSheetId="8">#REF!</definedName>
    <definedName name="втратар" localSheetId="10">#REF!</definedName>
    <definedName name="втратар">#REF!</definedName>
    <definedName name="Выключатели" localSheetId="10">#REF!</definedName>
    <definedName name="Выключатели">#REF!</definedName>
    <definedName name="Вып_ОФ_с_пц" localSheetId="10">#REF!</definedName>
    <definedName name="Вып_ОФ_с_пц">#REF!</definedName>
    <definedName name="Вып_с_новых_ОФ" localSheetId="10">#REF!</definedName>
    <definedName name="Вып_с_новых_ОФ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5">#REF!</definedName>
    <definedName name="Вычислительная_техника_1" localSheetId="8">#REF!</definedName>
    <definedName name="Вычислительная_техника_1" localSheetId="10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5">#REF!</definedName>
    <definedName name="выы" localSheetId="8">#REF!</definedName>
    <definedName name="выы" localSheetId="10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5">#REF!</definedName>
    <definedName name="г" localSheetId="8">#REF!</definedName>
    <definedName name="г" localSheetId="10">#REF!</definedName>
    <definedName name="г">#REF!</definedName>
    <definedName name="газ" localSheetId="10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5">#REF!</definedName>
    <definedName name="ГАП" localSheetId="8">#REF!</definedName>
    <definedName name="ГАП" localSheetId="10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5">#REF!</definedName>
    <definedName name="гелог" localSheetId="8">#REF!</definedName>
    <definedName name="гелог" localSheetId="10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5">#REF!</definedName>
    <definedName name="гео" localSheetId="8">#REF!</definedName>
    <definedName name="гео" localSheetId="10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5">#REF!</definedName>
    <definedName name="геог" localSheetId="8">#REF!</definedName>
    <definedName name="геог" localSheetId="10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5">#REF!</definedName>
    <definedName name="геодезия" localSheetId="8">#REF!</definedName>
    <definedName name="геодезия" localSheetId="10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5">#REF!</definedName>
    <definedName name="геол.1" localSheetId="8">#REF!</definedName>
    <definedName name="геол.1" localSheetId="10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5">#REF!</definedName>
    <definedName name="геол1" localSheetId="8">#REF!</definedName>
    <definedName name="геол1" localSheetId="10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5">#REF!</definedName>
    <definedName name="геол4" localSheetId="8">#REF!</definedName>
    <definedName name="геол4" localSheetId="10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5">#REF!</definedName>
    <definedName name="геология" localSheetId="8">#REF!</definedName>
    <definedName name="геология" localSheetId="10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5">#REF!</definedName>
    <definedName name="геоф" localSheetId="8">#REF!</definedName>
    <definedName name="геоф" localSheetId="10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5">#REF!</definedName>
    <definedName name="геоф1" localSheetId="8">#REF!</definedName>
    <definedName name="геоф1" localSheetId="10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5">#REF!</definedName>
    <definedName name="Геофиз" localSheetId="8">#REF!</definedName>
    <definedName name="Геофиз" localSheetId="10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5">#REF!</definedName>
    <definedName name="Геофиз1" localSheetId="8">#REF!</definedName>
    <definedName name="Геофиз1" localSheetId="10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5">#REF!</definedName>
    <definedName name="геофизика" localSheetId="8">#REF!</definedName>
    <definedName name="геофизика" localSheetId="10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5">#REF!</definedName>
    <definedName name="гидро1" localSheetId="8">#REF!</definedName>
    <definedName name="гидро1" localSheetId="10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5">#REF!</definedName>
    <definedName name="гидро5" localSheetId="8">#REF!</definedName>
    <definedName name="гидро5" localSheetId="10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5">#REF!</definedName>
    <definedName name="гидрол" localSheetId="8">#REF!</definedName>
    <definedName name="гидрол" localSheetId="10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5">#REF!</definedName>
    <definedName name="гидрол.4" localSheetId="8">#REF!</definedName>
    <definedName name="гидрол.4" localSheetId="10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5">#REF!</definedName>
    <definedName name="Гидролог" localSheetId="8">#REF!</definedName>
    <definedName name="Гидролог" localSheetId="10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5">#REF!</definedName>
    <definedName name="Гидролог4" localSheetId="8">#REF!</definedName>
    <definedName name="Гидролог4" localSheetId="10">#REF!</definedName>
    <definedName name="Гидролог4">#REF!</definedName>
    <definedName name="ГИП" localSheetId="10">#REF!</definedName>
    <definedName name="ГИП">#REF!</definedName>
    <definedName name="ГИП2" localSheetId="10">#REF!</definedName>
    <definedName name="ГИП2">#REF!</definedName>
    <definedName name="гк" localSheetId="10">#REF!</definedName>
    <definedName name="гк">#REF!</definedName>
    <definedName name="глрп" localSheetId="0">#REF!</definedName>
    <definedName name="глрп" localSheetId="1">#REF!</definedName>
    <definedName name="глрп" localSheetId="2">#REF!</definedName>
    <definedName name="глрп" localSheetId="5">#REF!</definedName>
    <definedName name="глрп" localSheetId="8">#REF!</definedName>
    <definedName name="глрп" localSheetId="10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5">#REF!</definedName>
    <definedName name="гном" localSheetId="8">#REF!</definedName>
    <definedName name="гном" localSheetId="10">#REF!</definedName>
    <definedName name="гном">#REF!</definedName>
    <definedName name="го" localSheetId="10">#REF!</definedName>
    <definedName name="го">#REF!</definedName>
    <definedName name="гор" localSheetId="0">#REF!</definedName>
    <definedName name="гор" localSheetId="1">#REF!</definedName>
    <definedName name="гор" localSheetId="2">#REF!</definedName>
    <definedName name="гор" localSheetId="5">#REF!</definedName>
    <definedName name="гор" localSheetId="8">#REF!</definedName>
    <definedName name="гор" localSheetId="10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5">#REF!</definedName>
    <definedName name="гос" localSheetId="8">#REF!</definedName>
    <definedName name="гос" localSheetId="10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5">#REF!</definedName>
    <definedName name="гпдш" localSheetId="8">#REF!</definedName>
    <definedName name="гпдш" localSheetId="10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5">#REF!</definedName>
    <definedName name="гпшд" localSheetId="8">#REF!</definedName>
    <definedName name="гпшд" localSheetId="10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5">#REF!</definedName>
    <definedName name="гш" localSheetId="8">#REF!</definedName>
    <definedName name="гш" localSheetId="10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5">#REF!</definedName>
    <definedName name="гшд" localSheetId="8">#REF!</definedName>
    <definedName name="гшд" localSheetId="10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5">#REF!</definedName>
    <definedName name="гшн" localSheetId="8">#REF!</definedName>
    <definedName name="гшн" localSheetId="10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5">#REF!</definedName>
    <definedName name="д" localSheetId="16">#REF!</definedName>
    <definedName name="д" localSheetId="17">#REF!</definedName>
    <definedName name="д" localSheetId="8">#REF!</definedName>
    <definedName name="д" localSheetId="10">#REF!</definedName>
    <definedName name="д" localSheetId="13">#REF!</definedName>
    <definedName name="д" localSheetId="14">#REF!</definedName>
    <definedName name="д" localSheetId="12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5">#REF!</definedName>
    <definedName name="д1" localSheetId="8">#REF!</definedName>
    <definedName name="д1" localSheetId="10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5">#REF!</definedName>
    <definedName name="д10" localSheetId="8">#REF!</definedName>
    <definedName name="д10" localSheetId="10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5">#REF!</definedName>
    <definedName name="д2" localSheetId="8">#REF!</definedName>
    <definedName name="д2" localSheetId="10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5">#REF!</definedName>
    <definedName name="д3" localSheetId="8">#REF!</definedName>
    <definedName name="д3" localSheetId="10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5">#REF!</definedName>
    <definedName name="д4" localSheetId="8">#REF!</definedName>
    <definedName name="д4" localSheetId="10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5">#REF!</definedName>
    <definedName name="д5" localSheetId="8">#REF!</definedName>
    <definedName name="д5" localSheetId="10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5">#REF!</definedName>
    <definedName name="д6" localSheetId="8">#REF!</definedName>
    <definedName name="д6" localSheetId="10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5">#REF!</definedName>
    <definedName name="д7" localSheetId="8">#REF!</definedName>
    <definedName name="д7" localSheetId="10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5">#REF!</definedName>
    <definedName name="д8" localSheetId="8">#REF!</definedName>
    <definedName name="д8" localSheetId="10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5">#REF!</definedName>
    <definedName name="д9" localSheetId="8">#REF!</definedName>
    <definedName name="д9" localSheetId="10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5">#REF!</definedName>
    <definedName name="дан" localSheetId="8">#REF!</definedName>
    <definedName name="дан" localSheetId="10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5">#REF!</definedName>
    <definedName name="Дата_изменения_группы_строек" localSheetId="8">#REF!</definedName>
    <definedName name="Дата_изменения_группы_строек" localSheetId="10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5">#REF!</definedName>
    <definedName name="Дата_изменения_локальной_сметы" localSheetId="8">#REF!</definedName>
    <definedName name="Дата_изменения_локальной_сметы" localSheetId="10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5">#REF!</definedName>
    <definedName name="Дата_изменения_объекта" localSheetId="8">#REF!</definedName>
    <definedName name="Дата_изменения_объекта" localSheetId="10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5">#REF!</definedName>
    <definedName name="Дата_изменения_объектной_сметы" localSheetId="8">#REF!</definedName>
    <definedName name="Дата_изменения_объектной_сметы" localSheetId="10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5">#REF!</definedName>
    <definedName name="Дата_изменения_очереди" localSheetId="8">#REF!</definedName>
    <definedName name="Дата_изменения_очереди" localSheetId="10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5">#REF!</definedName>
    <definedName name="Дата_изменения_пускового_комплекса" localSheetId="8">#REF!</definedName>
    <definedName name="Дата_изменения_пускового_комплекса" localSheetId="10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5">#REF!</definedName>
    <definedName name="Дата_изменения_сводного_сметного_расчета" localSheetId="8">#REF!</definedName>
    <definedName name="Дата_изменения_сводного_сметного_расчета" localSheetId="10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5">#REF!</definedName>
    <definedName name="Дата_изменения_стройки" localSheetId="8">#REF!</definedName>
    <definedName name="Дата_изменения_стройки" localSheetId="10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5">#REF!</definedName>
    <definedName name="Дата_создания_группы_строек" localSheetId="8">#REF!</definedName>
    <definedName name="Дата_создания_группы_строек" localSheetId="10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5">#REF!</definedName>
    <definedName name="Дата_создания_локальной_сметы" localSheetId="8">#REF!</definedName>
    <definedName name="Дата_создания_локальной_сметы" localSheetId="10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5">#REF!</definedName>
    <definedName name="Дата_создания_объекта" localSheetId="8">#REF!</definedName>
    <definedName name="Дата_создания_объекта" localSheetId="10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5">#REF!</definedName>
    <definedName name="Дата_создания_объектной_сметы" localSheetId="8">#REF!</definedName>
    <definedName name="Дата_создания_объектной_сметы" localSheetId="10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5">#REF!</definedName>
    <definedName name="Дата_создания_очереди" localSheetId="8">#REF!</definedName>
    <definedName name="Дата_создания_очереди" localSheetId="10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5">#REF!</definedName>
    <definedName name="Дата_создания_пускового_комплекса" localSheetId="8">#REF!</definedName>
    <definedName name="Дата_создания_пускового_комплекса" localSheetId="10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5">#REF!</definedName>
    <definedName name="Дата_создания_сводного_сметного_расчета" localSheetId="8">#REF!</definedName>
    <definedName name="Дата_создания_сводного_сметного_расчета" localSheetId="10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5">#REF!</definedName>
    <definedName name="Дата_создания_стройки" localSheetId="8">#REF!</definedName>
    <definedName name="Дата_создания_стройки" localSheetId="10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5">#REF!</definedName>
    <definedName name="дд" localSheetId="16">#REF!</definedName>
    <definedName name="дд" localSheetId="17">#REF!</definedName>
    <definedName name="дд" localSheetId="8">#REF!</definedName>
    <definedName name="дд" localSheetId="10">#REF!</definedName>
    <definedName name="дд" localSheetId="13">#REF!</definedName>
    <definedName name="дд" localSheetId="14">#REF!</definedName>
    <definedName name="дд" localSheetId="12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5">#REF!</definedName>
    <definedName name="дддд" localSheetId="16">#REF!</definedName>
    <definedName name="дддд" localSheetId="17">#REF!</definedName>
    <definedName name="дддд" localSheetId="8">#REF!</definedName>
    <definedName name="дддд" localSheetId="10">#REF!</definedName>
    <definedName name="дддд" localSheetId="13">#REF!</definedName>
    <definedName name="дддд" localSheetId="14">#REF!</definedName>
    <definedName name="дддд" localSheetId="12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5">#REF!</definedName>
    <definedName name="ддддд" localSheetId="8">#REF!</definedName>
    <definedName name="ддддд" localSheetId="10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5">#REF!</definedName>
    <definedName name="де" localSheetId="16">#REF!</definedName>
    <definedName name="де" localSheetId="17">#REF!</definedName>
    <definedName name="де" localSheetId="8">#REF!</definedName>
    <definedName name="де" localSheetId="10">#REF!</definedName>
    <definedName name="де" localSheetId="13">#REF!</definedName>
    <definedName name="де" localSheetId="14">#REF!</definedName>
    <definedName name="де" localSheetId="12">#REF!</definedName>
    <definedName name="де">#REF!</definedName>
    <definedName name="Демонтаж_ВЛ" localSheetId="10">#REF!</definedName>
    <definedName name="Демонтаж_ВЛ">#REF!</definedName>
    <definedName name="Демонтаж_ВЛ_0_4_10_кВ_поопорно" localSheetId="10">#REF!</definedName>
    <definedName name="Демонтаж_ВЛ_0_4_10_кВ_поопорно">#REF!</definedName>
    <definedName name="Демонтаж_ж_б_опор_ВЛ_35_220_кВ__тыс._руб._за_1_м3" localSheetId="10">#REF!</definedName>
    <definedName name="Демонтаж_ж_б_опор_ВЛ_35_220_кВ__тыс._руб._за_1_м3">#REF!</definedName>
    <definedName name="Демонтаж_оборудования_ПС" localSheetId="10">#REF!</definedName>
    <definedName name="Демонтаж_оборудования_ПС">#REF!</definedName>
    <definedName name="Демонтаж_стальных_опор_ВЛ_35_220_кВ__тыс._руб._за_1_т" localSheetId="10">#REF!</definedName>
    <definedName name="Демонтаж_стальных_опор_ВЛ_35_220_кВ__тыс._руб._за_1_т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5">#REF!</definedName>
    <definedName name="десятый" localSheetId="8">#REF!</definedName>
    <definedName name="десятый" localSheetId="10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5">#REF!</definedName>
    <definedName name="дефл." localSheetId="16">#REF!</definedName>
    <definedName name="дефл." localSheetId="17">#REF!</definedName>
    <definedName name="дефл." localSheetId="8">#REF!</definedName>
    <definedName name="дефл." localSheetId="10">#REF!</definedName>
    <definedName name="дефл." localSheetId="13">#REF!</definedName>
    <definedName name="дефл." localSheetId="14">#REF!</definedName>
    <definedName name="дефл." localSheetId="12">#REF!</definedName>
    <definedName name="дефл.">#REF!</definedName>
    <definedName name="Дефл_ц_пред_год" localSheetId="10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5">#REF!</definedName>
    <definedName name="Дефлятор" localSheetId="8">#REF!</definedName>
    <definedName name="Дефлятор" localSheetId="10">#REF!</definedName>
    <definedName name="Дефлятор">#REF!</definedName>
    <definedName name="Дефлятор_годовой" localSheetId="10">#REF!</definedName>
    <definedName name="Дефлятор_годовой">#REF!</definedName>
    <definedName name="Дефлятор_цепной" localSheetId="10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5">#REF!</definedName>
    <definedName name="Дефлятор1" localSheetId="8">#REF!</definedName>
    <definedName name="Дефлятор1" localSheetId="10">#REF!</definedName>
    <definedName name="Дефлятор1">#REF!</definedName>
    <definedName name="дж" localSheetId="10">#REF!</definedName>
    <definedName name="дж">#REF!</definedName>
    <definedName name="дж1" localSheetId="10">#REF!</definedName>
    <definedName name="дж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5">#REF!</definedName>
    <definedName name="диапазон" localSheetId="8">#REF!</definedName>
    <definedName name="диапазон" localSheetId="10">#REF!</definedName>
    <definedName name="диапазон">#REF!</definedName>
    <definedName name="дир" localSheetId="10">#REF!</definedName>
    <definedName name="дир">#REF!</definedName>
    <definedName name="Диск" localSheetId="0">#REF!</definedName>
    <definedName name="Диск" localSheetId="1">#REF!</definedName>
    <definedName name="Диск" localSheetId="2">#REF!</definedName>
    <definedName name="Диск" localSheetId="5">#REF!</definedName>
    <definedName name="Диск" localSheetId="8">#REF!</definedName>
    <definedName name="Диск" localSheetId="10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5">#REF!</definedName>
    <definedName name="длдл" localSheetId="8">#REF!</definedName>
    <definedName name="длдл" localSheetId="10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5">#REF!</definedName>
    <definedName name="Длинна_границы" localSheetId="8">#REF!</definedName>
    <definedName name="Длинна_границы" localSheetId="10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5">#REF!</definedName>
    <definedName name="Длинна_трассы" localSheetId="8">#REF!</definedName>
    <definedName name="Длинна_трассы" localSheetId="10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5">#REF!</definedName>
    <definedName name="длозщшзщдлжб" localSheetId="8">#REF!</definedName>
    <definedName name="длозщшзщдлжб" localSheetId="10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5">#REF!</definedName>
    <definedName name="длолдолд" localSheetId="8">#REF!</definedName>
    <definedName name="длолдолд" localSheetId="10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5">#REF!</definedName>
    <definedName name="длощшл" localSheetId="8">#REF!</definedName>
    <definedName name="длощшл" localSheetId="10">#REF!</definedName>
    <definedName name="длощшл">#REF!</definedName>
    <definedName name="ДМС_АУП" localSheetId="10">#REF!</definedName>
    <definedName name="ДМС_АУП">#REF!</definedName>
    <definedName name="ДМС_ПЭЭ" localSheetId="10">#REF!</definedName>
    <definedName name="ДМС_ПЭЭ">#REF!</definedName>
    <definedName name="ДМС_ТП" localSheetId="10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5">#REF!</definedName>
    <definedName name="Дн_ставка" localSheetId="8">#REF!</definedName>
    <definedName name="Дн_ставка" localSheetId="10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5">#REF!</definedName>
    <definedName name="дна" localSheetId="8">#REF!</definedName>
    <definedName name="дна" localSheetId="10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5">#REF!</definedName>
    <definedName name="до" localSheetId="16">#REF!</definedName>
    <definedName name="до" localSheetId="17">#REF!</definedName>
    <definedName name="до" localSheetId="8">#REF!</definedName>
    <definedName name="до" localSheetId="10">#REF!</definedName>
    <definedName name="до" localSheetId="13">#REF!</definedName>
    <definedName name="до" localSheetId="14">#REF!</definedName>
    <definedName name="до" localSheetId="12">#REF!</definedName>
    <definedName name="до">#REF!</definedName>
    <definedName name="док" localSheetId="10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5">#REF!</definedName>
    <definedName name="дол" localSheetId="16">#REF!</definedName>
    <definedName name="дол" localSheetId="17">#REF!</definedName>
    <definedName name="дол" localSheetId="8">#REF!</definedName>
    <definedName name="дол" localSheetId="10">#REF!</definedName>
    <definedName name="дол" localSheetId="13">#REF!</definedName>
    <definedName name="дол" localSheetId="14">#REF!</definedName>
    <definedName name="дол" localSheetId="12">#REF!</definedName>
    <definedName name="дол">#REF!</definedName>
    <definedName name="Должность" localSheetId="10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5">#REF!</definedName>
    <definedName name="ДОЛЛАР" localSheetId="8">#REF!</definedName>
    <definedName name="ДОЛЛАР" localSheetId="10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5">#REF!</definedName>
    <definedName name="доорп" localSheetId="8">#REF!</definedName>
    <definedName name="доорп" localSheetId="10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5">#REF!</definedName>
    <definedName name="Доп._оборудование_1" localSheetId="8">#REF!</definedName>
    <definedName name="Доп._оборудование_1" localSheetId="10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5">#REF!</definedName>
    <definedName name="Доп_оборуд" localSheetId="8">#REF!</definedName>
    <definedName name="Доп_оборуд" localSheetId="10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5">#REF!</definedName>
    <definedName name="допдшгед" localSheetId="8">#REF!</definedName>
    <definedName name="допдшгед" localSheetId="10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5">#REF!</definedName>
    <definedName name="Дорога_1" localSheetId="8">#REF!</definedName>
    <definedName name="Дорога_1" localSheetId="10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5">#REF!</definedName>
    <definedName name="дп" localSheetId="8">#REF!</definedName>
    <definedName name="дп" localSheetId="10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5">#REF!</definedName>
    <definedName name="др" localSheetId="8">#REF!</definedName>
    <definedName name="др" localSheetId="10">#REF!</definedName>
    <definedName name="др">#REF!</definedName>
    <definedName name="др.матер" localSheetId="10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5">#REF!</definedName>
    <definedName name="ДС" localSheetId="16">#REF!</definedName>
    <definedName name="ДС" localSheetId="17">#REF!</definedName>
    <definedName name="ДС" localSheetId="8">#REF!</definedName>
    <definedName name="ДС" localSheetId="10">#REF!</definedName>
    <definedName name="ДС" localSheetId="13">#REF!</definedName>
    <definedName name="ДС" localSheetId="14">#REF!</definedName>
    <definedName name="ДС" localSheetId="12">#REF!</definedName>
    <definedName name="ДС">#REF!</definedName>
    <definedName name="дтс" localSheetId="10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5">#REF!</definedName>
    <definedName name="дщшю" localSheetId="8">#REF!</definedName>
    <definedName name="дщшю" localSheetId="10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5">#REF!</definedName>
    <definedName name="дэ" localSheetId="8">#REF!</definedName>
    <definedName name="дэ" localSheetId="10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5">#REF!</definedName>
    <definedName name="е" localSheetId="8">#REF!</definedName>
    <definedName name="е" localSheetId="10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5">#REF!</definedName>
    <definedName name="евнл" localSheetId="8">#REF!</definedName>
    <definedName name="евнл" localSheetId="10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5">#REF!</definedName>
    <definedName name="евнлен" localSheetId="8">#REF!</definedName>
    <definedName name="евнлен" localSheetId="10">#REF!</definedName>
    <definedName name="евнлен">#REF!</definedName>
    <definedName name="ЕВР" localSheetId="10">#REF!</definedName>
    <definedName name="ЕВР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5">#REF!</definedName>
    <definedName name="Еврейская_автономная_область" localSheetId="8">#REF!</definedName>
    <definedName name="Еврейская_автономная_область" localSheetId="10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5">#REF!</definedName>
    <definedName name="Еврейская_автономная_область_1" localSheetId="8">#REF!</definedName>
    <definedName name="Еврейская_автономная_область_1" localSheetId="10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5">#REF!</definedName>
    <definedName name="еврор" localSheetId="8">#REF!</definedName>
    <definedName name="еврор" localSheetId="10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5">#REF!</definedName>
    <definedName name="еврь" localSheetId="8">#REF!</definedName>
    <definedName name="еврь" localSheetId="10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5">#REF!</definedName>
    <definedName name="Единица1" localSheetId="8">#REF!</definedName>
    <definedName name="Единица1" localSheetId="10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5">#REF!</definedName>
    <definedName name="Единица10" localSheetId="8">#REF!</definedName>
    <definedName name="Единица10" localSheetId="10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5">#REF!</definedName>
    <definedName name="Единица11" localSheetId="8">#REF!</definedName>
    <definedName name="Единица11" localSheetId="10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5">#REF!</definedName>
    <definedName name="Единица12" localSheetId="8">#REF!</definedName>
    <definedName name="Единица12" localSheetId="10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5">#REF!</definedName>
    <definedName name="Единица13" localSheetId="8">#REF!</definedName>
    <definedName name="Единица13" localSheetId="10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5">#REF!</definedName>
    <definedName name="Единица14" localSheetId="8">#REF!</definedName>
    <definedName name="Единица14" localSheetId="10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5">#REF!</definedName>
    <definedName name="Единица15" localSheetId="8">#REF!</definedName>
    <definedName name="Единица15" localSheetId="10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5">#REF!</definedName>
    <definedName name="Единица16" localSheetId="8">#REF!</definedName>
    <definedName name="Единица16" localSheetId="10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5">#REF!</definedName>
    <definedName name="Единица17" localSheetId="8">#REF!</definedName>
    <definedName name="Единица17" localSheetId="10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5">#REF!</definedName>
    <definedName name="Единица18" localSheetId="8">#REF!</definedName>
    <definedName name="Единица18" localSheetId="10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5">#REF!</definedName>
    <definedName name="Единица19" localSheetId="8">#REF!</definedName>
    <definedName name="Единица19" localSheetId="10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5">#REF!</definedName>
    <definedName name="Единица2" localSheetId="8">#REF!</definedName>
    <definedName name="Единица2" localSheetId="10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5">#REF!</definedName>
    <definedName name="Единица20" localSheetId="8">#REF!</definedName>
    <definedName name="Единица20" localSheetId="10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5">#REF!</definedName>
    <definedName name="Единица21" localSheetId="8">#REF!</definedName>
    <definedName name="Единица21" localSheetId="10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5">#REF!</definedName>
    <definedName name="Единица22" localSheetId="8">#REF!</definedName>
    <definedName name="Единица22" localSheetId="10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5">#REF!</definedName>
    <definedName name="Единица23" localSheetId="8">#REF!</definedName>
    <definedName name="Единица23" localSheetId="10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5">#REF!</definedName>
    <definedName name="Единица24" localSheetId="8">#REF!</definedName>
    <definedName name="Единица24" localSheetId="10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5">#REF!</definedName>
    <definedName name="Единица25" localSheetId="8">#REF!</definedName>
    <definedName name="Единица25" localSheetId="10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5">#REF!</definedName>
    <definedName name="Единица26" localSheetId="8">#REF!</definedName>
    <definedName name="Единица26" localSheetId="10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5">#REF!</definedName>
    <definedName name="Единица27" localSheetId="8">#REF!</definedName>
    <definedName name="Единица27" localSheetId="10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5">#REF!</definedName>
    <definedName name="Единица28" localSheetId="8">#REF!</definedName>
    <definedName name="Единица28" localSheetId="10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5">#REF!</definedName>
    <definedName name="Единица29" localSheetId="8">#REF!</definedName>
    <definedName name="Единица29" localSheetId="10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5">#REF!</definedName>
    <definedName name="Единица3" localSheetId="8">#REF!</definedName>
    <definedName name="Единица3" localSheetId="10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5">#REF!</definedName>
    <definedName name="Единица30" localSheetId="8">#REF!</definedName>
    <definedName name="Единица30" localSheetId="10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5">#REF!</definedName>
    <definedName name="Единица31" localSheetId="8">#REF!</definedName>
    <definedName name="Единица31" localSheetId="10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5">#REF!</definedName>
    <definedName name="Единица32" localSheetId="8">#REF!</definedName>
    <definedName name="Единица32" localSheetId="10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5">#REF!</definedName>
    <definedName name="Единица33" localSheetId="8">#REF!</definedName>
    <definedName name="Единица33" localSheetId="10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5">#REF!</definedName>
    <definedName name="Единица34" localSheetId="8">#REF!</definedName>
    <definedName name="Единица34" localSheetId="10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5">#REF!</definedName>
    <definedName name="Единица35" localSheetId="8">#REF!</definedName>
    <definedName name="Единица35" localSheetId="10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5">#REF!</definedName>
    <definedName name="Единица36" localSheetId="8">#REF!</definedName>
    <definedName name="Единица36" localSheetId="10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5">#REF!</definedName>
    <definedName name="Единица37" localSheetId="8">#REF!</definedName>
    <definedName name="Единица37" localSheetId="10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5">#REF!</definedName>
    <definedName name="Единица38" localSheetId="8">#REF!</definedName>
    <definedName name="Единица38" localSheetId="10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5">#REF!</definedName>
    <definedName name="Единица39" localSheetId="8">#REF!</definedName>
    <definedName name="Единица39" localSheetId="10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5">#REF!</definedName>
    <definedName name="Единица4" localSheetId="8">#REF!</definedName>
    <definedName name="Единица4" localSheetId="10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5">#REF!</definedName>
    <definedName name="Единица40" localSheetId="8">#REF!</definedName>
    <definedName name="Единица40" localSheetId="10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5">#REF!</definedName>
    <definedName name="Единица41" localSheetId="8">#REF!</definedName>
    <definedName name="Единица41" localSheetId="10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5">#REF!</definedName>
    <definedName name="Единица42" localSheetId="8">#REF!</definedName>
    <definedName name="Единица42" localSheetId="10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5">#REF!</definedName>
    <definedName name="Единица43" localSheetId="8">#REF!</definedName>
    <definedName name="Единица43" localSheetId="10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5">#REF!</definedName>
    <definedName name="Единица44" localSheetId="8">#REF!</definedName>
    <definedName name="Единица44" localSheetId="10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5">#REF!</definedName>
    <definedName name="Единица45" localSheetId="8">#REF!</definedName>
    <definedName name="Единица45" localSheetId="10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5">#REF!</definedName>
    <definedName name="Единица46" localSheetId="8">#REF!</definedName>
    <definedName name="Единица46" localSheetId="10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5">#REF!</definedName>
    <definedName name="Единица47" localSheetId="8">#REF!</definedName>
    <definedName name="Единица47" localSheetId="10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5">#REF!</definedName>
    <definedName name="Единица48" localSheetId="8">#REF!</definedName>
    <definedName name="Единица48" localSheetId="10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5">#REF!</definedName>
    <definedName name="Единица49" localSheetId="8">#REF!</definedName>
    <definedName name="Единица49" localSheetId="10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5">#REF!</definedName>
    <definedName name="Единица5" localSheetId="8">#REF!</definedName>
    <definedName name="Единица5" localSheetId="10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5">#REF!</definedName>
    <definedName name="Единица50" localSheetId="8">#REF!</definedName>
    <definedName name="Единица50" localSheetId="10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5">#REF!</definedName>
    <definedName name="Единица51" localSheetId="8">#REF!</definedName>
    <definedName name="Единица51" localSheetId="10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5">#REF!</definedName>
    <definedName name="Единица52" localSheetId="8">#REF!</definedName>
    <definedName name="Единица52" localSheetId="10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5">#REF!</definedName>
    <definedName name="Единица53" localSheetId="8">#REF!</definedName>
    <definedName name="Единица53" localSheetId="10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5">#REF!</definedName>
    <definedName name="Единица54" localSheetId="8">#REF!</definedName>
    <definedName name="Единица54" localSheetId="10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5">#REF!</definedName>
    <definedName name="Единица55" localSheetId="8">#REF!</definedName>
    <definedName name="Единица55" localSheetId="10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5">#REF!</definedName>
    <definedName name="Единица56" localSheetId="8">#REF!</definedName>
    <definedName name="Единица56" localSheetId="10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5">#REF!</definedName>
    <definedName name="Единица57" localSheetId="8">#REF!</definedName>
    <definedName name="Единица57" localSheetId="10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5">#REF!</definedName>
    <definedName name="Единица58" localSheetId="8">#REF!</definedName>
    <definedName name="Единица58" localSheetId="10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5">#REF!</definedName>
    <definedName name="Единица59" localSheetId="8">#REF!</definedName>
    <definedName name="Единица59" localSheetId="10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5">#REF!</definedName>
    <definedName name="Единица6" localSheetId="8">#REF!</definedName>
    <definedName name="Единица6" localSheetId="10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5">#REF!</definedName>
    <definedName name="Единица60" localSheetId="8">#REF!</definedName>
    <definedName name="Единица60" localSheetId="10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5">#REF!</definedName>
    <definedName name="Единица7" localSheetId="8">#REF!</definedName>
    <definedName name="Единица7" localSheetId="10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5">#REF!</definedName>
    <definedName name="Единица8" localSheetId="8">#REF!</definedName>
    <definedName name="Единица8" localSheetId="10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5">#REF!</definedName>
    <definedName name="Единица9" localSheetId="8">#REF!</definedName>
    <definedName name="Единица9" localSheetId="10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5">#REF!</definedName>
    <definedName name="ен" localSheetId="8">#REF!</definedName>
    <definedName name="ен" localSheetId="10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5">#REF!</definedName>
    <definedName name="енвлпр" localSheetId="8">#REF!</definedName>
    <definedName name="енвлпр" localSheetId="10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5">#REF!</definedName>
    <definedName name="енг" localSheetId="8">#REF!</definedName>
    <definedName name="енг" localSheetId="10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5">#REF!</definedName>
    <definedName name="енк" localSheetId="8">#REF!</definedName>
    <definedName name="енк" localSheetId="10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5">#REF!</definedName>
    <definedName name="енлопр" localSheetId="8">#REF!</definedName>
    <definedName name="енлопр" localSheetId="10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5">#REF!</definedName>
    <definedName name="ено" localSheetId="8">#REF!</definedName>
    <definedName name="ено" localSheetId="10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5">#REF!</definedName>
    <definedName name="еное" localSheetId="8">#REF!</definedName>
    <definedName name="еное" localSheetId="10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5">#REF!</definedName>
    <definedName name="ео" localSheetId="8">#REF!</definedName>
    <definedName name="ео" localSheetId="10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5">#REF!</definedName>
    <definedName name="еов" localSheetId="8">#REF!</definedName>
    <definedName name="еов" localSheetId="10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5">#REF!</definedName>
    <definedName name="ер" localSheetId="8">#REF!</definedName>
    <definedName name="ер" localSheetId="10">#REF!</definedName>
    <definedName name="ер">#REF!</definedName>
    <definedName name="ЕСН2004" localSheetId="10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5">#REF!</definedName>
    <definedName name="еуг" localSheetId="8">#REF!</definedName>
    <definedName name="еуг" localSheetId="10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5">#REF!</definedName>
    <definedName name="ж" localSheetId="16">#REF!</definedName>
    <definedName name="ж" localSheetId="17">#REF!</definedName>
    <definedName name="ж" localSheetId="8">#REF!</definedName>
    <definedName name="ж" localSheetId="10">#REF!</definedName>
    <definedName name="ж" localSheetId="13">#REF!</definedName>
    <definedName name="ж" localSheetId="14">#REF!</definedName>
    <definedName name="ж" localSheetId="12">#REF!</definedName>
    <definedName name="ж">#REF!</definedName>
    <definedName name="жж" localSheetId="10">#REF!</definedName>
    <definedName name="жж">#REF!</definedName>
    <definedName name="жжж" localSheetId="0">#REF!</definedName>
    <definedName name="жжж" localSheetId="1">#REF!</definedName>
    <definedName name="жжж" localSheetId="2">#REF!</definedName>
    <definedName name="жжж" localSheetId="5">#REF!</definedName>
    <definedName name="жжж" localSheetId="8">#REF!</definedName>
    <definedName name="жжж" localSheetId="10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5">#REF!</definedName>
    <definedName name="жпф" localSheetId="8">#REF!</definedName>
    <definedName name="жпф" localSheetId="10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5">#REF!</definedName>
    <definedName name="Зависимые" localSheetId="8">#REF!</definedName>
    <definedName name="Зависимые" localSheetId="10">#REF!</definedName>
    <definedName name="Зависимые">#REF!</definedName>
    <definedName name="_xlnm.Print_Titles" localSheetId="6">'Прил. 3'!$9:$11</definedName>
    <definedName name="_xlnm.Print_Titles" localSheetId="8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5">#REF!</definedName>
    <definedName name="Заголовок_печати" localSheetId="8">#REF!</definedName>
    <definedName name="Заголовок_печати" localSheetId="10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5">#REF!</definedName>
    <definedName name="Заголовок_раздела" localSheetId="8">#REF!</definedName>
    <definedName name="Заголовок_раздела" localSheetId="10">#REF!</definedName>
    <definedName name="Заголовок_раздела">#REF!</definedName>
    <definedName name="ЗаданиеГС_КМ" localSheetId="10">#REF!</definedName>
    <definedName name="ЗаданиеГС_КМ">#REF!</definedName>
    <definedName name="ЗаданиеЭСС_КМ" localSheetId="10">#REF!</definedName>
    <definedName name="ЗаданиеЭСС_КМ">#REF!</definedName>
    <definedName name="ЗаказДолжность" localSheetId="10">#REF!</definedName>
    <definedName name="ЗаказДолжность">#REF!</definedName>
    <definedName name="ЗаказИмя" localSheetId="10">#REF!</definedName>
    <definedName name="ЗаказИмя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5">#REF!</definedName>
    <definedName name="Заказчик" localSheetId="8">#REF!</definedName>
    <definedName name="Заказчик" localSheetId="10">#REF!</definedName>
    <definedName name="Заказчик">#REF!</definedName>
    <definedName name="Закрытые_подстанции_в_целом" localSheetId="10">#REF!</definedName>
    <definedName name="Закрытые_подстанции_в_целом">#REF!</definedName>
    <definedName name="Затраты_на_вырубку_просеки" localSheetId="10">#REF!</definedName>
    <definedName name="Затраты_на_вырубку_просеки">#REF!</definedName>
    <definedName name="Затраты_на_устройство_лежневых_дорог" localSheetId="10">#REF!</definedName>
    <definedName name="Затраты_на_устройство_лежневых_дорог">#REF!</definedName>
    <definedName name="Здания_КРУЭ__ЗРУ__укомплектованных_оборудованием" localSheetId="10">#REF!</definedName>
    <definedName name="Здания_КРУЭ__ЗРУ__укомплектованных_оборудованием">#REF!</definedName>
    <definedName name="Зел" localSheetId="10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5">#REF!</definedName>
    <definedName name="зждзд" localSheetId="8">#REF!</definedName>
    <definedName name="зждзд" localSheetId="10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5">#REF!</definedName>
    <definedName name="зз" localSheetId="16">#REF!</definedName>
    <definedName name="зз" localSheetId="17">#REF!</definedName>
    <definedName name="зз" localSheetId="8">#REF!</definedName>
    <definedName name="зз" localSheetId="10">#REF!</definedName>
    <definedName name="зз" localSheetId="13">#REF!</definedName>
    <definedName name="зз" localSheetId="14">#REF!</definedName>
    <definedName name="зз" localSheetId="12">#REF!</definedName>
    <definedName name="зз">#REF!</definedName>
    <definedName name="зззз" localSheetId="10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5">#REF!</definedName>
    <definedName name="ЗИП_Всего_1" localSheetId="8">#REF!</definedName>
    <definedName name="ЗИП_Всего_1" localSheetId="10">#REF!</definedName>
    <definedName name="ЗИП_Всего_1">#REF!</definedName>
    <definedName name="зит" localSheetId="10">#REF!</definedName>
    <definedName name="зит">#REF!</definedName>
    <definedName name="Зоны" localSheetId="10">#REF!</definedName>
    <definedName name="Зоны">#REF!</definedName>
    <definedName name="зощр" localSheetId="0">#REF!</definedName>
    <definedName name="зощр" localSheetId="1">#REF!</definedName>
    <definedName name="зощр" localSheetId="2">#REF!</definedName>
    <definedName name="зощр" localSheetId="5">#REF!</definedName>
    <definedName name="зощр" localSheetId="8">#REF!</definedName>
    <definedName name="зощр" localSheetId="10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5">#REF!</definedName>
    <definedName name="ЗЮзя" localSheetId="8">#REF!</definedName>
    <definedName name="ЗЮзя" localSheetId="10">#REF!</definedName>
    <definedName name="ЗЮзя">#REF!</definedName>
    <definedName name="й" localSheetId="0">#REF!</definedName>
    <definedName name="й" localSheetId="1">#REF!</definedName>
    <definedName name="й" localSheetId="2">#REF!</definedName>
    <definedName name="й" localSheetId="5">#REF!</definedName>
    <definedName name="й" localSheetId="8">#REF!</definedName>
    <definedName name="й" localSheetId="10">#REF!</definedName>
    <definedName name="й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5">#REF!</definedName>
    <definedName name="Ивановская_область" localSheetId="8">#REF!</definedName>
    <definedName name="Ивановская_область" localSheetId="10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5">#REF!</definedName>
    <definedName name="ивпт" localSheetId="8">#REF!</definedName>
    <definedName name="ивпт" localSheetId="10">#REF!</definedName>
    <definedName name="ивпт">#REF!</definedName>
    <definedName name="Иди" localSheetId="10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5">#REF!</definedName>
    <definedName name="ии" localSheetId="8">#REF!</definedName>
    <definedName name="ии" localSheetId="10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5">#REF!</definedName>
    <definedName name="иии" localSheetId="16">#REF!</definedName>
    <definedName name="иии" localSheetId="17">#REF!</definedName>
    <definedName name="иии" localSheetId="8">#REF!</definedName>
    <definedName name="иии" localSheetId="10">#REF!</definedName>
    <definedName name="иии" localSheetId="13">#REF!</definedName>
    <definedName name="иии" localSheetId="14">#REF!</definedName>
    <definedName name="иии" localSheetId="12">#REF!</definedName>
    <definedName name="иии">#REF!</definedName>
    <definedName name="ИИМбал" localSheetId="10">#REF!</definedName>
    <definedName name="ИИМбал">#REF!</definedName>
    <definedName name="ИиНИ" localSheetId="10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5">#REF!</definedName>
    <definedName name="ик" localSheetId="8">#REF!</definedName>
    <definedName name="ик" localSheetId="10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5">#REF!</definedName>
    <definedName name="имт" localSheetId="8">#REF!</definedName>
    <definedName name="имт" localSheetId="10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5">#REF!</definedName>
    <definedName name="Инвестор" localSheetId="8">#REF!</definedName>
    <definedName name="Инвестор" localSheetId="10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5">#REF!</definedName>
    <definedName name="Инд" localSheetId="8">#REF!</definedName>
    <definedName name="Инд" localSheetId="10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5">#REF!</definedName>
    <definedName name="Индекс_ЛН_группы_строек" localSheetId="8">#REF!</definedName>
    <definedName name="Индекс_ЛН_группы_строек" localSheetId="10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5">#REF!</definedName>
    <definedName name="Индекс_ЛН_локальной_сметы" localSheetId="8">#REF!</definedName>
    <definedName name="Индекс_ЛН_локальной_сметы" localSheetId="10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5">#REF!</definedName>
    <definedName name="Индекс_ЛН_объекта" localSheetId="8">#REF!</definedName>
    <definedName name="Индекс_ЛН_объекта" localSheetId="10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5">#REF!</definedName>
    <definedName name="Индекс_ЛН_объектной_сметы" localSheetId="8">#REF!</definedName>
    <definedName name="Индекс_ЛН_объектной_сметы" localSheetId="10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5">#REF!</definedName>
    <definedName name="Индекс_ЛН_очереди" localSheetId="8">#REF!</definedName>
    <definedName name="Индекс_ЛН_очереди" localSheetId="10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5">#REF!</definedName>
    <definedName name="Индекс_ЛН_пускового_комплекса" localSheetId="8">#REF!</definedName>
    <definedName name="Индекс_ЛН_пускового_комплекса" localSheetId="10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5">#REF!</definedName>
    <definedName name="Индекс_ЛН_сводного_сметного_расчета" localSheetId="8">#REF!</definedName>
    <definedName name="Индекс_ЛН_сводного_сметного_расчета" localSheetId="10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5">#REF!</definedName>
    <definedName name="Индекс_ЛН_стройки" localSheetId="8">#REF!</definedName>
    <definedName name="Индекс_ЛН_стройки" localSheetId="10">#REF!</definedName>
    <definedName name="Индекс_ЛН_стройки">#REF!</definedName>
    <definedName name="Ини" localSheetId="10">#REF!</definedName>
    <definedName name="Ини" localSheetId="13">#REF!</definedName>
    <definedName name="Ини" localSheetId="14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5">#REF!</definedName>
    <definedName name="инфл" localSheetId="8">#REF!</definedName>
    <definedName name="инфл" localSheetId="10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5">#REF!</definedName>
    <definedName name="иолд" localSheetId="8">#REF!</definedName>
    <definedName name="иолд" localSheetId="10">#REF!</definedName>
    <definedName name="иолд">#REF!</definedName>
    <definedName name="ИОСост" localSheetId="10">#REF!</definedName>
    <definedName name="ИОСост">#REF!</definedName>
    <definedName name="ИОСпс" localSheetId="10">#REF!</definedName>
    <definedName name="ИОСпс">#REF!</definedName>
    <definedName name="ИОСсг" localSheetId="10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5">#REF!</definedName>
    <definedName name="иошль" localSheetId="8">#REF!</definedName>
    <definedName name="иошль" localSheetId="10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5">#REF!</definedName>
    <definedName name="ип" localSheetId="8">#REF!</definedName>
    <definedName name="ип" localSheetId="10">#REF!</definedName>
    <definedName name="ип">#REF!</definedName>
    <definedName name="Ипос" localSheetId="10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5">#REF!</definedName>
    <definedName name="ИПусто" localSheetId="8">#REF!</definedName>
    <definedName name="ИПусто" localSheetId="10">#REF!</definedName>
    <definedName name="ИПусто">#REF!</definedName>
    <definedName name="Ипц" localSheetId="10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5">#REF!</definedName>
    <definedName name="Иркутская_область" localSheetId="8">#REF!</definedName>
    <definedName name="Иркутская_область" localSheetId="10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5">#REF!</definedName>
    <definedName name="Иркутская_область_1" localSheetId="8">#REF!</definedName>
    <definedName name="Иркутская_область_1" localSheetId="10">#REF!</definedName>
    <definedName name="Иркутская_область_1">#REF!</definedName>
    <definedName name="ис" localSheetId="10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5">#REF!</definedName>
    <definedName name="ИС__И.Максимов" localSheetId="8">#REF!</definedName>
    <definedName name="ИС__И.Максимов" localSheetId="10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5">#REF!</definedName>
    <definedName name="итог" localSheetId="8">#REF!</definedName>
    <definedName name="итог" localSheetId="10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5">#REF!</definedName>
    <definedName name="Итого_ЗПМ__по_рес_расчету_с_учетом_к_тов" localSheetId="8">#REF!</definedName>
    <definedName name="Итого_ЗПМ__по_рес_расчету_с_учетом_к_тов" localSheetId="10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8">#REF!</definedName>
    <definedName name="Итого_ЗПМ_по_акту_вып_работ_в_базисных_ценах_с_учетом_к_тов" localSheetId="10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5">#REF!</definedName>
    <definedName name="Итого_ЗПМ_по_акту_вып_работ_при_ресурсном_расчете_с_учетом_к_тов" localSheetId="8">#REF!</definedName>
    <definedName name="Итого_ЗПМ_по_акту_вып_работ_при_ресурсном_расчете_с_учетом_к_тов" localSheetId="10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5">#REF!</definedName>
    <definedName name="Итого_ЗПМ_по_акту_выполненных_работ_в_базисных_ценах" localSheetId="8">#REF!</definedName>
    <definedName name="Итого_ЗПМ_по_акту_выполненных_работ_в_базисных_ценах" localSheetId="10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5">#REF!</definedName>
    <definedName name="Итого_ЗПМ_по_акту_выполненных_работ_при_ресурсном_расчете" localSheetId="8">#REF!</definedName>
    <definedName name="Итого_ЗПМ_по_акту_выполненных_работ_при_ресурсном_расчете" localSheetId="10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5">#REF!</definedName>
    <definedName name="Итого_ЗПМ_при_расчете_по_стоимости_ч_часа_работы_механизаторов" localSheetId="8">#REF!</definedName>
    <definedName name="Итого_ЗПМ_при_расчете_по_стоимости_ч_часа_работы_механизаторов" localSheetId="10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5">#REF!</definedName>
    <definedName name="Итого_МАТ_по_акту_вып_работ_в_базисных_ценах_с_учетом_к_тов" localSheetId="8">#REF!</definedName>
    <definedName name="Итого_МАТ_по_акту_вып_работ_в_базисных_ценах_с_учетом_к_тов" localSheetId="10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5">#REF!</definedName>
    <definedName name="Итого_МАТ_по_акту_вып_работ_при_ресурсном_расчете_с_учетом_к_тов" localSheetId="8">#REF!</definedName>
    <definedName name="Итого_МАТ_по_акту_вып_работ_при_ресурсном_расчете_с_учетом_к_тов" localSheetId="10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5">#REF!</definedName>
    <definedName name="Итого_материалы" localSheetId="8">#REF!</definedName>
    <definedName name="Итого_материалы" localSheetId="10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5">#REF!</definedName>
    <definedName name="Итого_материалы__по_рес_расчету_с_учетом_к_тов" localSheetId="8">#REF!</definedName>
    <definedName name="Итого_материалы__по_рес_расчету_с_учетом_к_тов" localSheetId="10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8">#REF!</definedName>
    <definedName name="Итого_материалы_по_акту_выполненных_работ_в_базисных_ценах" localSheetId="10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5">#REF!</definedName>
    <definedName name="Итого_материалы_по_акту_выполненных_работ_при_ресурсном_расчете" localSheetId="8">#REF!</definedName>
    <definedName name="Итого_материалы_по_акту_выполненных_работ_при_ресурсном_расчете" localSheetId="10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5">#REF!</definedName>
    <definedName name="Итого_машины_и_механизмы" localSheetId="8">#REF!</definedName>
    <definedName name="Итого_машины_и_механизмы" localSheetId="10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8">#REF!</definedName>
    <definedName name="Итого_машины_и_механизмы_по_акту_выполненных_работ_в_базисных_ценах" localSheetId="10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5">#REF!</definedName>
    <definedName name="Итого_машины_и_механизмы_по_акту_выполненных_работ_при_ресурсном_расчете" localSheetId="8">#REF!</definedName>
    <definedName name="Итого_машины_и_механизмы_по_акту_выполненных_работ_при_ресурсном_расчете" localSheetId="10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5">#REF!</definedName>
    <definedName name="Итого_НР_по_акту_по_ресурсному_расчету" localSheetId="8">#REF!</definedName>
    <definedName name="Итого_НР_по_акту_по_ресурсному_расчету" localSheetId="10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5">#REF!</definedName>
    <definedName name="Итого_НР_по_ресурсному_расчету" localSheetId="8">#REF!</definedName>
    <definedName name="Итого_НР_по_ресурсному_расчету" localSheetId="10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5">#REF!</definedName>
    <definedName name="Итого_ОЗП" localSheetId="8">#REF!</definedName>
    <definedName name="Итого_ОЗП" localSheetId="10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8">#REF!</definedName>
    <definedName name="Итого_ОЗП_по_акту_вып_работ_в_базисных_ценах_с_учетом_к_тов" localSheetId="10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5">#REF!</definedName>
    <definedName name="Итого_ОЗП_по_акту_вып_работ_при_ресурсном_расчете_с_учетом_к_тов" localSheetId="8">#REF!</definedName>
    <definedName name="Итого_ОЗП_по_акту_вып_работ_при_ресурсном_расчете_с_учетом_к_тов" localSheetId="10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5">#REF!</definedName>
    <definedName name="Итого_ОЗП_по_акту_выполненных_работ_в_базисных_ценах" localSheetId="8">#REF!</definedName>
    <definedName name="Итого_ОЗП_по_акту_выполненных_работ_в_базисных_ценах" localSheetId="10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5">#REF!</definedName>
    <definedName name="Итого_ОЗП_по_акту_выполненных_работ_при_ресурсном_расчете" localSheetId="8">#REF!</definedName>
    <definedName name="Итого_ОЗП_по_акту_выполненных_работ_при_ресурсном_расчете" localSheetId="10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5">#REF!</definedName>
    <definedName name="Итого_ОЗП_по_рес_расчету_с_учетом_к_тов" localSheetId="8">#REF!</definedName>
    <definedName name="Итого_ОЗП_по_рес_расчету_с_учетом_к_тов" localSheetId="10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5">#REF!</definedName>
    <definedName name="Итого_ПЗ" localSheetId="8">#REF!</definedName>
    <definedName name="Итого_ПЗ" localSheetId="10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5">#REF!</definedName>
    <definedName name="Итого_ПЗ_в_базисных_ценах" localSheetId="8">#REF!</definedName>
    <definedName name="Итого_ПЗ_в_базисных_ценах" localSheetId="10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8">#REF!</definedName>
    <definedName name="Итого_ПЗ_по_акту_вып_работ_в_базисных_ценах_с_учетом_к_тов" localSheetId="10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5">#REF!</definedName>
    <definedName name="Итого_ПЗ_по_акту_вып_работ_при_ресурсном_расчете_с_учетом_к_тов" localSheetId="8">#REF!</definedName>
    <definedName name="Итого_ПЗ_по_акту_вып_работ_при_ресурсном_расчете_с_учетом_к_тов" localSheetId="10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5">#REF!</definedName>
    <definedName name="Итого_ПЗ_по_акту_выполненных_работ_в_базисных_ценах" localSheetId="8">#REF!</definedName>
    <definedName name="Итого_ПЗ_по_акту_выполненных_работ_в_базисных_ценах" localSheetId="10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5">#REF!</definedName>
    <definedName name="Итого_ПЗ_по_акту_выполненных_работ_при_ресурсном_расчете" localSheetId="8">#REF!</definedName>
    <definedName name="Итого_ПЗ_по_акту_выполненных_работ_при_ресурсном_расчете" localSheetId="10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5">#REF!</definedName>
    <definedName name="Итого_ПЗ_по_рес_расчету_с_учетом_к_тов" localSheetId="8">#REF!</definedName>
    <definedName name="Итого_ПЗ_по_рес_расчету_с_учетом_к_тов" localSheetId="10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5">#REF!</definedName>
    <definedName name="Итого_по_разделу_V" localSheetId="8">#REF!</definedName>
    <definedName name="Итого_по_разделу_V" localSheetId="10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5">#REF!</definedName>
    <definedName name="Итого_по_смете" localSheetId="8">#REF!</definedName>
    <definedName name="Итого_по_смете" localSheetId="10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5">#REF!</definedName>
    <definedName name="Итого_СП_по_акту_по_ресурсному_расчету" localSheetId="8">#REF!</definedName>
    <definedName name="Итого_СП_по_акту_по_ресурсному_расчету" localSheetId="10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5">#REF!</definedName>
    <definedName name="Итого_СП_по_ресурсному_расчету" localSheetId="8">#REF!</definedName>
    <definedName name="Итого_СП_по_ресурсному_расчету" localSheetId="10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8">#REF!</definedName>
    <definedName name="Итого_ФОТ_по_акту_выполненных_работ_в_базисных_ценах" localSheetId="10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5">#REF!</definedName>
    <definedName name="Итого_ФОТ_по_акту_выполненных_работ_при_ресурсном_расчете" localSheetId="8">#REF!</definedName>
    <definedName name="Итого_ФОТ_по_акту_выполненных_работ_при_ресурсном_расчете" localSheetId="10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5">#REF!</definedName>
    <definedName name="Итого_ФОТ_при_расчете_по_доле_з_п_в_стоимости_эксплуатации_машин" localSheetId="8">#REF!</definedName>
    <definedName name="Итого_ФОТ_при_расчете_по_доле_з_п_в_стоимости_эксплуатации_машин" localSheetId="10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5">#REF!</definedName>
    <definedName name="Итого_ЭММ__по_рес_расчету_с_учетом_к_тов" localSheetId="8">#REF!</definedName>
    <definedName name="Итого_ЭММ__по_рес_расчету_с_учетом_к_тов" localSheetId="10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8">#REF!</definedName>
    <definedName name="Итого_ЭММ_по_акту_вып_работ_в_базисных_ценах_с_учетом_к_тов" localSheetId="10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5">#REF!</definedName>
    <definedName name="Итого_ЭММ_по_акту_вып_работ_при_ресурсном_расчете_с_учетом_к_тов" localSheetId="8">#REF!</definedName>
    <definedName name="Итого_ЭММ_по_акту_вып_работ_при_ресурсном_расчете_с_учетом_к_тов" localSheetId="10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5">#REF!</definedName>
    <definedName name="ить" localSheetId="8">#REF!</definedName>
    <definedName name="ить" localSheetId="10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5">#REF!</definedName>
    <definedName name="итьоиьб" localSheetId="8">#REF!</definedName>
    <definedName name="итьоиьб" localSheetId="10">#REF!</definedName>
    <definedName name="итьоиьб">#REF!</definedName>
    <definedName name="Иуе" localSheetId="10">#REF!</definedName>
    <definedName name="Иуе">#REF!</definedName>
    <definedName name="ИуеРЭО" localSheetId="10">#REF!</definedName>
    <definedName name="ИуеРЭО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5">#REF!</definedName>
    <definedName name="йцйу3йк" localSheetId="8">#REF!</definedName>
    <definedName name="йцйу3йк" localSheetId="10">#REF!</definedName>
    <definedName name="йцйу3йк">#REF!</definedName>
    <definedName name="йцйц">NA()</definedName>
    <definedName name="Ицпп" localSheetId="10">#REF!</definedName>
    <definedName name="Ицпп">#REF!</definedName>
    <definedName name="йцу" localSheetId="0">#REF!</definedName>
    <definedName name="йцу" localSheetId="1">#REF!</definedName>
    <definedName name="йцу" localSheetId="2">#REF!</definedName>
    <definedName name="йцу" localSheetId="5">#REF!</definedName>
    <definedName name="йцу" localSheetId="8">#REF!</definedName>
    <definedName name="йцу" localSheetId="10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5">#REF!</definedName>
    <definedName name="К" localSheetId="8">#REF!</definedName>
    <definedName name="К" localSheetId="10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5">#REF!</definedName>
    <definedName name="к_ЗПМ" localSheetId="8">#REF!</definedName>
    <definedName name="к_ЗПМ" localSheetId="10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5">#REF!</definedName>
    <definedName name="к_МАТ" localSheetId="8">#REF!</definedName>
    <definedName name="к_МАТ" localSheetId="10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5">#REF!</definedName>
    <definedName name="к_ОЗП" localSheetId="8">#REF!</definedName>
    <definedName name="к_ОЗП" localSheetId="10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5">#REF!</definedName>
    <definedName name="к_ПЗ" localSheetId="8">#REF!</definedName>
    <definedName name="к_ПЗ" localSheetId="10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5">#REF!</definedName>
    <definedName name="к_ЭМ" localSheetId="8">#REF!</definedName>
    <definedName name="к_ЭМ" localSheetId="10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5">#REF!</definedName>
    <definedName name="к1" localSheetId="8">#REF!</definedName>
    <definedName name="к1" localSheetId="10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5">#REF!</definedName>
    <definedName name="к10" localSheetId="8">#REF!</definedName>
    <definedName name="к10" localSheetId="10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5">#REF!</definedName>
    <definedName name="к101" localSheetId="8">#REF!</definedName>
    <definedName name="к101" localSheetId="10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5">#REF!</definedName>
    <definedName name="К105" localSheetId="8">#REF!</definedName>
    <definedName name="К105" localSheetId="10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5">#REF!</definedName>
    <definedName name="к11" localSheetId="8">#REF!</definedName>
    <definedName name="к11" localSheetId="10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5">#REF!</definedName>
    <definedName name="к12" localSheetId="8">#REF!</definedName>
    <definedName name="к12" localSheetId="10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5">#REF!</definedName>
    <definedName name="к13" localSheetId="8">#REF!</definedName>
    <definedName name="к13" localSheetId="10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5">#REF!</definedName>
    <definedName name="к14" localSheetId="8">#REF!</definedName>
    <definedName name="к14" localSheetId="10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5">#REF!</definedName>
    <definedName name="к15" localSheetId="8">#REF!</definedName>
    <definedName name="к15" localSheetId="10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5">#REF!</definedName>
    <definedName name="к16" localSheetId="8">#REF!</definedName>
    <definedName name="к16" localSheetId="10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5">#REF!</definedName>
    <definedName name="к17" localSheetId="8">#REF!</definedName>
    <definedName name="к17" localSheetId="10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5">#REF!</definedName>
    <definedName name="к18" localSheetId="8">#REF!</definedName>
    <definedName name="к18" localSheetId="10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5">#REF!</definedName>
    <definedName name="к19" localSheetId="8">#REF!</definedName>
    <definedName name="к19" localSheetId="10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5">#REF!</definedName>
    <definedName name="к2" localSheetId="8">#REF!</definedName>
    <definedName name="к2" localSheetId="10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5">#REF!</definedName>
    <definedName name="к20" localSheetId="8">#REF!</definedName>
    <definedName name="к20" localSheetId="10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5">#REF!</definedName>
    <definedName name="к21" localSheetId="8">#REF!</definedName>
    <definedName name="к21" localSheetId="10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5">#REF!</definedName>
    <definedName name="к22" localSheetId="8">#REF!</definedName>
    <definedName name="к22" localSheetId="10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5">#REF!</definedName>
    <definedName name="к23" localSheetId="8">#REF!</definedName>
    <definedName name="к23" localSheetId="10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5">#REF!</definedName>
    <definedName name="к231" localSheetId="8">#REF!</definedName>
    <definedName name="к231" localSheetId="10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5">#REF!</definedName>
    <definedName name="к24" localSheetId="8">#REF!</definedName>
    <definedName name="к24" localSheetId="10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5">#REF!</definedName>
    <definedName name="к25" localSheetId="8">#REF!</definedName>
    <definedName name="к25" localSheetId="10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5">#REF!</definedName>
    <definedName name="к26" localSheetId="8">#REF!</definedName>
    <definedName name="к26" localSheetId="10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5">#REF!</definedName>
    <definedName name="к27" localSheetId="8">#REF!</definedName>
    <definedName name="к27" localSheetId="10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5">#REF!</definedName>
    <definedName name="к28" localSheetId="8">#REF!</definedName>
    <definedName name="к28" localSheetId="10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5">#REF!</definedName>
    <definedName name="к29" localSheetId="8">#REF!</definedName>
    <definedName name="к29" localSheetId="10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5">#REF!</definedName>
    <definedName name="к2п" localSheetId="8">#REF!</definedName>
    <definedName name="к2п" localSheetId="10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5">#REF!</definedName>
    <definedName name="к3" localSheetId="8">#REF!</definedName>
    <definedName name="к3" localSheetId="10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5">#REF!</definedName>
    <definedName name="к30" localSheetId="8">#REF!</definedName>
    <definedName name="к30" localSheetId="10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5">#REF!</definedName>
    <definedName name="к3п" localSheetId="8">#REF!</definedName>
    <definedName name="к3п" localSheetId="10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5">#REF!</definedName>
    <definedName name="к5" localSheetId="8">#REF!</definedName>
    <definedName name="к5" localSheetId="10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5">#REF!</definedName>
    <definedName name="к6" localSheetId="8">#REF!</definedName>
    <definedName name="к6" localSheetId="10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5">#REF!</definedName>
    <definedName name="к7" localSheetId="8">#REF!</definedName>
    <definedName name="к7" localSheetId="10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5">#REF!</definedName>
    <definedName name="к8" localSheetId="8">#REF!</definedName>
    <definedName name="к8" localSheetId="10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5">#REF!</definedName>
    <definedName name="к9" localSheetId="8">#REF!</definedName>
    <definedName name="к9" localSheetId="10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5">#REF!</definedName>
    <definedName name="Кабардино_Балкарская_Республика" localSheetId="8">#REF!</definedName>
    <definedName name="Кабардино_Балкарская_Республика" localSheetId="10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5">#REF!</definedName>
    <definedName name="Кабели_1" localSheetId="8">#REF!</definedName>
    <definedName name="Кабели_1" localSheetId="10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5">#REF!</definedName>
    <definedName name="кабель" localSheetId="8">#REF!</definedName>
    <definedName name="кабель" localSheetId="10">#REF!</definedName>
    <definedName name="кабель">#REF!</definedName>
    <definedName name="Кабельные_линии" localSheetId="10">#REF!</definedName>
    <definedName name="Кабельные_линии">#REF!</definedName>
    <definedName name="кака" localSheetId="0">#REF!</definedName>
    <definedName name="кака" localSheetId="1">#REF!</definedName>
    <definedName name="кака" localSheetId="2">#REF!</definedName>
    <definedName name="кака" localSheetId="5">#REF!</definedName>
    <definedName name="кака" localSheetId="8">#REF!</definedName>
    <definedName name="кака" localSheetId="10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5">#REF!</definedName>
    <definedName name="Калининградская_область" localSheetId="8">#REF!</definedName>
    <definedName name="Калининградская_область" localSheetId="10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5">#REF!</definedName>
    <definedName name="калплан" localSheetId="8">#REF!</definedName>
    <definedName name="калплан" localSheetId="10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5">#REF!</definedName>
    <definedName name="Калужская_область" localSheetId="8">#REF!</definedName>
    <definedName name="Калужская_область" localSheetId="10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5">#REF!</definedName>
    <definedName name="Камеральных" localSheetId="8">#REF!</definedName>
    <definedName name="Камеральных" localSheetId="10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5">#REF!</definedName>
    <definedName name="Камчатская_область" localSheetId="8">#REF!</definedName>
    <definedName name="Камчатская_область" localSheetId="10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5">#REF!</definedName>
    <definedName name="Камчатская_область_1" localSheetId="8">#REF!</definedName>
    <definedName name="Камчатская_область_1" localSheetId="10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5">#REF!</definedName>
    <definedName name="Карачаево_Черкесская_Республика" localSheetId="8">#REF!</definedName>
    <definedName name="Карачаево_Черкесская_Республика" localSheetId="10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5">#REF!</definedName>
    <definedName name="Категория_сложности" localSheetId="8">#REF!</definedName>
    <definedName name="Категория_сложности" localSheetId="10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5">#REF!</definedName>
    <definedName name="катя" localSheetId="8">#REF!</definedName>
    <definedName name="катя" localSheetId="10">#REF!</definedName>
    <definedName name="катя">#REF!</definedName>
    <definedName name="КВАРТАЛ" localSheetId="10">#REF!</definedName>
    <definedName name="КВАРТАЛ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5">#REF!</definedName>
    <definedName name="КВАРТАЛ2" localSheetId="8">#REF!</definedName>
    <definedName name="КВАРТАЛ2" localSheetId="10">#REF!</definedName>
    <definedName name="КВАРТАЛ2">#REF!</definedName>
    <definedName name="Кварталы" localSheetId="10">#REF!</definedName>
    <definedName name="Кварталы">#REF!</definedName>
    <definedName name="кгкг" localSheetId="0">#REF!</definedName>
    <definedName name="кгкг" localSheetId="1">#REF!</definedName>
    <definedName name="кгкг" localSheetId="2">#REF!</definedName>
    <definedName name="кгкг" localSheetId="5">#REF!</definedName>
    <definedName name="кгкг" localSheetId="8">#REF!</definedName>
    <definedName name="кгкг" localSheetId="10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5">#REF!</definedName>
    <definedName name="кеке" localSheetId="8">#REF!</definedName>
    <definedName name="кеке" localSheetId="10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5">#REF!</definedName>
    <definedName name="Кемеровская_область" localSheetId="8">#REF!</definedName>
    <definedName name="Кемеровская_область" localSheetId="10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5">#REF!</definedName>
    <definedName name="Кемеровская_область_1" localSheetId="8">#REF!</definedName>
    <definedName name="Кемеровская_область_1" localSheetId="10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5">#REF!</definedName>
    <definedName name="кенрке" localSheetId="8">#REF!</definedName>
    <definedName name="кенрке" localSheetId="10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5">#REF!</definedName>
    <definedName name="кенроолтьб" localSheetId="8">#REF!</definedName>
    <definedName name="кенроолтьб" localSheetId="10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5">#REF!</definedName>
    <definedName name="керл" localSheetId="8">#REF!</definedName>
    <definedName name="керл" localSheetId="10">#REF!</definedName>
    <definedName name="керл">#REF!</definedName>
    <definedName name="КЗ_Имущество" localSheetId="10">#REF!</definedName>
    <definedName name="КЗ_Имущество">#REF!</definedName>
    <definedName name="КЗ_ИП" localSheetId="10">#REF!</definedName>
    <definedName name="КЗ_ИП">#REF!</definedName>
    <definedName name="КЗ_НИОКР" localSheetId="10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5">#REF!</definedName>
    <definedName name="КИП" localSheetId="8">#REF!</definedName>
    <definedName name="КИП" localSheetId="10">#REF!</definedName>
    <definedName name="КИП">#REF!</definedName>
    <definedName name="КиП_АУП" localSheetId="10">#REF!</definedName>
    <definedName name="КиП_АУП">#REF!</definedName>
    <definedName name="КиП_ПЭЭ" localSheetId="10">#REF!</definedName>
    <definedName name="КиП_ПЭЭ">#REF!</definedName>
    <definedName name="КиП_ТП" localSheetId="10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5">#REF!</definedName>
    <definedName name="КИПиавтом" localSheetId="8">#REF!</definedName>
    <definedName name="КИПиавтом" localSheetId="10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5">#REF!</definedName>
    <definedName name="Кировская_область" localSheetId="8">#REF!</definedName>
    <definedName name="Кировская_область" localSheetId="10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5">#REF!</definedName>
    <definedName name="Кировская_область_1" localSheetId="8">#REF!</definedName>
    <definedName name="Кировская_область_1" localSheetId="10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5">#REF!</definedName>
    <definedName name="кк" localSheetId="16">#REF!</definedName>
    <definedName name="кк" localSheetId="17">#REF!</definedName>
    <definedName name="кк" localSheetId="8">#REF!</definedName>
    <definedName name="кк" localSheetId="10">#REF!</definedName>
    <definedName name="кк" localSheetId="13">#REF!</definedName>
    <definedName name="кк" localSheetId="14">#REF!</definedName>
    <definedName name="кк" localSheetId="12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5">#REF!</definedName>
    <definedName name="ккее" localSheetId="8">#REF!</definedName>
    <definedName name="ккее" localSheetId="10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5">#REF!</definedName>
    <definedName name="ккк" localSheetId="8">#REF!</definedName>
    <definedName name="ккк" localSheetId="10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5">#REF!</definedName>
    <definedName name="книга" localSheetId="8">#REF!</definedName>
    <definedName name="книга" localSheetId="10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5">#REF!</definedName>
    <definedName name="Кобщ" localSheetId="8">#REF!</definedName>
    <definedName name="Кобщ" localSheetId="10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5">#REF!</definedName>
    <definedName name="КОД" localSheetId="8">#REF!</definedName>
    <definedName name="КОД" localSheetId="10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5">#REF!</definedName>
    <definedName name="кол" localSheetId="8">#REF!</definedName>
    <definedName name="кол" localSheetId="10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5">#REF!</definedName>
    <definedName name="Количество_землепользователей" localSheetId="8">#REF!</definedName>
    <definedName name="Количество_землепользователей" localSheetId="10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5">#REF!</definedName>
    <definedName name="Количество_контуров" localSheetId="8">#REF!</definedName>
    <definedName name="Количество_контуров" localSheetId="10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5">#REF!</definedName>
    <definedName name="Количество_культур" localSheetId="8">#REF!</definedName>
    <definedName name="Количество_культур" localSheetId="10">#REF!</definedName>
    <definedName name="Количество_культур">#REF!</definedName>
    <definedName name="Количество_листов" localSheetId="10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5">#REF!</definedName>
    <definedName name="Количество_планшетов" localSheetId="8">#REF!</definedName>
    <definedName name="Количество_планшетов" localSheetId="10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5">#REF!</definedName>
    <definedName name="Количество_предприятий" localSheetId="8">#REF!</definedName>
    <definedName name="Количество_предприятий" localSheetId="10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5">#REF!</definedName>
    <definedName name="Количество_согласований" localSheetId="8">#REF!</definedName>
    <definedName name="Количество_согласований" localSheetId="10">#REF!</definedName>
    <definedName name="Количество_согласований">#REF!</definedName>
    <definedName name="Колп" localSheetId="10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5">#REF!</definedName>
    <definedName name="ком." localSheetId="8">#REF!</definedName>
    <definedName name="ком." localSheetId="10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5">#REF!</definedName>
    <definedName name="Командировочные_расходы" localSheetId="8">#REF!</definedName>
    <definedName name="Командировочные_расходы" localSheetId="10">#REF!</definedName>
    <definedName name="Командировочные_расходы">#REF!</definedName>
    <definedName name="Компания" localSheetId="10">#REF!</definedName>
    <definedName name="Компания">#REF!</definedName>
    <definedName name="Компенсаторы" localSheetId="10">#REF!</definedName>
    <definedName name="Компенсаторы">#REF!</definedName>
    <definedName name="комплект" localSheetId="10">#REF!</definedName>
    <definedName name="комплект" localSheetId="13">#REF!</definedName>
    <definedName name="комплект" localSheetId="14">#REF!</definedName>
    <definedName name="комплект">#REF!</definedName>
    <definedName name="Комплектные_трансформаторные_устройства" localSheetId="10">#REF!</definedName>
    <definedName name="Комплектные_трансформаторные_устройства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5">#REF!</definedName>
    <definedName name="конкурс" localSheetId="8">#REF!</definedName>
    <definedName name="конкурс" localSheetId="10">#REF!</definedName>
    <definedName name="конкурс">#REF!</definedName>
    <definedName name="КонПериода" localSheetId="10">#REF!</definedName>
    <definedName name="КонПериода">#REF!</definedName>
    <definedName name="Контрагент" localSheetId="10">#REF!</definedName>
    <definedName name="Контрагент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5">#REF!</definedName>
    <definedName name="Контроллер_1" localSheetId="8">#REF!</definedName>
    <definedName name="Контроллер_1" localSheetId="10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5">#REF!</definedName>
    <definedName name="кор" localSheetId="8">#REF!</definedName>
    <definedName name="кор" localSheetId="10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5">#REF!</definedName>
    <definedName name="кореал" localSheetId="8">#REF!</definedName>
    <definedName name="кореал" localSheetId="10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5">#REF!</definedName>
    <definedName name="Корнеева" localSheetId="8">#REF!</definedName>
    <definedName name="Корнеева" localSheetId="10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5">{#N/A,#N/A,FALSE,"Шаблон_Спец1"}</definedName>
    <definedName name="корр" localSheetId="15">{#N/A,#N/A,FALSE,"Шаблон_Спец1"}</definedName>
    <definedName name="корр" localSheetId="17">{#N/A,#N/A,FALSE,"Шаблон_Спец1"}</definedName>
    <definedName name="корр" localSheetId="11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7">{#N/A,#N/A,FALSE,"Шаблон_Спец1"}</definedName>
    <definedName name="корр" localSheetId="8">{#N/A,#N/A,FALSE,"Шаблон_Спец1"}</definedName>
    <definedName name="корр" localSheetId="10">{#N/A,#N/A,FALSE,"Шаблон_Спец1"}</definedName>
    <definedName name="корр" localSheetId="13">{#N/A,#N/A,FALSE,"Шаблон_Спец1"}</definedName>
    <definedName name="корр" localSheetId="14">{#N/A,#N/A,FALSE,"Шаблон_Спец1"}</definedName>
    <definedName name="корр" localSheetId="12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5">#REF!</definedName>
    <definedName name="Костромская_область" localSheetId="8">#REF!</definedName>
    <definedName name="Костромская_область" localSheetId="10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5">#REF!</definedName>
    <definedName name="КОЭФ3" localSheetId="8">#REF!</definedName>
    <definedName name="КОЭФ3" localSheetId="10">#REF!</definedName>
    <definedName name="КОЭФ3">#REF!</definedName>
    <definedName name="КОЭФ4" localSheetId="10">#REF!</definedName>
    <definedName name="КОЭФ4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5">#REF!</definedName>
    <definedName name="КоэфБезПоля" localSheetId="8">#REF!</definedName>
    <definedName name="КоэфБезПоля" localSheetId="10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5">#REF!</definedName>
    <definedName name="КоэфГорЗак" localSheetId="8">#REF!</definedName>
    <definedName name="КоэфГорЗак" localSheetId="10">#REF!</definedName>
    <definedName name="КоэфГорЗак">#REF!</definedName>
    <definedName name="КоэфГорЗаказ" localSheetId="10">#REF!</definedName>
    <definedName name="КоэфГорЗаказ">#REF!</definedName>
    <definedName name="КоэфУдорожания" localSheetId="10">#REF!</definedName>
    <definedName name="КоэфУдорожания">#REF!</definedName>
    <definedName name="КОЭФФ1" localSheetId="10">#REF!</definedName>
    <definedName name="КОЭФФ1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5">#REF!</definedName>
    <definedName name="Коэффициент" localSheetId="8">#REF!</definedName>
    <definedName name="Коэффициент" localSheetId="10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5">#REF!</definedName>
    <definedName name="кп" localSheetId="8">#REF!</definedName>
    <definedName name="кп" localSheetId="10">#REF!</definedName>
    <definedName name="кп">#REF!</definedName>
    <definedName name="Кра" localSheetId="10">#REF!</definedName>
    <definedName name="Кра">#REF!</definedName>
    <definedName name="крас" localSheetId="0">#REF!</definedName>
    <definedName name="крас" localSheetId="1">#REF!</definedName>
    <definedName name="крас" localSheetId="2">#REF!</definedName>
    <definedName name="крас" localSheetId="5">#REF!</definedName>
    <definedName name="крас" localSheetId="8">#REF!</definedName>
    <definedName name="крас" localSheetId="10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5">#REF!</definedName>
    <definedName name="Краснодарский_край" localSheetId="8">#REF!</definedName>
    <definedName name="Краснодарский_край" localSheetId="10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5">#REF!</definedName>
    <definedName name="Красноярский_край" localSheetId="8">#REF!</definedName>
    <definedName name="Красноярский_край" localSheetId="10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5">#REF!</definedName>
    <definedName name="Красноярский_край_1" localSheetId="8">#REF!</definedName>
    <definedName name="Красноярский_край_1" localSheetId="10">#REF!</definedName>
    <definedName name="Красноярский_край_1">#REF!</definedName>
    <definedName name="Крек" localSheetId="10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8">#REF!</definedName>
    <definedName name="_xlnm.Criteria" localSheetId="10">#REF!</definedName>
    <definedName name="_xlnm.Criteria">#REF!</definedName>
    <definedName name="Крп" localSheetId="10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5">#REF!</definedName>
    <definedName name="куку" localSheetId="8">#REF!</definedName>
    <definedName name="куку" localSheetId="10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5">#REF!</definedName>
    <definedName name="Курганская_область" localSheetId="8">#REF!</definedName>
    <definedName name="Курганская_область" localSheetId="10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5">#REF!</definedName>
    <definedName name="Курганская_область_1" localSheetId="8">#REF!</definedName>
    <definedName name="Курганская_область_1" localSheetId="10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5">#REF!</definedName>
    <definedName name="курс" localSheetId="8">#REF!</definedName>
    <definedName name="курс" localSheetId="10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5">#REF!</definedName>
    <definedName name="Курс_1" localSheetId="8">#REF!</definedName>
    <definedName name="Курс_1" localSheetId="10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5">#REF!</definedName>
    <definedName name="курс_дол" localSheetId="8">#REF!</definedName>
    <definedName name="курс_дол" localSheetId="10">#REF!</definedName>
    <definedName name="курс_дол">#REF!</definedName>
    <definedName name="Курс_доллара" localSheetId="10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5">#REF!</definedName>
    <definedName name="Курс_доллара_США" localSheetId="8">#REF!</definedName>
    <definedName name="Курс_доллара_США" localSheetId="10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5">#REF!</definedName>
    <definedName name="курс1" localSheetId="8">#REF!</definedName>
    <definedName name="курс1" localSheetId="10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5">#REF!</definedName>
    <definedName name="Курская_область" localSheetId="8">#REF!</definedName>
    <definedName name="Курская_область" localSheetId="10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5">#REF!</definedName>
    <definedName name="кшн" localSheetId="8">#REF!</definedName>
    <definedName name="кшн" localSheetId="10">#REF!</definedName>
    <definedName name="кшн">#REF!</definedName>
    <definedName name="Кэл" localSheetId="10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5">#REF!</definedName>
    <definedName name="лаборатория" localSheetId="8">#REF!</definedName>
    <definedName name="лаборатория" localSheetId="10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5">#REF!</definedName>
    <definedName name="ЛабШурфов" localSheetId="8">#REF!</definedName>
    <definedName name="ЛабШурфов" localSheetId="10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5">#REF!</definedName>
    <definedName name="лв" localSheetId="8">#REF!</definedName>
    <definedName name="лв" localSheetId="10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5">#REF!</definedName>
    <definedName name="лвнг" localSheetId="8">#REF!</definedName>
    <definedName name="лвнг" localSheetId="10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5">#REF!</definedName>
    <definedName name="лд" localSheetId="16">#REF!</definedName>
    <definedName name="лд" localSheetId="17">#REF!</definedName>
    <definedName name="лд" localSheetId="8">#REF!</definedName>
    <definedName name="лд" localSheetId="10">#REF!</definedName>
    <definedName name="лд" localSheetId="13">#REF!</definedName>
    <definedName name="лд" localSheetId="14">#REF!</definedName>
    <definedName name="лд" localSheetId="12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5">#REF!</definedName>
    <definedName name="лдд" localSheetId="16">#REF!</definedName>
    <definedName name="лдд" localSheetId="17">#REF!</definedName>
    <definedName name="лдд" localSheetId="8">#REF!</definedName>
    <definedName name="лдд" localSheetId="10">#REF!</definedName>
    <definedName name="лдд" localSheetId="13">#REF!</definedName>
    <definedName name="лдд" localSheetId="14">#REF!</definedName>
    <definedName name="лдд" localSheetId="12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5">#REF!</definedName>
    <definedName name="лдллл" localSheetId="8">#REF!</definedName>
    <definedName name="лдллл" localSheetId="10">#REF!</definedName>
    <definedName name="лдллл">#REF!</definedName>
    <definedName name="ЛенЗина" localSheetId="10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5">#REF!</definedName>
    <definedName name="ленин" localSheetId="8">#REF!</definedName>
    <definedName name="ленин" localSheetId="10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5">#REF!</definedName>
    <definedName name="Ленинградская_область" localSheetId="8">#REF!</definedName>
    <definedName name="Ленинградская_область" localSheetId="10">#REF!</definedName>
    <definedName name="Ленинградская_область">#REF!</definedName>
    <definedName name="лес" localSheetId="10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5">#REF!</definedName>
    <definedName name="ЛимитУРС_ПИР" localSheetId="8">#REF!</definedName>
    <definedName name="ЛимитУРС_ПИР" localSheetId="10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5">#REF!</definedName>
    <definedName name="Липецкая_область" localSheetId="8">#REF!</definedName>
    <definedName name="Липецкая_область" localSheetId="10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5">#REF!</definedName>
    <definedName name="лист" localSheetId="8">#REF!</definedName>
    <definedName name="лист" localSheetId="10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5">#REF!</definedName>
    <definedName name="Лифты" localSheetId="8">#REF!</definedName>
    <definedName name="Лифты" localSheetId="10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5">#REF!</definedName>
    <definedName name="лкон" localSheetId="8">#REF!</definedName>
    <definedName name="лкон" localSheetId="10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5">#REF!</definedName>
    <definedName name="лл" localSheetId="16">#REF!</definedName>
    <definedName name="лл" localSheetId="17">#REF!</definedName>
    <definedName name="лл" localSheetId="8">#REF!</definedName>
    <definedName name="лл" localSheetId="10">#REF!</definedName>
    <definedName name="лл" localSheetId="13">#REF!</definedName>
    <definedName name="лл" localSheetId="14">#REF!</definedName>
    <definedName name="лл" localSheetId="12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5">#REF!</definedName>
    <definedName name="ллддд" localSheetId="8">#REF!</definedName>
    <definedName name="ллддд" localSheetId="10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5">#REF!</definedName>
    <definedName name="ллдж" localSheetId="8">#REF!</definedName>
    <definedName name="ллдж" localSheetId="10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5">#REF!</definedName>
    <definedName name="ллл" localSheetId="16">#REF!</definedName>
    <definedName name="ллл" localSheetId="17">#REF!</definedName>
    <definedName name="ллл" localSheetId="8">#REF!</definedName>
    <definedName name="ллл" localSheetId="10">#REF!</definedName>
    <definedName name="ллл" localSheetId="13">#REF!</definedName>
    <definedName name="ллл" localSheetId="14">#REF!</definedName>
    <definedName name="ллл" localSheetId="12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5">#REF!</definedName>
    <definedName name="лн" localSheetId="8">#REF!</definedName>
    <definedName name="лн" localSheetId="10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5">#REF!</definedName>
    <definedName name="лнвг" localSheetId="8">#REF!</definedName>
    <definedName name="лнвг" localSheetId="10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5">#REF!</definedName>
    <definedName name="лнгва" localSheetId="8">#REF!</definedName>
    <definedName name="лнгва" localSheetId="10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5">#REF!</definedName>
    <definedName name="ло" localSheetId="8">#REF!</definedName>
    <definedName name="ло" localSheetId="10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5">#REF!</definedName>
    <definedName name="ловпр" localSheetId="8">#REF!</definedName>
    <definedName name="ловпр" localSheetId="10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5">#REF!</definedName>
    <definedName name="логалгнеелн" localSheetId="8">#REF!</definedName>
    <definedName name="логалгнеелн" localSheetId="10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5">#REF!</definedName>
    <definedName name="лодло" localSheetId="8">#REF!</definedName>
    <definedName name="лодло" localSheetId="10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5">#REF!</definedName>
    <definedName name="лодол" localSheetId="8">#REF!</definedName>
    <definedName name="лодол" localSheetId="10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5">#REF!</definedName>
    <definedName name="лол" localSheetId="8">#REF!</definedName>
    <definedName name="лол" localSheetId="10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5">#REF!</definedName>
    <definedName name="лорщшгошщлдбжд" localSheetId="8">#REF!</definedName>
    <definedName name="лорщшгошщлдбжд" localSheetId="10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5">#REF!</definedName>
    <definedName name="лпрра" localSheetId="8">#REF!</definedName>
    <definedName name="лпрра" localSheetId="10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5">#REF!</definedName>
    <definedName name="лрал" localSheetId="8">#REF!</definedName>
    <definedName name="лрал" localSheetId="10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5">#REF!</definedName>
    <definedName name="лрлд" localSheetId="8">#REF!</definedName>
    <definedName name="лрлд" localSheetId="10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5">#REF!</definedName>
    <definedName name="лрр" localSheetId="8">#REF!</definedName>
    <definedName name="лрр" localSheetId="10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5">#REF!</definedName>
    <definedName name="М" localSheetId="8">#REF!</definedName>
    <definedName name="М" localSheetId="10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5">#REF!</definedName>
    <definedName name="Магаданская_область" localSheetId="8">#REF!</definedName>
    <definedName name="Магаданская_область" localSheetId="10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5">#REF!</definedName>
    <definedName name="Магаданская_область_1" localSheetId="8">#REF!</definedName>
    <definedName name="Магаданская_область_1" localSheetId="10">#REF!</definedName>
    <definedName name="Магаданская_область_1">#REF!</definedName>
    <definedName name="Мак" localSheetId="10">#REF!</definedName>
    <definedName name="Мак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5">#REF!</definedName>
    <definedName name="МАРЖА" localSheetId="8">#REF!</definedName>
    <definedName name="МАРЖА" localSheetId="10">#REF!</definedName>
    <definedName name="МАРЖА">#REF!</definedName>
    <definedName name="матер" localSheetId="10">#REF!</definedName>
    <definedName name="матер">#REF!</definedName>
    <definedName name="матер." localSheetId="10">#REF!</definedName>
    <definedName name="матер.">#REF!</definedName>
    <definedName name="матер.рем" localSheetId="10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5">#REF!</definedName>
    <definedName name="Месяцы" localSheetId="8">#REF!</definedName>
    <definedName name="Месяцы" localSheetId="10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5">#REF!</definedName>
    <definedName name="Месяцы2" localSheetId="8">#REF!</definedName>
    <definedName name="Месяцы2" localSheetId="10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5">#REF!</definedName>
    <definedName name="Месяцы3" localSheetId="8">#REF!</definedName>
    <definedName name="Месяцы3" localSheetId="10">#REF!</definedName>
    <definedName name="Месяцы3">#REF!</definedName>
    <definedName name="мж1" localSheetId="10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5">#REF!</definedName>
    <definedName name="МИ_Т" localSheetId="8">#REF!</definedName>
    <definedName name="МИ_Т" localSheetId="10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5">#REF!</definedName>
    <definedName name="МИА5" localSheetId="8">#REF!</definedName>
    <definedName name="МИА5" localSheetId="10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5">{0,"овz";1,"z";2,"аz";5,"овz"}</definedName>
    <definedName name="мил" localSheetId="15">{0,"овz";1,"z";2,"аz";5,"овz"}</definedName>
    <definedName name="мил" localSheetId="17">{0,"овz";1,"z";2,"аz";5,"овz"}</definedName>
    <definedName name="мил" localSheetId="11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7">{0,"овz";1,"z";2,"аz";5,"овz"}</definedName>
    <definedName name="мил" localSheetId="8">{0,"овz";1,"z";2,"аz";5,"овz"}</definedName>
    <definedName name="мил" localSheetId="10">{0,"овz";1,"z";2,"аz";5,"овz"}</definedName>
    <definedName name="мил" localSheetId="13">{0,"овz";1,"z";2,"аz";5,"овz"}</definedName>
    <definedName name="мил" localSheetId="14">{0,"овz";1,"z";2,"аz";5,"овz"}</definedName>
    <definedName name="мил" localSheetId="12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5">#REF!</definedName>
    <definedName name="мин" localSheetId="8">#REF!</definedName>
    <definedName name="мин" localSheetId="10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5">#REF!</definedName>
    <definedName name="Министерство_транспорта__связи_и_автомобильных_дорог_Самарской_области" localSheetId="8">#REF!</definedName>
    <definedName name="Министерство_транспорта__связи_и_автомобильных_дорог_Самарской_области" localSheetId="10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5">#REF!</definedName>
    <definedName name="мись" localSheetId="8">#REF!</definedName>
    <definedName name="мись" localSheetId="10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5">#REF!</definedName>
    <definedName name="мит" localSheetId="8">#REF!</definedName>
    <definedName name="мит" localSheetId="10">#REF!</definedName>
    <definedName name="мит">#REF!</definedName>
    <definedName name="мичм" localSheetId="10">#REF!</definedName>
    <definedName name="мичм">#REF!</definedName>
    <definedName name="мм" localSheetId="0">#REF!</definedName>
    <definedName name="мм" localSheetId="1">#REF!</definedName>
    <definedName name="мм" localSheetId="2">#REF!</definedName>
    <definedName name="мм" localSheetId="5">#REF!</definedName>
    <definedName name="мм" localSheetId="8">#REF!</definedName>
    <definedName name="мм" localSheetId="10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5">#REF!</definedName>
    <definedName name="МММММММММ" localSheetId="8">#REF!</definedName>
    <definedName name="МММММММММ" localSheetId="10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5">#REF!</definedName>
    <definedName name="мн" localSheetId="8">#REF!</definedName>
    <definedName name="мн" localSheetId="10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5">#REF!</definedName>
    <definedName name="Модель2" localSheetId="16">#REF!</definedName>
    <definedName name="Модель2" localSheetId="17">#REF!</definedName>
    <definedName name="Модель2" localSheetId="8">#REF!</definedName>
    <definedName name="Модель2" localSheetId="10">#REF!</definedName>
    <definedName name="Модель2" localSheetId="13">#REF!</definedName>
    <definedName name="Модель2" localSheetId="14">#REF!</definedName>
    <definedName name="Модель2" localSheetId="12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5">#REF!</definedName>
    <definedName name="мойка" localSheetId="8">#REF!</definedName>
    <definedName name="мойка" localSheetId="10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5">#REF!</definedName>
    <definedName name="Монтаж" localSheetId="8">#REF!</definedName>
    <definedName name="Монтаж" localSheetId="10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5">#REF!</definedName>
    <definedName name="Монтажные_работы_в_базисных_ценах" localSheetId="8">#REF!</definedName>
    <definedName name="Монтажные_работы_в_базисных_ценах" localSheetId="10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5">#REF!</definedName>
    <definedName name="Московская_область" localSheetId="8">#REF!</definedName>
    <definedName name="Московская_область" localSheetId="10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5">#REF!</definedName>
    <definedName name="мотаж2" localSheetId="8">#REF!</definedName>
    <definedName name="мотаж2" localSheetId="10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5">#REF!</definedName>
    <definedName name="мпртмит" localSheetId="8">#REF!</definedName>
    <definedName name="мпртмит" localSheetId="10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5">#REF!</definedName>
    <definedName name="мтч" localSheetId="8">#REF!</definedName>
    <definedName name="мтч" localSheetId="10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5">#REF!</definedName>
    <definedName name="мтьюп" localSheetId="8">#REF!</definedName>
    <definedName name="мтьюп" localSheetId="10">#REF!</definedName>
    <definedName name="мтьюп">#REF!</definedName>
    <definedName name="муж" localSheetId="10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5">#REF!</definedName>
    <definedName name="Мурманская_область" localSheetId="8">#REF!</definedName>
    <definedName name="Мурманская_область" localSheetId="10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5">#REF!</definedName>
    <definedName name="Мурманская_область_1" localSheetId="8">#REF!</definedName>
    <definedName name="Мурманская_область_1" localSheetId="10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5">#REF!</definedName>
    <definedName name="над" localSheetId="8">#REF!</definedName>
    <definedName name="над" localSheetId="10">#REF!</definedName>
    <definedName name="над">#REF!</definedName>
    <definedName name="наз" localSheetId="10">#REF!</definedName>
    <definedName name="наз">#REF!</definedName>
    <definedName name="назв" localSheetId="10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5">#REF!</definedName>
    <definedName name="Название_проекта" localSheetId="8">#REF!</definedName>
    <definedName name="Название_проекта" localSheetId="10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5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8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10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5">#REF!</definedName>
    <definedName name="Наименование_группы_строек" localSheetId="8">#REF!</definedName>
    <definedName name="Наименование_группы_строек" localSheetId="10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5">#REF!</definedName>
    <definedName name="Наименование_локальной_сметы" localSheetId="8">#REF!</definedName>
    <definedName name="Наименование_локальной_сметы" localSheetId="10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5">#REF!</definedName>
    <definedName name="Наименование_объекта" localSheetId="8">#REF!</definedName>
    <definedName name="Наименование_объекта" localSheetId="10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5">#REF!</definedName>
    <definedName name="Наименование_объектной_сметы" localSheetId="8">#REF!</definedName>
    <definedName name="Наименование_объектной_сметы" localSheetId="10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5">#REF!</definedName>
    <definedName name="Наименование_организации_заказчика" localSheetId="8">#REF!</definedName>
    <definedName name="Наименование_организации_заказчика" localSheetId="10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5">#REF!</definedName>
    <definedName name="Наименование_очереди" localSheetId="8">#REF!</definedName>
    <definedName name="Наименование_очереди" localSheetId="10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5">#REF!</definedName>
    <definedName name="Наименование_проектной_организации" localSheetId="8">#REF!</definedName>
    <definedName name="Наименование_проектной_организации" localSheetId="10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5">#REF!</definedName>
    <definedName name="Наименование_пускового_комплекса" localSheetId="8">#REF!</definedName>
    <definedName name="Наименование_пускового_комплекса" localSheetId="10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5">#REF!</definedName>
    <definedName name="Наименование_сводного_сметного_расчета" localSheetId="8">#REF!</definedName>
    <definedName name="Наименование_сводного_сметного_расчета" localSheetId="10">#REF!</definedName>
    <definedName name="Наименование_сводного_сметного_расчет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5">#REF!</definedName>
    <definedName name="Наименование_стройки" localSheetId="8">#REF!</definedName>
    <definedName name="Наименование_стройки" localSheetId="10">#REF!</definedName>
    <definedName name="Наименование_стройки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5">#REF!</definedName>
    <definedName name="Наименование_строительства" localSheetId="8">#REF!</definedName>
    <definedName name="Наименование_строительства" localSheetId="10">#REF!</definedName>
    <definedName name="Наименование_строительства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5">#REF!</definedName>
    <definedName name="накладные" localSheetId="8">#REF!</definedName>
    <definedName name="накладные" localSheetId="10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5">#REF!</definedName>
    <definedName name="науки" localSheetId="8">#REF!</definedName>
    <definedName name="науки" localSheetId="10">#REF!</definedName>
    <definedName name="науки">#REF!</definedName>
    <definedName name="НачПериода" localSheetId="10">#REF!</definedName>
    <definedName name="НачПериода">#REF!</definedName>
    <definedName name="нвле" localSheetId="0">#REF!</definedName>
    <definedName name="нвле" localSheetId="1">#REF!</definedName>
    <definedName name="нвле" localSheetId="2">#REF!</definedName>
    <definedName name="нвле" localSheetId="5">#REF!</definedName>
    <definedName name="нвле" localSheetId="8">#REF!</definedName>
    <definedName name="нвле" localSheetId="10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5">#REF!</definedName>
    <definedName name="нгагл" localSheetId="8">#REF!</definedName>
    <definedName name="нгагл" localSheetId="10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5">#REF!</definedName>
    <definedName name="нго" localSheetId="8">#REF!</definedName>
    <definedName name="нго" localSheetId="10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5">#REF!</definedName>
    <definedName name="нгпнрап" localSheetId="8">#REF!</definedName>
    <definedName name="нгпнрап" localSheetId="10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5">#REF!</definedName>
    <definedName name="НДС" localSheetId="8">#REF!</definedName>
    <definedName name="НДС" localSheetId="10">#REF!</definedName>
    <definedName name="НДС">#REF!</definedName>
    <definedName name="НДСИмущество" localSheetId="10">#REF!</definedName>
    <definedName name="НДСИмущество">#REF!</definedName>
    <definedName name="НДСИП" localSheetId="10">#REF!</definedName>
    <definedName name="НДСИП">#REF!</definedName>
    <definedName name="НДСНИОКР" localSheetId="10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5">#REF!</definedName>
    <definedName name="нево" localSheetId="8">#REF!</definedName>
    <definedName name="нево" localSheetId="10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5">#REF!</definedName>
    <definedName name="нер" localSheetId="8">#REF!</definedName>
    <definedName name="нер" localSheetId="10">#REF!</definedName>
    <definedName name="нер">#REF!</definedName>
    <definedName name="нес2" localSheetId="10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5">#REF!</definedName>
    <definedName name="неуо" localSheetId="8">#REF!</definedName>
    <definedName name="неуо" localSheetId="10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5">#REF!</definedName>
    <definedName name="Нижегородская_область" localSheetId="8">#REF!</definedName>
    <definedName name="Нижегородская_область" localSheetId="10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5">#REF!</definedName>
    <definedName name="Нижняя_часть" localSheetId="8">#REF!</definedName>
    <definedName name="Нижняя_часть" localSheetId="10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5">#REF!</definedName>
    <definedName name="нии" localSheetId="8">#REF!</definedName>
    <definedName name="нии" localSheetId="10">#REF!</definedName>
    <definedName name="нии">#REF!</definedName>
    <definedName name="НК" localSheetId="10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5">#REF!</definedName>
    <definedName name="нн" localSheetId="16">#REF!</definedName>
    <definedName name="нн" localSheetId="17">#REF!</definedName>
    <definedName name="нн" localSheetId="8">#REF!</definedName>
    <definedName name="нн" localSheetId="10">#REF!</definedName>
    <definedName name="нн" localSheetId="13">#REF!</definedName>
    <definedName name="нн" localSheetId="14">#REF!</definedName>
    <definedName name="нн" localSheetId="12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5">#REF!</definedName>
    <definedName name="но" localSheetId="8">#REF!</definedName>
    <definedName name="но" localSheetId="10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5">#REF!</definedName>
    <definedName name="Новгородская_область" localSheetId="8">#REF!</definedName>
    <definedName name="Новгородская_область" localSheetId="10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5">#REF!</definedName>
    <definedName name="Новосибирская_область" localSheetId="8">#REF!</definedName>
    <definedName name="Новосибирская_область" localSheetId="10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5">#REF!</definedName>
    <definedName name="Новосибирская_область_1" localSheetId="8">#REF!</definedName>
    <definedName name="Новосибирская_область_1" localSheetId="10">#REF!</definedName>
    <definedName name="Новосибирская_область_1">#REF!</definedName>
    <definedName name="новые_ОФ_2003" localSheetId="10">#REF!</definedName>
    <definedName name="новые_ОФ_2003">#REF!</definedName>
    <definedName name="новые_ОФ_2004" localSheetId="10">#REF!</definedName>
    <definedName name="новые_ОФ_2004">#REF!</definedName>
    <definedName name="новые_ОФ_а_всего" localSheetId="10">#REF!</definedName>
    <definedName name="новые_ОФ_а_всего">#REF!</definedName>
    <definedName name="новые_ОФ_всего" localSheetId="10">#REF!</definedName>
    <definedName name="новые_ОФ_всего">#REF!</definedName>
    <definedName name="новые_ОФ_п_всего" localSheetId="10">#REF!</definedName>
    <definedName name="новые_ОФ_п_всего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5">#REF!</definedName>
    <definedName name="новый" localSheetId="8">#REF!</definedName>
    <definedName name="новый" localSheetId="10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5">#REF!</definedName>
    <definedName name="Номер" localSheetId="8">#REF!</definedName>
    <definedName name="Номер" localSheetId="10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5">#REF!</definedName>
    <definedName name="Номер_договора" localSheetId="8">#REF!</definedName>
    <definedName name="Номер_договора" localSheetId="10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5">#REF!</definedName>
    <definedName name="Номер_пп" localSheetId="8">#REF!</definedName>
    <definedName name="Номер_пп" localSheetId="10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5">#REF!</definedName>
    <definedName name="Номер_раздела" localSheetId="8">#REF!</definedName>
    <definedName name="Номер_раздела" localSheetId="10">#REF!</definedName>
    <definedName name="Номер_раздела">#REF!</definedName>
    <definedName name="Номер_Сметы" localSheetId="10">#REF!</definedName>
    <definedName name="Номер_Сметы">#REF!</definedName>
    <definedName name="НомерДоговора" localSheetId="10">#REF!</definedName>
    <definedName name="НомерДоговора">#REF!</definedName>
    <definedName name="НомерПериода" localSheetId="10">#REF!</definedName>
    <definedName name="НомерПериода">#REF!</definedName>
    <definedName name="НормаАУП_на_УЕ" localSheetId="10">#REF!</definedName>
    <definedName name="НормаАУП_на_УЕ" localSheetId="13">#REF!</definedName>
    <definedName name="НормаАУП_на_УЕ" localSheetId="14">#REF!</definedName>
    <definedName name="НормаАУП_на_УЕ">#REF!</definedName>
    <definedName name="НормаПП_на_УЕ" localSheetId="10">#REF!</definedName>
    <definedName name="НормаПП_на_УЕ" localSheetId="13">#REF!</definedName>
    <definedName name="НормаПП_на_УЕ" localSheetId="14">#REF!</definedName>
    <definedName name="НормаПП_на_УЕ">#REF!</definedName>
    <definedName name="НормаРостаУЕ" localSheetId="10">#REF!</definedName>
    <definedName name="НормаРостаУЕ" localSheetId="13">#REF!</definedName>
    <definedName name="НормаРостаУЕ" localSheetId="14">#REF!</definedName>
    <definedName name="НормаРостаУЕ">#REF!</definedName>
    <definedName name="НПФ_АУП" localSheetId="10">#REF!</definedName>
    <definedName name="НПФ_АУП">#REF!</definedName>
    <definedName name="НПФ_ПЭЭ" localSheetId="10">#REF!</definedName>
    <definedName name="НПФ_ПЭЭ">#REF!</definedName>
    <definedName name="НПФ_ТП" localSheetId="10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5">граж</definedName>
    <definedName name="нр" localSheetId="15">граж</definedName>
    <definedName name="нр" localSheetId="17">граж</definedName>
    <definedName name="нр" localSheetId="11">граж</definedName>
    <definedName name="нр" localSheetId="3">граж</definedName>
    <definedName name="нр" localSheetId="4">граж</definedName>
    <definedName name="нр" localSheetId="7">граж</definedName>
    <definedName name="нр" localSheetId="8">граж</definedName>
    <definedName name="нр" localSheetId="10">#REF!</definedName>
    <definedName name="нр" localSheetId="13">граж</definedName>
    <definedName name="нр" localSheetId="14">граж</definedName>
    <definedName name="нр" localSheetId="12">граж</definedName>
    <definedName name="нр">#REF!</definedName>
    <definedName name="Нсапк" localSheetId="10">#REF!</definedName>
    <definedName name="Нсапк">#REF!</definedName>
    <definedName name="Нсстр" localSheetId="10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5">#REF!</definedName>
    <definedName name="о" localSheetId="8">#REF!</definedName>
    <definedName name="о" localSheetId="10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5">#REF!</definedName>
    <definedName name="об" localSheetId="8">#REF!</definedName>
    <definedName name="об" localSheetId="10">#REF!</definedName>
    <definedName name="об">#REF!</definedName>
    <definedName name="обл" localSheetId="10">#REF!</definedName>
    <definedName name="обл">#REF!</definedName>
    <definedName name="_xlnm.Print_Area" localSheetId="2">'4.3 Отдел 2. Тех.характеристики'!$A:$D</definedName>
    <definedName name="_xlnm.Print_Area" localSheetId="15">'4.7 Прил.6 Расчет Прочие'!$A$1:$I$27</definedName>
    <definedName name="_xlnm.Print_Area" localSheetId="16">'4.8 Прил. 6.1 Расчет ПНР'!$A$1:$O$28</definedName>
    <definedName name="_xlnm.Print_Area" localSheetId="17">'4.9 Прил 6.2 Расчет ПИР'!$A$1:$R$36</definedName>
    <definedName name="_xlnm.Print_Area" localSheetId="6">'Прил. 3'!$A$1:$H$65</definedName>
    <definedName name="_xlnm.Print_Area" localSheetId="7">'Прил.4 РМ'!$A$1:$E$48</definedName>
    <definedName name="_xlnm.Print_Area" localSheetId="8">'Прил.5 Расчет СМР и ОБ'!$A$1:$J$80</definedName>
    <definedName name="_xlnm.Print_Area" localSheetId="13">ФОТи1.тек.!$A$1:$F$13</definedName>
    <definedName name="_xlnm.Print_Area" localSheetId="14">ФОТи2.тек.!$A$1:$F$13</definedName>
    <definedName name="_xlnm.Print_Area" localSheetId="12">ФОТр.тек.!$A$1:$F$29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5">#REF!</definedName>
    <definedName name="Область_печати_ИМ" localSheetId="8">#REF!</definedName>
    <definedName name="Область_печати_ИМ" localSheetId="10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5">#REF!</definedName>
    <definedName name="Оборудование_в_базисных_ценах" localSheetId="8">#REF!</definedName>
    <definedName name="Оборудование_в_базисных_ценах" localSheetId="10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5">#REF!</definedName>
    <definedName name="Обоснование_поправки" localSheetId="8">#REF!</definedName>
    <definedName name="Обоснование_поправки" localSheetId="10">#REF!</definedName>
    <definedName name="Обоснование_поправки">#REF!</definedName>
    <definedName name="Обучение_АУП" localSheetId="10">#REF!</definedName>
    <definedName name="Обучение_АУП">#REF!</definedName>
    <definedName name="Обучение_ПЭЭ" localSheetId="10">#REF!</definedName>
    <definedName name="Обучение_ПЭЭ">#REF!</definedName>
    <definedName name="Обучение_ТП" localSheetId="10">#REF!</definedName>
    <definedName name="Обучение_ТП">#REF!</definedName>
    <definedName name="ОБЪЕКТ" localSheetId="10">#REF!</definedName>
    <definedName name="ОБЪЕКТ">#REF!</definedName>
    <definedName name="ОбъектАдрес" localSheetId="10">#REF!</definedName>
    <definedName name="ОбъектАдрес">#REF!</definedName>
    <definedName name="Объекты" localSheetId="10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5">#REF!</definedName>
    <definedName name="объем___0" localSheetId="8">#REF!</definedName>
    <definedName name="объем___0" localSheetId="10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5">#REF!</definedName>
    <definedName name="объем___0___0" localSheetId="8">#REF!</definedName>
    <definedName name="объем___0___0" localSheetId="10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5">#REF!</definedName>
    <definedName name="объем___0___0___0" localSheetId="8">#REF!</definedName>
    <definedName name="объем___0___0___0" localSheetId="10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5">#REF!</definedName>
    <definedName name="объем___0___0___0___0" localSheetId="8">#REF!</definedName>
    <definedName name="объем___0___0___0___0" localSheetId="10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5">#REF!</definedName>
    <definedName name="объем___0___0___2" localSheetId="8">#REF!</definedName>
    <definedName name="объем___0___0___2" localSheetId="10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5">#REF!</definedName>
    <definedName name="объем___0___0___3" localSheetId="8">#REF!</definedName>
    <definedName name="объем___0___0___3" localSheetId="10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5">#REF!</definedName>
    <definedName name="объем___0___0___4" localSheetId="8">#REF!</definedName>
    <definedName name="объем___0___0___4" localSheetId="10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5">#REF!</definedName>
    <definedName name="объем___0___1" localSheetId="8">#REF!</definedName>
    <definedName name="объем___0___1" localSheetId="10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5">#REF!</definedName>
    <definedName name="объем___0___10" localSheetId="8">#REF!</definedName>
    <definedName name="объем___0___10" localSheetId="10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5">#REF!</definedName>
    <definedName name="объем___0___12" localSheetId="8">#REF!</definedName>
    <definedName name="объем___0___12" localSheetId="10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5">#REF!</definedName>
    <definedName name="объем___0___2" localSheetId="8">#REF!</definedName>
    <definedName name="объем___0___2" localSheetId="10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5">#REF!</definedName>
    <definedName name="объем___0___2___0" localSheetId="8">#REF!</definedName>
    <definedName name="объем___0___2___0" localSheetId="10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5">#REF!</definedName>
    <definedName name="объем___0___3" localSheetId="8">#REF!</definedName>
    <definedName name="объем___0___3" localSheetId="10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5">#REF!</definedName>
    <definedName name="объем___0___4" localSheetId="8">#REF!</definedName>
    <definedName name="объем___0___4" localSheetId="10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5">#REF!</definedName>
    <definedName name="объем___0___5" localSheetId="8">#REF!</definedName>
    <definedName name="объем___0___5" localSheetId="10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5">#REF!</definedName>
    <definedName name="объем___0___6" localSheetId="8">#REF!</definedName>
    <definedName name="объем___0___6" localSheetId="10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5">#REF!</definedName>
    <definedName name="объем___0___8" localSheetId="8">#REF!</definedName>
    <definedName name="объем___0___8" localSheetId="10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5">#REF!</definedName>
    <definedName name="объем___1" localSheetId="8">#REF!</definedName>
    <definedName name="объем___1" localSheetId="10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5">#REF!</definedName>
    <definedName name="объем___1___0" localSheetId="8">#REF!</definedName>
    <definedName name="объем___1___0" localSheetId="10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5">#REF!</definedName>
    <definedName name="объем___10" localSheetId="8">#REF!</definedName>
    <definedName name="объем___10" localSheetId="10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5">#REF!</definedName>
    <definedName name="объем___10___0___0" localSheetId="8">#REF!</definedName>
    <definedName name="объем___10___0___0" localSheetId="10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5">#REF!</definedName>
    <definedName name="объем___10___1" localSheetId="8">#REF!</definedName>
    <definedName name="объем___10___1" localSheetId="10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5">#REF!</definedName>
    <definedName name="объем___10___10" localSheetId="8">#REF!</definedName>
    <definedName name="объем___10___10" localSheetId="10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5">#REF!</definedName>
    <definedName name="объем___10___12" localSheetId="8">#REF!</definedName>
    <definedName name="объем___10___12" localSheetId="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5">#REF!</definedName>
    <definedName name="объем___11" localSheetId="8">#REF!</definedName>
    <definedName name="объем___11" localSheetId="10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5">#REF!</definedName>
    <definedName name="объем___11___10" localSheetId="8">#REF!</definedName>
    <definedName name="объем___11___10" localSheetId="10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5">#REF!</definedName>
    <definedName name="объем___11___2" localSheetId="8">#REF!</definedName>
    <definedName name="объем___11___2" localSheetId="10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5">#REF!</definedName>
    <definedName name="объем___11___4" localSheetId="8">#REF!</definedName>
    <definedName name="объем___11___4" localSheetId="10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5">#REF!</definedName>
    <definedName name="объем___11___6" localSheetId="8">#REF!</definedName>
    <definedName name="объем___11___6" localSheetId="10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5">#REF!</definedName>
    <definedName name="объем___11___8" localSheetId="8">#REF!</definedName>
    <definedName name="объем___11___8" localSheetId="10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5">#REF!</definedName>
    <definedName name="объем___2" localSheetId="8">#REF!</definedName>
    <definedName name="объем___2" localSheetId="10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5">#REF!</definedName>
    <definedName name="объем___2___0" localSheetId="8">#REF!</definedName>
    <definedName name="объем___2___0" localSheetId="10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5">#REF!</definedName>
    <definedName name="объем___2___0___0" localSheetId="8">#REF!</definedName>
    <definedName name="объем___2___0___0" localSheetId="10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5">#REF!</definedName>
    <definedName name="объем___2___0___0___0" localSheetId="8">#REF!</definedName>
    <definedName name="объем___2___0___0___0" localSheetId="10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5">#REF!</definedName>
    <definedName name="объем___2___1" localSheetId="8">#REF!</definedName>
    <definedName name="объем___2___1" localSheetId="10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5">#REF!</definedName>
    <definedName name="объем___2___10" localSheetId="8">#REF!</definedName>
    <definedName name="объем___2___10" localSheetId="10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5">#REF!</definedName>
    <definedName name="объем___2___12" localSheetId="8">#REF!</definedName>
    <definedName name="объем___2___12" localSheetId="10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5">#REF!</definedName>
    <definedName name="объем___2___2" localSheetId="8">#REF!</definedName>
    <definedName name="объем___2___2" localSheetId="10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5">#REF!</definedName>
    <definedName name="объем___2___3" localSheetId="8">#REF!</definedName>
    <definedName name="объем___2___3" localSheetId="10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5">#REF!</definedName>
    <definedName name="объем___2___4" localSheetId="8">#REF!</definedName>
    <definedName name="объем___2___4" localSheetId="10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5">#REF!</definedName>
    <definedName name="объем___2___6" localSheetId="8">#REF!</definedName>
    <definedName name="объем___2___6" localSheetId="10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5">#REF!</definedName>
    <definedName name="объем___2___8" localSheetId="8">#REF!</definedName>
    <definedName name="объем___2___8" localSheetId="10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5">#REF!</definedName>
    <definedName name="объем___3" localSheetId="8">#REF!</definedName>
    <definedName name="объем___3" localSheetId="10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5">#REF!</definedName>
    <definedName name="объем___3___0" localSheetId="8">#REF!</definedName>
    <definedName name="объем___3___0" localSheetId="10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5">#REF!</definedName>
    <definedName name="объем___3___10" localSheetId="8">#REF!</definedName>
    <definedName name="объем___3___10" localSheetId="10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5">#REF!</definedName>
    <definedName name="объем___3___2" localSheetId="8">#REF!</definedName>
    <definedName name="объем___3___2" localSheetId="10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5">#REF!</definedName>
    <definedName name="объем___3___3" localSheetId="8">#REF!</definedName>
    <definedName name="объем___3___3" localSheetId="10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5">#REF!</definedName>
    <definedName name="объем___3___4" localSheetId="8">#REF!</definedName>
    <definedName name="объем___3___4" localSheetId="10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5">#REF!</definedName>
    <definedName name="объем___3___6" localSheetId="8">#REF!</definedName>
    <definedName name="объем___3___6" localSheetId="10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5">#REF!</definedName>
    <definedName name="объем___3___8" localSheetId="8">#REF!</definedName>
    <definedName name="объем___3___8" localSheetId="10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5">#REF!</definedName>
    <definedName name="объем___4" localSheetId="8">#REF!</definedName>
    <definedName name="объем___4" localSheetId="10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5">#REF!</definedName>
    <definedName name="объем___4___0___0" localSheetId="8">#REF!</definedName>
    <definedName name="объем___4___0___0" localSheetId="10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5">#REF!</definedName>
    <definedName name="объем___4___0___0___0" localSheetId="8">#REF!</definedName>
    <definedName name="объем___4___0___0___0" localSheetId="10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5">#REF!</definedName>
    <definedName name="объем___4___10" localSheetId="8">#REF!</definedName>
    <definedName name="объем___4___10" localSheetId="10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5">#REF!</definedName>
    <definedName name="объем___4___12" localSheetId="8">#REF!</definedName>
    <definedName name="объем___4___12" localSheetId="10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5">#REF!</definedName>
    <definedName name="объем___4___2" localSheetId="8">#REF!</definedName>
    <definedName name="объем___4___2" localSheetId="10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5">#REF!</definedName>
    <definedName name="объем___4___3" localSheetId="8">#REF!</definedName>
    <definedName name="объем___4___3" localSheetId="10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5">#REF!</definedName>
    <definedName name="объем___4___4" localSheetId="8">#REF!</definedName>
    <definedName name="объем___4___4" localSheetId="10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5">#REF!</definedName>
    <definedName name="объем___4___6" localSheetId="8">#REF!</definedName>
    <definedName name="объем___4___6" localSheetId="10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5">#REF!</definedName>
    <definedName name="объем___4___8" localSheetId="8">#REF!</definedName>
    <definedName name="объем___4___8" localSheetId="10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5">#REF!</definedName>
    <definedName name="объем___5___0" localSheetId="8">#REF!</definedName>
    <definedName name="объем___5___0" localSheetId="10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5">#REF!</definedName>
    <definedName name="объем___5___0___0" localSheetId="8">#REF!</definedName>
    <definedName name="объем___5___0___0" localSheetId="10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5">#REF!</definedName>
    <definedName name="объем___5___0___0___0" localSheetId="8">#REF!</definedName>
    <definedName name="объем___5___0___0___0" localSheetId="10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5">#REF!</definedName>
    <definedName name="объем___6___0" localSheetId="8">#REF!</definedName>
    <definedName name="объем___6___0" localSheetId="10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5">#REF!</definedName>
    <definedName name="объем___6___0___0" localSheetId="8">#REF!</definedName>
    <definedName name="объем___6___0___0" localSheetId="10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5">#REF!</definedName>
    <definedName name="объем___6___0___0___0" localSheetId="8">#REF!</definedName>
    <definedName name="объем___6___0___0___0" localSheetId="10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5">#REF!</definedName>
    <definedName name="объем___6___1" localSheetId="8">#REF!</definedName>
    <definedName name="объем___6___1" localSheetId="10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5">#REF!</definedName>
    <definedName name="объем___6___10" localSheetId="8">#REF!</definedName>
    <definedName name="объем___6___10" localSheetId="10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5">#REF!</definedName>
    <definedName name="объем___6___12" localSheetId="8">#REF!</definedName>
    <definedName name="объем___6___12" localSheetId="10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5">#REF!</definedName>
    <definedName name="объем___6___2" localSheetId="8">#REF!</definedName>
    <definedName name="объем___6___2" localSheetId="10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5">#REF!</definedName>
    <definedName name="объем___6___4" localSheetId="8">#REF!</definedName>
    <definedName name="объем___6___4" localSheetId="10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5">#REF!</definedName>
    <definedName name="объем___6___6" localSheetId="8">#REF!</definedName>
    <definedName name="объем___6___6" localSheetId="10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5">#REF!</definedName>
    <definedName name="объем___6___8" localSheetId="8">#REF!</definedName>
    <definedName name="объем___6___8" localSheetId="10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5">#REF!</definedName>
    <definedName name="объем___7" localSheetId="8">#REF!</definedName>
    <definedName name="объем___7" localSheetId="10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5">#REF!</definedName>
    <definedName name="объем___7___0" localSheetId="8">#REF!</definedName>
    <definedName name="объем___7___0" localSheetId="10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5">#REF!</definedName>
    <definedName name="объем___7___10" localSheetId="8">#REF!</definedName>
    <definedName name="объем___7___10" localSheetId="10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5">#REF!</definedName>
    <definedName name="объем___7___2" localSheetId="8">#REF!</definedName>
    <definedName name="объем___7___2" localSheetId="10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5">#REF!</definedName>
    <definedName name="объем___7___4" localSheetId="8">#REF!</definedName>
    <definedName name="объем___7___4" localSheetId="10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5">#REF!</definedName>
    <definedName name="объем___7___6" localSheetId="8">#REF!</definedName>
    <definedName name="объем___7___6" localSheetId="10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5">#REF!</definedName>
    <definedName name="объем___7___8" localSheetId="8">#REF!</definedName>
    <definedName name="объем___7___8" localSheetId="10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5">#REF!</definedName>
    <definedName name="объем___8" localSheetId="8">#REF!</definedName>
    <definedName name="объем___8" localSheetId="10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5">#REF!</definedName>
    <definedName name="объем___8___0" localSheetId="8">#REF!</definedName>
    <definedName name="объем___8___0" localSheetId="10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5">#REF!</definedName>
    <definedName name="объем___8___0___0" localSheetId="8">#REF!</definedName>
    <definedName name="объем___8___0___0" localSheetId="10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5">#REF!</definedName>
    <definedName name="объем___8___0___0___0" localSheetId="8">#REF!</definedName>
    <definedName name="объем___8___0___0___0" localSheetId="10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5">#REF!</definedName>
    <definedName name="объем___8___1" localSheetId="8">#REF!</definedName>
    <definedName name="объем___8___1" localSheetId="10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5">#REF!</definedName>
    <definedName name="объем___8___10" localSheetId="8">#REF!</definedName>
    <definedName name="объем___8___10" localSheetId="10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5">#REF!</definedName>
    <definedName name="объем___8___12" localSheetId="8">#REF!</definedName>
    <definedName name="объем___8___12" localSheetId="10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5">#REF!</definedName>
    <definedName name="объем___8___2" localSheetId="8">#REF!</definedName>
    <definedName name="объем___8___2" localSheetId="10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5">#REF!</definedName>
    <definedName name="объем___8___4" localSheetId="8">#REF!</definedName>
    <definedName name="объем___8___4" localSheetId="10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5">#REF!</definedName>
    <definedName name="объем___8___6" localSheetId="8">#REF!</definedName>
    <definedName name="объем___8___6" localSheetId="10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5">#REF!</definedName>
    <definedName name="объем___8___8" localSheetId="8">#REF!</definedName>
    <definedName name="объем___8___8" localSheetId="10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5">#REF!</definedName>
    <definedName name="объем___9" localSheetId="8">#REF!</definedName>
    <definedName name="объем___9" localSheetId="10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5">#REF!</definedName>
    <definedName name="объем___9___0" localSheetId="8">#REF!</definedName>
    <definedName name="объем___9___0" localSheetId="10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5">#REF!</definedName>
    <definedName name="объем___9___0___0" localSheetId="8">#REF!</definedName>
    <definedName name="объем___9___0___0" localSheetId="10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5">#REF!</definedName>
    <definedName name="объем___9___0___0___0" localSheetId="8">#REF!</definedName>
    <definedName name="объем___9___0___0___0" localSheetId="10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5">#REF!</definedName>
    <definedName name="объем___9___10" localSheetId="8">#REF!</definedName>
    <definedName name="объем___9___10" localSheetId="10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5">#REF!</definedName>
    <definedName name="объем___9___2" localSheetId="8">#REF!</definedName>
    <definedName name="объем___9___2" localSheetId="10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5">#REF!</definedName>
    <definedName name="объем___9___4" localSheetId="8">#REF!</definedName>
    <definedName name="объем___9___4" localSheetId="10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5">#REF!</definedName>
    <definedName name="объем___9___6" localSheetId="8">#REF!</definedName>
    <definedName name="объем___9___6" localSheetId="10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5">#REF!</definedName>
    <definedName name="объем___9___8" localSheetId="8">#REF!</definedName>
    <definedName name="объем___9___8" localSheetId="10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5">#REF!</definedName>
    <definedName name="объем1" localSheetId="8">#REF!</definedName>
    <definedName name="объем1" localSheetId="10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5">#REF!</definedName>
    <definedName name="ов" localSheetId="8">#REF!</definedName>
    <definedName name="ов" localSheetId="10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5">#REF!</definedName>
    <definedName name="овао" localSheetId="8">#REF!</definedName>
    <definedName name="овао" localSheetId="10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5">#REF!</definedName>
    <definedName name="овено" localSheetId="8">#REF!</definedName>
    <definedName name="овено" localSheetId="10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5">#REF!</definedName>
    <definedName name="овпв" localSheetId="8">#REF!</definedName>
    <definedName name="овпв" localSheetId="10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5">#REF!</definedName>
    <definedName name="одлпд" localSheetId="8">#REF!</definedName>
    <definedName name="одлпд" localSheetId="10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5">#REF!</definedName>
    <definedName name="оев" localSheetId="8">#REF!</definedName>
    <definedName name="оев" localSheetId="10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5">#REF!</definedName>
    <definedName name="оек" localSheetId="8">#REF!</definedName>
    <definedName name="оек" localSheetId="10">#REF!</definedName>
    <definedName name="оек">#REF!</definedName>
    <definedName name="ок" localSheetId="10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5">#REF!</definedName>
    <definedName name="окн" localSheetId="8">#REF!</definedName>
    <definedName name="окн" localSheetId="10">#REF!</definedName>
    <definedName name="окн">#REF!</definedName>
    <definedName name="окраска_05" localSheetId="10">#REF!</definedName>
    <definedName name="окраска_05">#REF!</definedName>
    <definedName name="окраска_06" localSheetId="10">#REF!</definedName>
    <definedName name="окраска_06">#REF!</definedName>
    <definedName name="окраска_07" localSheetId="10">#REF!</definedName>
    <definedName name="окраска_07">#REF!</definedName>
    <definedName name="окраска_08" localSheetId="10">#REF!</definedName>
    <definedName name="окраска_08">#REF!</definedName>
    <definedName name="окраска_09" localSheetId="10">#REF!</definedName>
    <definedName name="окраска_09">#REF!</definedName>
    <definedName name="окраска_10" localSheetId="10">#REF!</definedName>
    <definedName name="окраска_10">#REF!</definedName>
    <definedName name="окраска_11" localSheetId="10">#REF!</definedName>
    <definedName name="окраска_11">#REF!</definedName>
    <definedName name="окраска_12" localSheetId="10">#REF!</definedName>
    <definedName name="окраска_12">#REF!</definedName>
    <definedName name="окраска_13" localSheetId="10">#REF!</definedName>
    <definedName name="окраска_13">#REF!</definedName>
    <definedName name="окраска_14" localSheetId="10">#REF!</definedName>
    <definedName name="окраска_14">#REF!</definedName>
    <definedName name="окраска_15" localSheetId="10">#REF!</definedName>
    <definedName name="окраска_15">#REF!</definedName>
    <definedName name="ол" localSheetId="0">#REF!</definedName>
    <definedName name="ол" localSheetId="1">#REF!</definedName>
    <definedName name="ол" localSheetId="2">#REF!</definedName>
    <definedName name="ол" localSheetId="5">#REF!</definedName>
    <definedName name="ол" localSheetId="16">#REF!</definedName>
    <definedName name="ол" localSheetId="17">#REF!</definedName>
    <definedName name="ол" localSheetId="8">#REF!</definedName>
    <definedName name="ол" localSheetId="10">#REF!</definedName>
    <definedName name="ол" localSheetId="13">#REF!</definedName>
    <definedName name="ол" localSheetId="14">#REF!</definedName>
    <definedName name="ол" localSheetId="12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5">#REF!</definedName>
    <definedName name="олодод" localSheetId="8">#REF!</definedName>
    <definedName name="олодод" localSheetId="10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5">#REF!</definedName>
    <definedName name="олорлшгш" localSheetId="8">#REF!</definedName>
    <definedName name="олорлшгш" localSheetId="10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5">#REF!</definedName>
    <definedName name="олпрол" localSheetId="8">#REF!</definedName>
    <definedName name="олпрол" localSheetId="10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5">#REF!</definedName>
    <definedName name="олролрт" localSheetId="8">#REF!</definedName>
    <definedName name="олролрт" localSheetId="10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5">#REF!</definedName>
    <definedName name="олрщшошшлд" localSheetId="8">#REF!</definedName>
    <definedName name="олрщшошшлд" localSheetId="10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5">#REF!</definedName>
    <definedName name="олюдю" localSheetId="8">#REF!</definedName>
    <definedName name="олюдю" localSheetId="10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5">#REF!</definedName>
    <definedName name="ОЛЯ" localSheetId="8">#REF!</definedName>
    <definedName name="ОЛЯ" localSheetId="10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5">#REF!</definedName>
    <definedName name="Омская_область" localSheetId="8">#REF!</definedName>
    <definedName name="Омская_область" localSheetId="10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5">#REF!</definedName>
    <definedName name="Омская_область_1" localSheetId="8">#REF!</definedName>
    <definedName name="Омская_область_1" localSheetId="10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5">#REF!</definedName>
    <definedName name="оо" localSheetId="8">#REF!</definedName>
    <definedName name="оо" localSheetId="10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5">#REF!</definedName>
    <definedName name="ооо" localSheetId="16">#REF!</definedName>
    <definedName name="ооо" localSheetId="17">#REF!</definedName>
    <definedName name="ооо" localSheetId="8">#REF!</definedName>
    <definedName name="ооо" localSheetId="10">#REF!</definedName>
    <definedName name="ооо" localSheetId="13">#REF!</definedName>
    <definedName name="ооо" localSheetId="14">#REF!</definedName>
    <definedName name="ооо" localSheetId="12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5">#REF!</definedName>
    <definedName name="ООО_НИИПРИИ___Севзапинжтехнология" localSheetId="8">#REF!</definedName>
    <definedName name="ООО_НИИПРИИ___Севзапинжтехнология" localSheetId="10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5">#REF!</definedName>
    <definedName name="оооо" localSheetId="8">#REF!</definedName>
    <definedName name="оооо" localSheetId="10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5">#REF!</definedName>
    <definedName name="ООС" localSheetId="8">#REF!</definedName>
    <definedName name="ООС" localSheetId="10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5">#REF!</definedName>
    <definedName name="оос1" localSheetId="8">#REF!</definedName>
    <definedName name="оос1" localSheetId="10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5">#REF!</definedName>
    <definedName name="оот" localSheetId="8">#REF!</definedName>
    <definedName name="оот" localSheetId="10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5">#REF!</definedName>
    <definedName name="опао" localSheetId="8">#REF!</definedName>
    <definedName name="опао" localSheetId="10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5">#REF!</definedName>
    <definedName name="Описание_группы_строек" localSheetId="8">#REF!</definedName>
    <definedName name="Описание_группы_строек" localSheetId="10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5">#REF!</definedName>
    <definedName name="Описание_локальной_сметы" localSheetId="8">#REF!</definedName>
    <definedName name="Описание_локальной_сметы" localSheetId="10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5">#REF!</definedName>
    <definedName name="Описание_объекта" localSheetId="8">#REF!</definedName>
    <definedName name="Описание_объекта" localSheetId="10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5">#REF!</definedName>
    <definedName name="Описание_объектной_сметы" localSheetId="8">#REF!</definedName>
    <definedName name="Описание_объектной_сметы" localSheetId="10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5">#REF!</definedName>
    <definedName name="Описание_очереди" localSheetId="8">#REF!</definedName>
    <definedName name="Описание_очереди" localSheetId="10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5">#REF!</definedName>
    <definedName name="Описание_пускового_комплекса" localSheetId="8">#REF!</definedName>
    <definedName name="Описание_пускового_комплекса" localSheetId="10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5">#REF!</definedName>
    <definedName name="Описание_сводного_сметного_расчета" localSheetId="8">#REF!</definedName>
    <definedName name="Описание_сводного_сметного_расчета" localSheetId="10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5">#REF!</definedName>
    <definedName name="Описание_стройки" localSheetId="8">#REF!</definedName>
    <definedName name="Описание_стройки" localSheetId="10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5">#REF!</definedName>
    <definedName name="ор" localSheetId="8">#REF!</definedName>
    <definedName name="ор" localSheetId="10">#REF!</definedName>
    <definedName name="ор">#REF!</definedName>
    <definedName name="Организация" localSheetId="10">#REF!</definedName>
    <definedName name="Организация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5">#REF!</definedName>
    <definedName name="Оренбургская_область" localSheetId="8">#REF!</definedName>
    <definedName name="Оренбургская_область" localSheetId="10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5">#REF!</definedName>
    <definedName name="Оренбургская_область_1" localSheetId="8">#REF!</definedName>
    <definedName name="Оренбургская_область_1" localSheetId="10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5">#REF!</definedName>
    <definedName name="Орловская_область" localSheetId="8">#REF!</definedName>
    <definedName name="Орловская_область" localSheetId="10">#REF!</definedName>
    <definedName name="Орловская_область">#REF!</definedName>
    <definedName name="ОРУ_по_блочным_и_мостиковым_схемам" localSheetId="10">#REF!</definedName>
    <definedName name="ОРУ_по_блочным_и_мостиковым_схемам">#REF!</definedName>
    <definedName name="ОсвоениеИмущества" localSheetId="10">#REF!</definedName>
    <definedName name="ОсвоениеИмущества" localSheetId="13">#REF!</definedName>
    <definedName name="ОсвоениеИмущества" localSheetId="14">#REF!</definedName>
    <definedName name="ОсвоениеИмущества">#REF!</definedName>
    <definedName name="ОсвоениеИП" localSheetId="10">#REF!</definedName>
    <definedName name="ОсвоениеИП" localSheetId="13">#REF!</definedName>
    <definedName name="ОсвоениеИП" localSheetId="14">#REF!</definedName>
    <definedName name="ОсвоениеИП">#REF!</definedName>
    <definedName name="ОсвоениеНИОКР" localSheetId="10">#REF!</definedName>
    <definedName name="ОсвоениеНИОКР" localSheetId="13">#REF!</definedName>
    <definedName name="ОсвоениеНИОКР" localSheetId="14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5">#REF!</definedName>
    <definedName name="Основание" localSheetId="8">#REF!</definedName>
    <definedName name="Основание" localSheetId="10">#REF!</definedName>
    <definedName name="Основание">#REF!</definedName>
    <definedName name="Отвод_земель_ПС_20" localSheetId="10">#REF!</definedName>
    <definedName name="Отвод_земель_ПС_20">#REF!</definedName>
    <definedName name="Отвод_земель_ПС_35_220" localSheetId="10">#REF!</definedName>
    <definedName name="Отвод_земель_ПС_35_220">#REF!</definedName>
    <definedName name="Открытые_подстанции_35_220_кВ_в_целом__элегазовое_и_зарубежное_оборудование" localSheetId="10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10">#REF!</definedName>
    <definedName name="Открытые_подстанции_в_целом">#REF!</definedName>
    <definedName name="ОтпускИзЕНЭС" localSheetId="10">#REF!</definedName>
    <definedName name="ОтпускИзЕНЭС" localSheetId="13">#REF!</definedName>
    <definedName name="ОтпускИзЕНЭС" localSheetId="14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5">#REF!</definedName>
    <definedName name="Отчетный_период__учет_выполненных_работ" localSheetId="8">#REF!</definedName>
    <definedName name="Отчетный_период__учет_выполненных_работ" localSheetId="10">#REF!</definedName>
    <definedName name="Отчетный_период__учет_выполненных_работ">#REF!</definedName>
    <definedName name="ОФ_а_с_пц" localSheetId="10">#REF!</definedName>
    <definedName name="ОФ_а_с_пц">#REF!</definedName>
    <definedName name="оч" localSheetId="10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5">#REF!</definedName>
    <definedName name="оьт" localSheetId="8">#REF!</definedName>
    <definedName name="оьт" localSheetId="10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5">#REF!</definedName>
    <definedName name="оьыватв" localSheetId="8">#REF!</definedName>
    <definedName name="оьыватв" localSheetId="10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5">#REF!</definedName>
    <definedName name="оюю" localSheetId="8">#REF!</definedName>
    <definedName name="оюю" localSheetId="10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5">#REF!</definedName>
    <definedName name="п" localSheetId="8">#REF!</definedName>
    <definedName name="п" localSheetId="10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5">#REF!</definedName>
    <definedName name="п121" localSheetId="8">#REF!</definedName>
    <definedName name="п121" localSheetId="10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5">#REF!</definedName>
    <definedName name="паа12" localSheetId="8">#REF!</definedName>
    <definedName name="паа12" localSheetId="10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5">#REF!</definedName>
    <definedName name="паирав" localSheetId="8">#REF!</definedName>
    <definedName name="паирав" localSheetId="10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5">#REF!</definedName>
    <definedName name="пао" localSheetId="8">#REF!</definedName>
    <definedName name="пао" localSheetId="10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5">#REF!</definedName>
    <definedName name="пап" localSheetId="8">#REF!</definedName>
    <definedName name="пап" localSheetId="10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5">#REF!</definedName>
    <definedName name="парп" localSheetId="8">#REF!</definedName>
    <definedName name="парп" localSheetId="10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5">#REF!</definedName>
    <definedName name="паша" localSheetId="8">#REF!</definedName>
    <definedName name="паша" localSheetId="10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5">#REF!</definedName>
    <definedName name="ПБ" localSheetId="8">#REF!</definedName>
    <definedName name="ПБ" localSheetId="10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5">#REF!</definedName>
    <definedName name="пвар" localSheetId="8">#REF!</definedName>
    <definedName name="пвар" localSheetId="10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5">#REF!</definedName>
    <definedName name="пвопв" localSheetId="8">#REF!</definedName>
    <definedName name="пвопв" localSheetId="10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5">#REF!</definedName>
    <definedName name="пвр" localSheetId="8">#REF!</definedName>
    <definedName name="пвр" localSheetId="10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5">#REF!</definedName>
    <definedName name="пврл" localSheetId="8">#REF!</definedName>
    <definedName name="пврл" localSheetId="10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5">#REF!</definedName>
    <definedName name="пвррь" localSheetId="8">#REF!</definedName>
    <definedName name="пвррь" localSheetId="10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5">#REF!</definedName>
    <definedName name="пврьп" localSheetId="8">#REF!</definedName>
    <definedName name="пврьп" localSheetId="10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5">#REF!</definedName>
    <definedName name="пврьпв" localSheetId="8">#REF!</definedName>
    <definedName name="пврьпв" localSheetId="10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5">#REF!</definedName>
    <definedName name="пврьпврь" localSheetId="8">#REF!</definedName>
    <definedName name="пврьпврь" localSheetId="10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5">#REF!</definedName>
    <definedName name="пвСпп" localSheetId="8">#REF!</definedName>
    <definedName name="пвСпп" localSheetId="10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5">#REF!</definedName>
    <definedName name="пвьрвпрь" localSheetId="8">#REF!</definedName>
    <definedName name="пвьрвпрь" localSheetId="10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5">#REF!</definedName>
    <definedName name="пг" localSheetId="8">#REF!</definedName>
    <definedName name="пг" localSheetId="10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5">#REF!</definedName>
    <definedName name="пгшд" localSheetId="8">#REF!</definedName>
    <definedName name="пгшд" localSheetId="10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5">#REF!</definedName>
    <definedName name="пдплд" localSheetId="8">#REF!</definedName>
    <definedName name="пдплд" localSheetId="10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5">#REF!</definedName>
    <definedName name="Пензенская_область" localSheetId="8">#REF!</definedName>
    <definedName name="Пензенская_область" localSheetId="10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5">#REF!</definedName>
    <definedName name="перв_кат" localSheetId="8">#REF!</definedName>
    <definedName name="перв_кат" localSheetId="10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5">#REF!</definedName>
    <definedName name="первая_кат" localSheetId="8">#REF!</definedName>
    <definedName name="первая_кат" localSheetId="10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5">#REF!</definedName>
    <definedName name="первый" localSheetId="8">#REF!</definedName>
    <definedName name="первый" localSheetId="10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5">#REF!</definedName>
    <definedName name="Пермская_область" localSheetId="8">#REF!</definedName>
    <definedName name="Пермская_область" localSheetId="10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5">#REF!</definedName>
    <definedName name="Пермская_область_1" localSheetId="8">#REF!</definedName>
    <definedName name="Пермская_область_1" localSheetId="10">#REF!</definedName>
    <definedName name="Пермская_область_1">#REF!</definedName>
    <definedName name="пет" localSheetId="10">#REF!</definedName>
    <definedName name="пет">#REF!</definedName>
    <definedName name="Пи" localSheetId="0">#REF!</definedName>
    <definedName name="Пи" localSheetId="1">#REF!</definedName>
    <definedName name="Пи" localSheetId="2">#REF!</definedName>
    <definedName name="Пи" localSheetId="5">#REF!</definedName>
    <definedName name="Пи" localSheetId="8">#REF!</definedName>
    <definedName name="Пи" localSheetId="10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5">#REF!</definedName>
    <definedName name="Пи_" localSheetId="8">#REF!</definedName>
    <definedName name="Пи_" localSheetId="10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5">#REF!</definedName>
    <definedName name="пионер" localSheetId="8">#REF!</definedName>
    <definedName name="пионер" localSheetId="10">#REF!</definedName>
    <definedName name="пионер">#REF!</definedName>
    <definedName name="Пкр" localSheetId="10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5">#REF!</definedName>
    <definedName name="пл" localSheetId="8">#REF!</definedName>
    <definedName name="пл" localSheetId="10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5">#REF!</definedName>
    <definedName name="плдпол" localSheetId="8">#REF!</definedName>
    <definedName name="плдпол" localSheetId="10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5">#REF!</definedName>
    <definedName name="плдполд" localSheetId="8">#REF!</definedName>
    <definedName name="плдполд" localSheetId="10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5">#REF!</definedName>
    <definedName name="плодолд" localSheetId="8">#REF!</definedName>
    <definedName name="плодолд" localSheetId="10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5">#REF!</definedName>
    <definedName name="Площадь" localSheetId="8">#REF!</definedName>
    <definedName name="Площадь" localSheetId="10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5">#REF!</definedName>
    <definedName name="Площадь_нелинейных_объектов" localSheetId="8">#REF!</definedName>
    <definedName name="Площадь_нелинейных_объектов" localSheetId="10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5">#REF!</definedName>
    <definedName name="Площадь_планшетов" localSheetId="8">#REF!</definedName>
    <definedName name="Площадь_планшетов" localSheetId="10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5">#REF!</definedName>
    <definedName name="плыа" localSheetId="8">#REF!</definedName>
    <definedName name="плыа" localSheetId="10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5">#REF!</definedName>
    <definedName name="плю" localSheetId="8">#REF!</definedName>
    <definedName name="плю" localSheetId="10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5">#REF!</definedName>
    <definedName name="по" localSheetId="8">#REF!</definedName>
    <definedName name="по" localSheetId="10">#REF!</definedName>
    <definedName name="по">#REF!</definedName>
    <definedName name="Побв" localSheetId="10">#REF!</definedName>
    <definedName name="Побв">#REF!</definedName>
    <definedName name="пов" localSheetId="0">#REF!</definedName>
    <definedName name="пов" localSheetId="1">#REF!</definedName>
    <definedName name="пов" localSheetId="2">#REF!</definedName>
    <definedName name="пов" localSheetId="5">#REF!</definedName>
    <definedName name="пов" localSheetId="8">#REF!</definedName>
    <definedName name="пов" localSheetId="10">#REF!</definedName>
    <definedName name="пов">#REF!</definedName>
    <definedName name="Под_напр_ВЛ" localSheetId="10">#REF!</definedName>
    <definedName name="Под_напр_ВЛ">#REF!</definedName>
    <definedName name="Под_напр_КЛ" localSheetId="10">#REF!</definedName>
    <definedName name="Под_напр_КЛ">#REF!</definedName>
    <definedName name="Подвеска_ВОЛС_на_существующих_опорах" localSheetId="10">#REF!</definedName>
    <definedName name="Подвеска_ВОЛС_на_существующих_опорах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5">#REF!</definedName>
    <definedName name="Подгон" localSheetId="8">#REF!</definedName>
    <definedName name="Подгон" localSheetId="10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5">#REF!</definedName>
    <definedName name="Подзаголовок" localSheetId="8">#REF!</definedName>
    <definedName name="Подзаголовок" localSheetId="10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5">#REF!</definedName>
    <definedName name="подлен" localSheetId="8">#REF!</definedName>
    <definedName name="подлен" localSheetId="10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5">#REF!</definedName>
    <definedName name="подлжддлджд" localSheetId="8">#REF!</definedName>
    <definedName name="подлжддлджд" localSheetId="10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5">#REF!</definedName>
    <definedName name="Подпись1" localSheetId="8">#REF!</definedName>
    <definedName name="Подпись1" localSheetId="10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5">#REF!</definedName>
    <definedName name="Подпись2" localSheetId="8">#REF!</definedName>
    <definedName name="Подпись2" localSheetId="10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5">#REF!</definedName>
    <definedName name="Подпись3" localSheetId="8">#REF!</definedName>
    <definedName name="Подпись3" localSheetId="10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5">#REF!</definedName>
    <definedName name="Подпись4" localSheetId="8">#REF!</definedName>
    <definedName name="Подпись4" localSheetId="10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5">#REF!</definedName>
    <definedName name="Подпись5" localSheetId="8">#REF!</definedName>
    <definedName name="Подпись5" localSheetId="10">#REF!</definedName>
    <definedName name="Подпись5">#REF!</definedName>
    <definedName name="ПодрядДолжн" localSheetId="10">#REF!</definedName>
    <definedName name="ПодрядДолжн">#REF!</definedName>
    <definedName name="ПодрядИмя" localSheetId="10">#REF!</definedName>
    <definedName name="ПодрядИмя">#REF!</definedName>
    <definedName name="Подрядчик" localSheetId="10">#REF!</definedName>
    <definedName name="Подрядчик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5">#REF!</definedName>
    <definedName name="подста" localSheetId="8">#REF!</definedName>
    <definedName name="подста" localSheetId="10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5">#REF!</definedName>
    <definedName name="Покупное_ПО" localSheetId="8">#REF!</definedName>
    <definedName name="Покупное_ПО" localSheetId="10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5">#REF!</definedName>
    <definedName name="Покупные" localSheetId="8">#REF!</definedName>
    <definedName name="Покупные" localSheetId="10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5">#REF!</definedName>
    <definedName name="Покупные_изделия" localSheetId="8">#REF!</definedName>
    <definedName name="Покупные_изделия" localSheetId="10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5">#REF!</definedName>
    <definedName name="полд" localSheetId="8">#REF!</definedName>
    <definedName name="полд" localSheetId="10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5">#REF!</definedName>
    <definedName name="Полевые" localSheetId="8">#REF!</definedName>
    <definedName name="Полевые" localSheetId="10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5">#REF!</definedName>
    <definedName name="попр" localSheetId="8">#REF!</definedName>
    <definedName name="попр" localSheetId="10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0" localSheetId="10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5">#REF!</definedName>
    <definedName name="Поправочные_коэффициенты_по_письму_Госстроя_от_25.12.90___0___0" localSheetId="8">#REF!</definedName>
    <definedName name="Поправочные_коэффициенты_по_письму_Госстроя_от_25.12.90___0___0" localSheetId="1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5">#REF!</definedName>
    <definedName name="Поправочные_коэффициенты_по_письму_Госстроя_от_25.12.90___0___0___0" localSheetId="8">#REF!</definedName>
    <definedName name="Поправочные_коэффициенты_по_письму_Госстроя_от_25.12.90___0___0___0" localSheetId="1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5">#REF!</definedName>
    <definedName name="Поправочные_коэффициенты_по_письму_Госстроя_от_25.12.90___0___0___0___0" localSheetId="8">#REF!</definedName>
    <definedName name="Поправочные_коэффициенты_по_письму_Госстроя_от_25.12.90___0___0___0___0" localSheetId="1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5">#REF!</definedName>
    <definedName name="Поправочные_коэффициенты_по_письму_Госстроя_от_25.12.90___0___0___2" localSheetId="8">#REF!</definedName>
    <definedName name="Поправочные_коэффициенты_по_письму_Госстроя_от_25.12.90___0___0___2" localSheetId="1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5">#REF!</definedName>
    <definedName name="Поправочные_коэффициенты_по_письму_Госстроя_от_25.12.90___0___0___3" localSheetId="8">#REF!</definedName>
    <definedName name="Поправочные_коэффициенты_по_письму_Госстроя_от_25.12.90___0___0___3" localSheetId="10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5">#REF!</definedName>
    <definedName name="Поправочные_коэффициенты_по_письму_Госстроя_от_25.12.90___0___0___4" localSheetId="8">#REF!</definedName>
    <definedName name="Поправочные_коэффициенты_по_письму_Госстроя_от_25.12.90___0___0___4" localSheetId="10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5">#REF!</definedName>
    <definedName name="Поправочные_коэффициенты_по_письму_Госстроя_от_25.12.90___0___1" localSheetId="8">#REF!</definedName>
    <definedName name="Поправочные_коэффициенты_по_письму_Госстроя_от_25.12.90___0___1" localSheetId="10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5">#REF!</definedName>
    <definedName name="Поправочные_коэффициенты_по_письму_Госстроя_от_25.12.90___0___10" localSheetId="8">#REF!</definedName>
    <definedName name="Поправочные_коэффициенты_по_письму_Госстроя_от_25.12.90___0___10" localSheetId="10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5">#REF!</definedName>
    <definedName name="Поправочные_коэффициенты_по_письму_Госстроя_от_25.12.90___0___12" localSheetId="8">#REF!</definedName>
    <definedName name="Поправочные_коэффициенты_по_письму_Госстроя_от_25.12.90___0___12" localSheetId="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5">#REF!</definedName>
    <definedName name="Поправочные_коэффициенты_по_письму_Госстроя_от_25.12.90___0___2" localSheetId="8">#REF!</definedName>
    <definedName name="Поправочные_коэффициенты_по_письму_Госстроя_от_25.12.90___0___2" localSheetId="10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5">#REF!</definedName>
    <definedName name="Поправочные_коэффициенты_по_письму_Госстроя_от_25.12.90___0___2___0" localSheetId="8">#REF!</definedName>
    <definedName name="Поправочные_коэффициенты_по_письму_Госстроя_от_25.12.90___0___2___0" localSheetId="10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5">#REF!</definedName>
    <definedName name="Поправочные_коэффициенты_по_письму_Госстроя_от_25.12.90___0___3" localSheetId="8">#REF!</definedName>
    <definedName name="Поправочные_коэффициенты_по_письму_Госстроя_от_25.12.90___0___3" localSheetId="1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5">#REF!</definedName>
    <definedName name="Поправочные_коэффициенты_по_письму_Госстроя_от_25.12.90___0___3___0" localSheetId="8">#REF!</definedName>
    <definedName name="Поправочные_коэффициенты_по_письму_Госстроя_от_25.12.90___0___3___0" localSheetId="10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5">#REF!</definedName>
    <definedName name="Поправочные_коэффициенты_по_письму_Госстроя_от_25.12.90___0___4" localSheetId="8">#REF!</definedName>
    <definedName name="Поправочные_коэффициенты_по_письму_Госстроя_от_25.12.90___0___4" localSheetId="1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5">#REF!</definedName>
    <definedName name="Поправочные_коэффициенты_по_письму_Госстроя_от_25.12.90___0___5" localSheetId="8">#REF!</definedName>
    <definedName name="Поправочные_коэффициенты_по_письму_Госстроя_от_25.12.90___0___5" localSheetId="10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5">#REF!</definedName>
    <definedName name="Поправочные_коэффициенты_по_письму_Госстроя_от_25.12.90___0___6" localSheetId="8">#REF!</definedName>
    <definedName name="Поправочные_коэффициенты_по_письму_Госстроя_от_25.12.90___0___6" localSheetId="10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5">#REF!</definedName>
    <definedName name="Поправочные_коэффициенты_по_письму_Госстроя_от_25.12.90___0___8" localSheetId="8">#REF!</definedName>
    <definedName name="Поправочные_коэффициенты_по_письму_Госстроя_от_25.12.90___0___8" localSheetId="10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5">#REF!</definedName>
    <definedName name="Поправочные_коэффициенты_по_письму_Госстроя_от_25.12.90___1" localSheetId="8">#REF!</definedName>
    <definedName name="Поправочные_коэффициенты_по_письму_Госстроя_от_25.12.90___1" localSheetId="10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5">#REF!</definedName>
    <definedName name="Поправочные_коэффициенты_по_письму_Госстроя_от_25.12.90___1___0" localSheetId="8">#REF!</definedName>
    <definedName name="Поправочные_коэффициенты_по_письму_Госстроя_от_25.12.90___1___0" localSheetId="10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5">#REF!</definedName>
    <definedName name="Поправочные_коэффициенты_по_письму_Госстроя_от_25.12.90___1___3" localSheetId="8">#REF!</definedName>
    <definedName name="Поправочные_коэффициенты_по_письму_Госстроя_от_25.12.90___1___3" localSheetId="1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5">#REF!</definedName>
    <definedName name="Поправочные_коэффициенты_по_письму_Госстроя_от_25.12.90___10" localSheetId="8">#REF!</definedName>
    <definedName name="Поправочные_коэффициенты_по_письму_Госстроя_от_25.12.90___10" localSheetId="10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0___0___0" localSheetId="10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5">#REF!</definedName>
    <definedName name="Поправочные_коэффициенты_по_письму_Госстроя_от_25.12.90___10___1" localSheetId="8">#REF!</definedName>
    <definedName name="Поправочные_коэффициенты_по_письму_Госстроя_от_25.12.90___10___1" localSheetId="1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5">#REF!</definedName>
    <definedName name="Поправочные_коэффициенты_по_письму_Госстроя_от_25.12.90___10___10" localSheetId="8">#REF!</definedName>
    <definedName name="Поправочные_коэффициенты_по_письму_Госстроя_от_25.12.90___10___10" localSheetId="10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5">#REF!</definedName>
    <definedName name="Поправочные_коэффициенты_по_письму_Госстроя_от_25.12.90___10___12" localSheetId="8">#REF!</definedName>
    <definedName name="Поправочные_коэффициенты_по_письму_Госстроя_от_25.12.90___10___12" localSheetId="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" localSheetId="10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11___10" localSheetId="10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5">#REF!</definedName>
    <definedName name="Поправочные_коэффициенты_по_письму_Госстроя_от_25.12.90___11___2" localSheetId="8">#REF!</definedName>
    <definedName name="Поправочные_коэффициенты_по_письму_Госстроя_от_25.12.90___11___2" localSheetId="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5">#REF!</definedName>
    <definedName name="Поправочные_коэффициенты_по_письму_Госстроя_от_25.12.90___11___4" localSheetId="8">#REF!</definedName>
    <definedName name="Поправочные_коэффициенты_по_письму_Госстроя_от_25.12.90___11___4" localSheetId="10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5">#REF!</definedName>
    <definedName name="Поправочные_коэффициенты_по_письму_Госстроя_от_25.12.90___11___6" localSheetId="8">#REF!</definedName>
    <definedName name="Поправочные_коэффициенты_по_письму_Госстроя_от_25.12.90___11___6" localSheetId="10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5">#REF!</definedName>
    <definedName name="Поправочные_коэффициенты_по_письму_Госстроя_от_25.12.90___11___8" localSheetId="8">#REF!</definedName>
    <definedName name="Поправочные_коэффициенты_по_письму_Госстроя_от_25.12.90___11___8" localSheetId="10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2" localSheetId="10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5">#REF!</definedName>
    <definedName name="Поправочные_коэффициенты_по_письму_Госстроя_от_25.12.90___2___0" localSheetId="8">#REF!</definedName>
    <definedName name="Поправочные_коэффициенты_по_письму_Госстроя_от_25.12.90___2___0" localSheetId="10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5">#REF!</definedName>
    <definedName name="Поправочные_коэффициенты_по_письму_Госстроя_от_25.12.90___2___0___0" localSheetId="8">#REF!</definedName>
    <definedName name="Поправочные_коэффициенты_по_письму_Госстроя_от_25.12.90___2___0___0" localSheetId="1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5">#REF!</definedName>
    <definedName name="Поправочные_коэффициенты_по_письму_Госстроя_от_25.12.90___2___0___0___0" localSheetId="8">#REF!</definedName>
    <definedName name="Поправочные_коэффициенты_по_письму_Госстроя_от_25.12.90___2___0___0___0" localSheetId="1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5">#REF!</definedName>
    <definedName name="Поправочные_коэффициенты_по_письму_Госстроя_от_25.12.90___2___1" localSheetId="8">#REF!</definedName>
    <definedName name="Поправочные_коэффициенты_по_письму_Госстроя_от_25.12.90___2___1" localSheetId="1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5">#REF!</definedName>
    <definedName name="Поправочные_коэффициенты_по_письму_Госстроя_от_25.12.90___2___10" localSheetId="8">#REF!</definedName>
    <definedName name="Поправочные_коэффициенты_по_письму_Госстроя_от_25.12.90___2___10" localSheetId="10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5">#REF!</definedName>
    <definedName name="Поправочные_коэффициенты_по_письму_Госстроя_от_25.12.90___2___12" localSheetId="8">#REF!</definedName>
    <definedName name="Поправочные_коэффициенты_по_письму_Госстроя_от_25.12.90___2___12" localSheetId="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5">#REF!</definedName>
    <definedName name="Поправочные_коэффициенты_по_письму_Госстроя_от_25.12.90___2___2" localSheetId="8">#REF!</definedName>
    <definedName name="Поправочные_коэффициенты_по_письму_Госстроя_от_25.12.90___2___2" localSheetId="10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5">#REF!</definedName>
    <definedName name="Поправочные_коэффициенты_по_письму_Госстроя_от_25.12.90___2___3" localSheetId="8">#REF!</definedName>
    <definedName name="Поправочные_коэффициенты_по_письму_Госстроя_от_25.12.90___2___3" localSheetId="10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5">#REF!</definedName>
    <definedName name="Поправочные_коэффициенты_по_письму_Госстроя_от_25.12.90___2___4" localSheetId="8">#REF!</definedName>
    <definedName name="Поправочные_коэффициенты_по_письму_Госстроя_от_25.12.90___2___4" localSheetId="10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5">#REF!</definedName>
    <definedName name="Поправочные_коэффициенты_по_письму_Госстроя_от_25.12.90___2___6" localSheetId="8">#REF!</definedName>
    <definedName name="Поправочные_коэффициенты_по_письму_Госстроя_от_25.12.90___2___6" localSheetId="10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5">#REF!</definedName>
    <definedName name="Поправочные_коэффициенты_по_письму_Госстроя_от_25.12.90___2___8" localSheetId="8">#REF!</definedName>
    <definedName name="Поправочные_коэффициенты_по_письму_Госстроя_от_25.12.90___2___8" localSheetId="10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5">#REF!</definedName>
    <definedName name="Поправочные_коэффициенты_по_письму_Госстроя_от_25.12.90___3" localSheetId="8">#REF!</definedName>
    <definedName name="Поправочные_коэффициенты_по_письму_Госстроя_от_25.12.90___3" localSheetId="10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5">#REF!</definedName>
    <definedName name="Поправочные_коэффициенты_по_письму_Госстроя_от_25.12.90___3___0" localSheetId="8">#REF!</definedName>
    <definedName name="Поправочные_коэффициенты_по_письму_Госстроя_от_25.12.90___3___0" localSheetId="10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0___2" localSheetId="10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3___10" localSheetId="10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5">#REF!</definedName>
    <definedName name="Поправочные_коэффициенты_по_письму_Госстроя_от_25.12.90___3___2" localSheetId="8">#REF!</definedName>
    <definedName name="Поправочные_коэффициенты_по_письму_Госстроя_от_25.12.90___3___2" localSheetId="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5">#REF!</definedName>
    <definedName name="Поправочные_коэффициенты_по_письму_Госстроя_от_25.12.90___3___3" localSheetId="8">#REF!</definedName>
    <definedName name="Поправочные_коэффициенты_по_письму_Госстроя_от_25.12.90___3___3" localSheetId="10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5">#REF!</definedName>
    <definedName name="Поправочные_коэффициенты_по_письму_Госстроя_от_25.12.90___3___4" localSheetId="8">#REF!</definedName>
    <definedName name="Поправочные_коэффициенты_по_письму_Госстроя_от_25.12.90___3___4" localSheetId="10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5">#REF!</definedName>
    <definedName name="Поправочные_коэффициенты_по_письму_Госстроя_от_25.12.90___3___6" localSheetId="8">#REF!</definedName>
    <definedName name="Поправочные_коэффициенты_по_письму_Госстроя_от_25.12.90___3___6" localSheetId="10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5">#REF!</definedName>
    <definedName name="Поправочные_коэффициенты_по_письму_Госстроя_от_25.12.90___3___8" localSheetId="8">#REF!</definedName>
    <definedName name="Поправочные_коэффициенты_по_письму_Госстроя_от_25.12.90___3___8" localSheetId="10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5">#REF!</definedName>
    <definedName name="Поправочные_коэффициенты_по_письму_Госстроя_от_25.12.90___4" localSheetId="8">#REF!</definedName>
    <definedName name="Поправочные_коэффициенты_по_письму_Госстроя_от_25.12.90___4" localSheetId="10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4___0___0" localSheetId="10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5">#REF!</definedName>
    <definedName name="Поправочные_коэффициенты_по_письму_Госстроя_от_25.12.90___4___0___0___0" localSheetId="8">#REF!</definedName>
    <definedName name="Поправочные_коэффициенты_по_письму_Госстроя_от_25.12.90___4___0___0___0" localSheetId="1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5">#REF!</definedName>
    <definedName name="Поправочные_коэффициенты_по_письму_Госстроя_от_25.12.90___4___0___2" localSheetId="8">#REF!</definedName>
    <definedName name="Поправочные_коэффициенты_по_письму_Госстроя_от_25.12.90___4___0___2" localSheetId="1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5">#REF!</definedName>
    <definedName name="Поправочные_коэффициенты_по_письму_Госстроя_от_25.12.90___4___0___4" localSheetId="8">#REF!</definedName>
    <definedName name="Поправочные_коэффициенты_по_письму_Госстроя_от_25.12.90___4___0___4" localSheetId="10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5">#REF!</definedName>
    <definedName name="Поправочные_коэффициенты_по_письму_Госстроя_от_25.12.90___4___10" localSheetId="8">#REF!</definedName>
    <definedName name="Поправочные_коэффициенты_по_письму_Госстроя_от_25.12.90___4___10" localSheetId="10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5">#REF!</definedName>
    <definedName name="Поправочные_коэффициенты_по_письму_Госстроя_от_25.12.90___4___12" localSheetId="8">#REF!</definedName>
    <definedName name="Поправочные_коэффициенты_по_письму_Госстроя_от_25.12.90___4___12" localSheetId="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5">#REF!</definedName>
    <definedName name="Поправочные_коэффициенты_по_письму_Госстроя_от_25.12.90___4___2" localSheetId="8">#REF!</definedName>
    <definedName name="Поправочные_коэффициенты_по_письму_Госстроя_от_25.12.90___4___2" localSheetId="10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5">#REF!</definedName>
    <definedName name="Поправочные_коэффициенты_по_письму_Госстроя_от_25.12.90___4___3" localSheetId="8">#REF!</definedName>
    <definedName name="Поправочные_коэффициенты_по_письму_Госстроя_от_25.12.90___4___3" localSheetId="10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5">#REF!</definedName>
    <definedName name="Поправочные_коэффициенты_по_письму_Госстроя_от_25.12.90___4___3___0" localSheetId="8">#REF!</definedName>
    <definedName name="Поправочные_коэффициенты_по_письму_Госстроя_от_25.12.90___4___3___0" localSheetId="10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5">#REF!</definedName>
    <definedName name="Поправочные_коэффициенты_по_письму_Госстроя_от_25.12.90___4___4" localSheetId="8">#REF!</definedName>
    <definedName name="Поправочные_коэффициенты_по_письму_Госстроя_от_25.12.90___4___4" localSheetId="1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5">#REF!</definedName>
    <definedName name="Поправочные_коэффициенты_по_письму_Госстроя_от_25.12.90___4___6" localSheetId="8">#REF!</definedName>
    <definedName name="Поправочные_коэффициенты_по_письму_Госстроя_от_25.12.90___4___6" localSheetId="10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5">#REF!</definedName>
    <definedName name="Поправочные_коэффициенты_по_письму_Госстроя_от_25.12.90___4___8" localSheetId="8">#REF!</definedName>
    <definedName name="Поправочные_коэффициенты_по_письму_Госстроя_от_25.12.90___4___8" localSheetId="10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5___0" localSheetId="10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5">#REF!</definedName>
    <definedName name="Поправочные_коэффициенты_по_письму_Госстроя_от_25.12.90___5___0___0" localSheetId="8">#REF!</definedName>
    <definedName name="Поправочные_коэффициенты_по_письму_Госстроя_от_25.12.90___5___0___0" localSheetId="1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5">#REF!</definedName>
    <definedName name="Поправочные_коэффициенты_по_письму_Госстроя_от_25.12.90___5___0___0___0" localSheetId="8">#REF!</definedName>
    <definedName name="Поправочные_коэффициенты_по_письму_Госстроя_от_25.12.90___5___0___0___0" localSheetId="1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8">#REF!</definedName>
    <definedName name="Поправочные_коэффициенты_по_письму_Госстроя_от_25.12.90___6___0" localSheetId="10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5">#REF!</definedName>
    <definedName name="Поправочные_коэффициенты_по_письму_Госстроя_от_25.12.90___6___0___0" localSheetId="8">#REF!</definedName>
    <definedName name="Поправочные_коэффициенты_по_письму_Госстроя_от_25.12.90___6___0___0" localSheetId="1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5">#REF!</definedName>
    <definedName name="Поправочные_коэффициенты_по_письму_Госстроя_от_25.12.90___6___0___0___0" localSheetId="8">#REF!</definedName>
    <definedName name="Поправочные_коэффициенты_по_письму_Госстроя_от_25.12.90___6___0___0___0" localSheetId="1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5">#REF!</definedName>
    <definedName name="Поправочные_коэффициенты_по_письму_Госстроя_от_25.12.90___6___1" localSheetId="8">#REF!</definedName>
    <definedName name="Поправочные_коэффициенты_по_письму_Госстроя_от_25.12.90___6___1" localSheetId="1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5">#REF!</definedName>
    <definedName name="Поправочные_коэффициенты_по_письму_Госстроя_от_25.12.90___6___10" localSheetId="8">#REF!</definedName>
    <definedName name="Поправочные_коэффициенты_по_письму_Госстроя_от_25.12.90___6___10" localSheetId="10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5">#REF!</definedName>
    <definedName name="Поправочные_коэффициенты_по_письму_Госстроя_от_25.12.90___6___12" localSheetId="8">#REF!</definedName>
    <definedName name="Поправочные_коэффициенты_по_письму_Госстроя_от_25.12.90___6___12" localSheetId="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5">#REF!</definedName>
    <definedName name="Поправочные_коэффициенты_по_письму_Госстроя_от_25.12.90___6___2" localSheetId="8">#REF!</definedName>
    <definedName name="Поправочные_коэффициенты_по_письму_Госстроя_от_25.12.90___6___2" localSheetId="10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5">#REF!</definedName>
    <definedName name="Поправочные_коэффициенты_по_письму_Госстроя_от_25.12.90___6___4" localSheetId="8">#REF!</definedName>
    <definedName name="Поправочные_коэффициенты_по_письму_Госстроя_от_25.12.90___6___4" localSheetId="10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5">#REF!</definedName>
    <definedName name="Поправочные_коэффициенты_по_письму_Госстроя_от_25.12.90___6___6" localSheetId="8">#REF!</definedName>
    <definedName name="Поправочные_коэффициенты_по_письму_Госстроя_от_25.12.90___6___6" localSheetId="10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5">#REF!</definedName>
    <definedName name="Поправочные_коэффициенты_по_письму_Госстроя_от_25.12.90___6___8" localSheetId="8">#REF!</definedName>
    <definedName name="Поправочные_коэффициенты_по_письму_Госстроя_от_25.12.90___6___8" localSheetId="10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5">#REF!</definedName>
    <definedName name="Поправочные_коэффициенты_по_письму_Госстроя_от_25.12.90___7" localSheetId="8">#REF!</definedName>
    <definedName name="Поправочные_коэффициенты_по_письму_Госстроя_от_25.12.90___7" localSheetId="10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5">#REF!</definedName>
    <definedName name="Поправочные_коэффициенты_по_письму_Госстроя_от_25.12.90___7___0" localSheetId="8">#REF!</definedName>
    <definedName name="Поправочные_коэффициенты_по_письму_Госстроя_от_25.12.90___7___0" localSheetId="10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5">#REF!</definedName>
    <definedName name="Поправочные_коэффициенты_по_письму_Госстроя_от_25.12.90___7___10" localSheetId="8">#REF!</definedName>
    <definedName name="Поправочные_коэффициенты_по_письму_Госстроя_от_25.12.90___7___10" localSheetId="1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5">#REF!</definedName>
    <definedName name="Поправочные_коэффициенты_по_письму_Госстроя_от_25.12.90___7___2" localSheetId="8">#REF!</definedName>
    <definedName name="Поправочные_коэффициенты_по_письму_Госстроя_от_25.12.90___7___2" localSheetId="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5">#REF!</definedName>
    <definedName name="Поправочные_коэффициенты_по_письму_Госстроя_от_25.12.90___7___4" localSheetId="8">#REF!</definedName>
    <definedName name="Поправочные_коэффициенты_по_письму_Госстроя_от_25.12.90___7___4" localSheetId="10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5">#REF!</definedName>
    <definedName name="Поправочные_коэффициенты_по_письму_Госстроя_от_25.12.90___7___6" localSheetId="8">#REF!</definedName>
    <definedName name="Поправочные_коэффициенты_по_письму_Госстроя_от_25.12.90___7___6" localSheetId="10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5">#REF!</definedName>
    <definedName name="Поправочные_коэффициенты_по_письму_Госстроя_от_25.12.90___7___8" localSheetId="8">#REF!</definedName>
    <definedName name="Поправочные_коэффициенты_по_письму_Госстроя_от_25.12.90___7___8" localSheetId="10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5">#REF!</definedName>
    <definedName name="Поправочные_коэффициенты_по_письму_Госстроя_от_25.12.90___8" localSheetId="8">#REF!</definedName>
    <definedName name="Поправочные_коэффициенты_по_письму_Госстроя_от_25.12.90___8" localSheetId="10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5">#REF!</definedName>
    <definedName name="Поправочные_коэффициенты_по_письму_Госстроя_от_25.12.90___8___0" localSheetId="8">#REF!</definedName>
    <definedName name="Поправочные_коэффициенты_по_письму_Госстроя_от_25.12.90___8___0" localSheetId="10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5">#REF!</definedName>
    <definedName name="Поправочные_коэффициенты_по_письму_Госстроя_от_25.12.90___8___0___0" localSheetId="8">#REF!</definedName>
    <definedName name="Поправочные_коэффициенты_по_письму_Госстроя_от_25.12.90___8___0___0" localSheetId="1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5">#REF!</definedName>
    <definedName name="Поправочные_коэффициенты_по_письму_Госстроя_от_25.12.90___8___0___0___0" localSheetId="8">#REF!</definedName>
    <definedName name="Поправочные_коэффициенты_по_письму_Госстроя_от_25.12.90___8___0___0___0" localSheetId="1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5">#REF!</definedName>
    <definedName name="Поправочные_коэффициенты_по_письму_Госстроя_от_25.12.90___8___1" localSheetId="8">#REF!</definedName>
    <definedName name="Поправочные_коэффициенты_по_письму_Госстроя_от_25.12.90___8___1" localSheetId="1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5">#REF!</definedName>
    <definedName name="Поправочные_коэффициенты_по_письму_Госстроя_от_25.12.90___8___10" localSheetId="8">#REF!</definedName>
    <definedName name="Поправочные_коэффициенты_по_письму_Госстроя_от_25.12.90___8___10" localSheetId="10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5">#REF!</definedName>
    <definedName name="Поправочные_коэффициенты_по_письму_Госстроя_от_25.12.90___8___12" localSheetId="8">#REF!</definedName>
    <definedName name="Поправочные_коэффициенты_по_письму_Госстроя_от_25.12.90___8___12" localSheetId="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5">#REF!</definedName>
    <definedName name="Поправочные_коэффициенты_по_письму_Госстроя_от_25.12.90___8___2" localSheetId="8">#REF!</definedName>
    <definedName name="Поправочные_коэффициенты_по_письму_Госстроя_от_25.12.90___8___2" localSheetId="10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5">#REF!</definedName>
    <definedName name="Поправочные_коэффициенты_по_письму_Госстроя_от_25.12.90___8___4" localSheetId="8">#REF!</definedName>
    <definedName name="Поправочные_коэффициенты_по_письму_Госстроя_от_25.12.90___8___4" localSheetId="10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5">#REF!</definedName>
    <definedName name="Поправочные_коэффициенты_по_письму_Госстроя_от_25.12.90___8___6" localSheetId="8">#REF!</definedName>
    <definedName name="Поправочные_коэффициенты_по_письму_Госстроя_от_25.12.90___8___6" localSheetId="10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5">#REF!</definedName>
    <definedName name="Поправочные_коэффициенты_по_письму_Госстроя_от_25.12.90___8___8" localSheetId="8">#REF!</definedName>
    <definedName name="Поправочные_коэффициенты_по_письму_Госстроя_от_25.12.90___8___8" localSheetId="10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5">#REF!</definedName>
    <definedName name="Поправочные_коэффициенты_по_письму_Госстроя_от_25.12.90___9" localSheetId="8">#REF!</definedName>
    <definedName name="Поправочные_коэффициенты_по_письму_Госстроя_от_25.12.90___9" localSheetId="10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5">#REF!</definedName>
    <definedName name="Поправочные_коэффициенты_по_письму_Госстроя_от_25.12.90___9___0" localSheetId="8">#REF!</definedName>
    <definedName name="Поправочные_коэффициенты_по_письму_Госстроя_от_25.12.90___9___0" localSheetId="10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5">#REF!</definedName>
    <definedName name="Поправочные_коэффициенты_по_письму_Госстроя_от_25.12.90___9___0___0" localSheetId="8">#REF!</definedName>
    <definedName name="Поправочные_коэффициенты_по_письму_Госстроя_от_25.12.90___9___0___0" localSheetId="1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5">#REF!</definedName>
    <definedName name="Поправочные_коэффициенты_по_письму_Госстроя_от_25.12.90___9___0___0___0" localSheetId="8">#REF!</definedName>
    <definedName name="Поправочные_коэффициенты_по_письму_Госстроя_от_25.12.90___9___0___0___0" localSheetId="1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5">#REF!</definedName>
    <definedName name="Поправочные_коэффициенты_по_письму_Госстроя_от_25.12.90___9___10" localSheetId="8">#REF!</definedName>
    <definedName name="Поправочные_коэффициенты_по_письму_Госстроя_от_25.12.90___9___10" localSheetId="1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5">#REF!</definedName>
    <definedName name="Поправочные_коэффициенты_по_письму_Госстроя_от_25.12.90___9___2" localSheetId="8">#REF!</definedName>
    <definedName name="Поправочные_коэффициенты_по_письму_Госстроя_от_25.12.90___9___2" localSheetId="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5">#REF!</definedName>
    <definedName name="Поправочные_коэффициенты_по_письму_Госстроя_от_25.12.90___9___4" localSheetId="8">#REF!</definedName>
    <definedName name="Поправочные_коэффициенты_по_письму_Госстроя_от_25.12.90___9___4" localSheetId="10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5">#REF!</definedName>
    <definedName name="Поправочные_коэффициенты_по_письму_Госстроя_от_25.12.90___9___6" localSheetId="8">#REF!</definedName>
    <definedName name="Поправочные_коэффициенты_по_письму_Госстроя_от_25.12.90___9___6" localSheetId="10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5">#REF!</definedName>
    <definedName name="Поправочные_коэффициенты_по_письму_Госстроя_от_25.12.90___9___8" localSheetId="8">#REF!</definedName>
    <definedName name="Поправочные_коэффициенты_по_письму_Госстроя_от_25.12.90___9___8" localSheetId="10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5">#REF!</definedName>
    <definedName name="пордолд" localSheetId="8">#REF!</definedName>
    <definedName name="пордолд" localSheetId="10">#REF!</definedName>
    <definedName name="пордолд">#REF!</definedName>
    <definedName name="Постоянная_часть_закрытых_ПС" localSheetId="10">#REF!</definedName>
    <definedName name="Постоянная_часть_закрытых_ПС">#REF!</definedName>
    <definedName name="Постоянная_часть_открытых_ПС" localSheetId="10">#REF!</definedName>
    <definedName name="Постоянная_часть_открытых_ПС">#REF!</definedName>
    <definedName name="Постоянный_отвод_земель_ВЛ" localSheetId="10">#REF!</definedName>
    <definedName name="Постоянный_отвод_земель_ВЛ">#REF!</definedName>
    <definedName name="Постоянный_отвод_земель_под_КЛ" localSheetId="10">#REF!</definedName>
    <definedName name="Постоянный_отвод_земель_под_КЛ">#REF!</definedName>
    <definedName name="ПотериНорма" localSheetId="10">#REF!</definedName>
    <definedName name="ПотериНорма" localSheetId="13">#REF!</definedName>
    <definedName name="ПотериНорма" localSheetId="14">#REF!</definedName>
    <definedName name="ПотериНорма">#REF!</definedName>
    <definedName name="ПотериФакт" localSheetId="10">#REF!</definedName>
    <definedName name="ПотериФакт" localSheetId="13">#REF!</definedName>
    <definedName name="ПотериФакт" localSheetId="14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5">#REF!</definedName>
    <definedName name="поток2" localSheetId="8">#REF!</definedName>
    <definedName name="поток2" localSheetId="10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5">#REF!</definedName>
    <definedName name="пп" localSheetId="16">#REF!</definedName>
    <definedName name="пп" localSheetId="17">#REF!</definedName>
    <definedName name="пп" localSheetId="8">#REF!</definedName>
    <definedName name="пп" localSheetId="10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5">#REF!</definedName>
    <definedName name="ппвьпр" localSheetId="8">#REF!</definedName>
    <definedName name="ппвьпр" localSheetId="10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5">#REF!</definedName>
    <definedName name="ппп" localSheetId="16">#REF!</definedName>
    <definedName name="ппп" localSheetId="17">#REF!</definedName>
    <definedName name="ппп" localSheetId="8">#REF!</definedName>
    <definedName name="ппп" localSheetId="10">#REF!</definedName>
    <definedName name="ппп" localSheetId="13">#REF!</definedName>
    <definedName name="ппп" localSheetId="14">#REF!</definedName>
    <definedName name="ппп" localSheetId="12">#REF!</definedName>
    <definedName name="ппп">#REF!</definedName>
    <definedName name="пппппп" localSheetId="10">#REF!</definedName>
    <definedName name="ппп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5">#REF!</definedName>
    <definedName name="пппппппппппппппппппппппа" localSheetId="8">#REF!</definedName>
    <definedName name="пппппппппппппппппппппппа" localSheetId="10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5">#REF!</definedName>
    <definedName name="ПР" localSheetId="8">#REF!</definedName>
    <definedName name="ПР" localSheetId="10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5">#REF!</definedName>
    <definedName name="правоп" localSheetId="8">#REF!</definedName>
    <definedName name="правоп" localSheetId="10">#REF!</definedName>
    <definedName name="правоп">#REF!</definedName>
    <definedName name="прайс" localSheetId="10">#REF!</definedName>
    <definedName name="прайс">#REF!</definedName>
    <definedName name="прд" localSheetId="0">#REF!</definedName>
    <definedName name="прд" localSheetId="1">#REF!</definedName>
    <definedName name="прд" localSheetId="2">#REF!</definedName>
    <definedName name="прд" localSheetId="5">#REF!</definedName>
    <definedName name="прд" localSheetId="8">#REF!</definedName>
    <definedName name="прд" localSheetId="10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5">#REF!</definedName>
    <definedName name="прдо" localSheetId="8">#REF!</definedName>
    <definedName name="прдо" localSheetId="10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5">#REF!</definedName>
    <definedName name="прер" localSheetId="8">#REF!</definedName>
    <definedName name="прер" localSheetId="10">#REF!</definedName>
    <definedName name="прер">#REF!</definedName>
    <definedName name="приб" localSheetId="10">#REF!</definedName>
    <definedName name="приб">#REF!</definedName>
    <definedName name="прибл" localSheetId="10">#REF!</definedName>
    <definedName name="прибл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5">#REF!</definedName>
    <definedName name="прибыль" localSheetId="8">#REF!</definedName>
    <definedName name="прибыль" localSheetId="10">#REF!</definedName>
    <definedName name="прибыль">#REF!</definedName>
    <definedName name="Прибыль_RAB" localSheetId="10">#REF!</definedName>
    <definedName name="Прибыль_RAB">#REF!</definedName>
    <definedName name="Прибыль_Масса" localSheetId="10">#REF!</definedName>
    <definedName name="Прибыль_Масса">#REF!</definedName>
    <definedName name="Прибыль_Метод" localSheetId="10">#REF!</definedName>
    <definedName name="Прибыль_Метод">#REF!</definedName>
    <definedName name="Прибыль_ПроцентОС" localSheetId="10">#REF!</definedName>
    <definedName name="Прибыль_ПроцентОС">#REF!</definedName>
    <definedName name="Прибыль_ПроцентСС" localSheetId="10">#REF!</definedName>
    <definedName name="Прибыль_ПроцентСС">#REF!</definedName>
    <definedName name="Прибыль_ФД" localSheetId="10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5">#REF!</definedName>
    <definedName name="Прикладное_ПО" localSheetId="8">#REF!</definedName>
    <definedName name="Прикладное_ПО" localSheetId="10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5">#REF!</definedName>
    <definedName name="Прилож" localSheetId="8">#REF!</definedName>
    <definedName name="Прилож" localSheetId="10">#REF!</definedName>
    <definedName name="Прилож">#REF!</definedName>
    <definedName name="прим" localSheetId="10">#REF!</definedName>
    <definedName name="прим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5">#REF!</definedName>
    <definedName name="Приморский_край" localSheetId="8">#REF!</definedName>
    <definedName name="Приморский_край" localSheetId="10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5">#REF!</definedName>
    <definedName name="Приморский_край_1" localSheetId="8">#REF!</definedName>
    <definedName name="Приморский_край_1" localSheetId="10">#REF!</definedName>
    <definedName name="Приморский_край_1">#REF!</definedName>
    <definedName name="приоб" localSheetId="10">#REF!</definedName>
    <definedName name="приоб">#REF!</definedName>
    <definedName name="приобр" localSheetId="10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5">#REF!</definedName>
    <definedName name="прл" localSheetId="8">#REF!</definedName>
    <definedName name="прл" localSheetId="10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5">#REF!</definedName>
    <definedName name="прлв" localSheetId="8">#REF!</definedName>
    <definedName name="прлв" localSheetId="10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5">#REF!</definedName>
    <definedName name="прлвпрл" localSheetId="8">#REF!</definedName>
    <definedName name="прлвпрл" localSheetId="10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5">#REF!</definedName>
    <definedName name="прлпврл" localSheetId="8">#REF!</definedName>
    <definedName name="прлпврл" localSheetId="10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5">#REF!</definedName>
    <definedName name="прлпр" localSheetId="8">#REF!</definedName>
    <definedName name="прлпр" localSheetId="10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5">#REF!</definedName>
    <definedName name="прльп" localSheetId="8">#REF!</definedName>
    <definedName name="прльп" localSheetId="10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5">#REF!</definedName>
    <definedName name="про" localSheetId="8">#REF!</definedName>
    <definedName name="про" localSheetId="10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5">#REF!</definedName>
    <definedName name="пробная" localSheetId="8">#REF!</definedName>
    <definedName name="пробная" localSheetId="10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5">#REF!</definedName>
    <definedName name="Проверил" localSheetId="8">#REF!</definedName>
    <definedName name="Проверил" localSheetId="10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5">#REF!</definedName>
    <definedName name="провпо" localSheetId="8">#REF!</definedName>
    <definedName name="провпо" localSheetId="10">#REF!</definedName>
    <definedName name="провпо">#REF!</definedName>
    <definedName name="Прогноз_Вып_пц" localSheetId="10">#REF!</definedName>
    <definedName name="Прогноз_Вып_пц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5">#REF!</definedName>
    <definedName name="проект" localSheetId="8">#REF!</definedName>
    <definedName name="проект" localSheetId="10">#REF!</definedName>
    <definedName name="проект">#REF!</definedName>
    <definedName name="проект2" localSheetId="10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5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8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10">#REF!</definedName>
    <definedName name="Прокладка_ВОЛС_в_траншее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5">#REF!</definedName>
    <definedName name="пролоддошщ" localSheetId="8">#REF!</definedName>
    <definedName name="пролоддошщ" localSheetId="10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5">#REF!</definedName>
    <definedName name="Промбезоп" localSheetId="8">#REF!</definedName>
    <definedName name="Промбезоп" localSheetId="10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5">#REF!</definedName>
    <definedName name="Промышленная" localSheetId="8">#REF!</definedName>
    <definedName name="Промышленная" localSheetId="10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5">#REF!</definedName>
    <definedName name="пропр" localSheetId="8">#REF!</definedName>
    <definedName name="пропр" localSheetId="10">#REF!</definedName>
    <definedName name="пропр">#REF!</definedName>
    <definedName name="пропропрспро" localSheetId="10">#REF!</definedName>
    <definedName name="пропропрспро">#REF!</definedName>
    <definedName name="Прот" localSheetId="10">#REF!</definedName>
    <definedName name="Прот">#REF!</definedName>
    <definedName name="Противоаварийная_автоматика_ПС" localSheetId="10">#REF!</definedName>
    <definedName name="Противоаварийная_автоматика_ПС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5">#REF!</definedName>
    <definedName name="протоколРМВК" localSheetId="8">#REF!</definedName>
    <definedName name="протоколРМВК" localSheetId="10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5">#REF!</definedName>
    <definedName name="прочие" localSheetId="8">#REF!</definedName>
    <definedName name="прочие" localSheetId="10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5">#REF!</definedName>
    <definedName name="Прочие_затраты_в_базисных_ценах" localSheetId="8">#REF!</definedName>
    <definedName name="Прочие_затраты_в_базисных_ценах" localSheetId="10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5">#REF!</definedName>
    <definedName name="Прочие_работы" localSheetId="8">#REF!</definedName>
    <definedName name="Прочие_работы" localSheetId="10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5">#REF!</definedName>
    <definedName name="прпр_1" localSheetId="8">#REF!</definedName>
    <definedName name="прпр_1" localSheetId="10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5">#REF!</definedName>
    <definedName name="пртпр" localSheetId="8">#REF!</definedName>
    <definedName name="пртпр" localSheetId="10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5">#REF!</definedName>
    <definedName name="прч" localSheetId="8">#REF!</definedName>
    <definedName name="прч" localSheetId="10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5">#REF!</definedName>
    <definedName name="прь" localSheetId="8">#REF!</definedName>
    <definedName name="прь" localSheetId="10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5">#REF!</definedName>
    <definedName name="прьв" localSheetId="8">#REF!</definedName>
    <definedName name="прьв" localSheetId="10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5">#REF!</definedName>
    <definedName name="прьто" localSheetId="8">#REF!</definedName>
    <definedName name="прьто" localSheetId="10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5">#REF!</definedName>
    <definedName name="пс" localSheetId="8">#REF!</definedName>
    <definedName name="пс" localSheetId="10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5">#REF!</definedName>
    <definedName name="пс40" localSheetId="8">#REF!</definedName>
    <definedName name="пс40" localSheetId="10">#REF!</definedName>
    <definedName name="пс40">#REF!</definedName>
    <definedName name="псков" localSheetId="10">#REF!</definedName>
    <definedName name="псков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5">#REF!</definedName>
    <definedName name="Псковская_область" localSheetId="8">#REF!</definedName>
    <definedName name="Псковская_область" localSheetId="10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5">#REF!</definedName>
    <definedName name="псрл" localSheetId="8">#REF!</definedName>
    <definedName name="псрл" localSheetId="10">#REF!</definedName>
    <definedName name="псрл">#REF!</definedName>
    <definedName name="пус" localSheetId="10">#REF!</definedName>
    <definedName name="пус">#REF!</definedName>
    <definedName name="пуш" localSheetId="10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5">#REF!</definedName>
    <definedName name="пшждю" localSheetId="8">#REF!</definedName>
    <definedName name="пшждю" localSheetId="10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5">#REF!</definedName>
    <definedName name="пьбю" localSheetId="8">#REF!</definedName>
    <definedName name="пьбю" localSheetId="10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5">#REF!</definedName>
    <definedName name="пьюию" localSheetId="8">#REF!</definedName>
    <definedName name="пьюию" localSheetId="10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5">#REF!</definedName>
    <definedName name="пятый" localSheetId="8">#REF!</definedName>
    <definedName name="пятый" localSheetId="10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5">#REF!</definedName>
    <definedName name="р" localSheetId="8">#REF!</definedName>
    <definedName name="р" localSheetId="10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5">#REF!</definedName>
    <definedName name="раб" localSheetId="8">#REF!</definedName>
    <definedName name="раб" localSheetId="10">#REF!</definedName>
    <definedName name="раб">#REF!</definedName>
    <definedName name="рабдень" localSheetId="10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5">#REF!</definedName>
    <definedName name="Работа1" localSheetId="8">#REF!</definedName>
    <definedName name="Работа1" localSheetId="10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5">#REF!</definedName>
    <definedName name="Работа10" localSheetId="8">#REF!</definedName>
    <definedName name="Работа10" localSheetId="10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5">#REF!</definedName>
    <definedName name="Работа11" localSheetId="8">#REF!</definedName>
    <definedName name="Работа11" localSheetId="10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5">#REF!</definedName>
    <definedName name="Работа12" localSheetId="8">#REF!</definedName>
    <definedName name="Работа12" localSheetId="10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5">#REF!</definedName>
    <definedName name="Работа13" localSheetId="8">#REF!</definedName>
    <definedName name="Работа13" localSheetId="10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5">#REF!</definedName>
    <definedName name="Работа14" localSheetId="8">#REF!</definedName>
    <definedName name="Работа14" localSheetId="10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5">#REF!</definedName>
    <definedName name="Работа15" localSheetId="8">#REF!</definedName>
    <definedName name="Работа15" localSheetId="10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5">#REF!</definedName>
    <definedName name="Работа16" localSheetId="8">#REF!</definedName>
    <definedName name="Работа16" localSheetId="10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5">#REF!</definedName>
    <definedName name="Работа17" localSheetId="8">#REF!</definedName>
    <definedName name="Работа17" localSheetId="10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5">#REF!</definedName>
    <definedName name="Работа18" localSheetId="8">#REF!</definedName>
    <definedName name="Работа18" localSheetId="10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5">#REF!</definedName>
    <definedName name="Работа19" localSheetId="8">#REF!</definedName>
    <definedName name="Работа19" localSheetId="10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5">#REF!</definedName>
    <definedName name="Работа2" localSheetId="8">#REF!</definedName>
    <definedName name="Работа2" localSheetId="10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5">#REF!</definedName>
    <definedName name="Работа20" localSheetId="8">#REF!</definedName>
    <definedName name="Работа20" localSheetId="10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5">#REF!</definedName>
    <definedName name="Работа21" localSheetId="8">#REF!</definedName>
    <definedName name="Работа21" localSheetId="10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5">#REF!</definedName>
    <definedName name="Работа22" localSheetId="8">#REF!</definedName>
    <definedName name="Работа22" localSheetId="10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5">#REF!</definedName>
    <definedName name="Работа23" localSheetId="8">#REF!</definedName>
    <definedName name="Работа23" localSheetId="10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5">#REF!</definedName>
    <definedName name="Работа24" localSheetId="8">#REF!</definedName>
    <definedName name="Работа24" localSheetId="10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5">#REF!</definedName>
    <definedName name="Работа25" localSheetId="8">#REF!</definedName>
    <definedName name="Работа25" localSheetId="10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5">#REF!</definedName>
    <definedName name="Работа26" localSheetId="8">#REF!</definedName>
    <definedName name="Работа26" localSheetId="10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5">#REF!</definedName>
    <definedName name="Работа27" localSheetId="8">#REF!</definedName>
    <definedName name="Работа27" localSheetId="10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5">#REF!</definedName>
    <definedName name="Работа28" localSheetId="8">#REF!</definedName>
    <definedName name="Работа28" localSheetId="10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5">#REF!</definedName>
    <definedName name="Работа29" localSheetId="8">#REF!</definedName>
    <definedName name="Работа29" localSheetId="10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5">#REF!</definedName>
    <definedName name="Работа3" localSheetId="8">#REF!</definedName>
    <definedName name="Работа3" localSheetId="10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5">#REF!</definedName>
    <definedName name="Работа30" localSheetId="8">#REF!</definedName>
    <definedName name="Работа30" localSheetId="10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5">#REF!</definedName>
    <definedName name="Работа31" localSheetId="8">#REF!</definedName>
    <definedName name="Работа31" localSheetId="10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5">#REF!</definedName>
    <definedName name="Работа32" localSheetId="8">#REF!</definedName>
    <definedName name="Работа32" localSheetId="10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5">#REF!</definedName>
    <definedName name="Работа33" localSheetId="8">#REF!</definedName>
    <definedName name="Работа33" localSheetId="10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5">#REF!</definedName>
    <definedName name="Работа34" localSheetId="8">#REF!</definedName>
    <definedName name="Работа34" localSheetId="10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5">#REF!</definedName>
    <definedName name="Работа35" localSheetId="8">#REF!</definedName>
    <definedName name="Работа35" localSheetId="10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5">#REF!</definedName>
    <definedName name="Работа36" localSheetId="8">#REF!</definedName>
    <definedName name="Работа36" localSheetId="10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5">#REF!</definedName>
    <definedName name="Работа37" localSheetId="8">#REF!</definedName>
    <definedName name="Работа37" localSheetId="10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5">#REF!</definedName>
    <definedName name="Работа38" localSheetId="8">#REF!</definedName>
    <definedName name="Работа38" localSheetId="10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5">#REF!</definedName>
    <definedName name="Работа39" localSheetId="8">#REF!</definedName>
    <definedName name="Работа39" localSheetId="10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5">#REF!</definedName>
    <definedName name="Работа4" localSheetId="8">#REF!</definedName>
    <definedName name="Работа4" localSheetId="10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5">#REF!</definedName>
    <definedName name="Работа40" localSheetId="8">#REF!</definedName>
    <definedName name="Работа40" localSheetId="10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5">#REF!</definedName>
    <definedName name="Работа41" localSheetId="8">#REF!</definedName>
    <definedName name="Работа41" localSheetId="10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5">#REF!</definedName>
    <definedName name="Работа42" localSheetId="8">#REF!</definedName>
    <definedName name="Работа42" localSheetId="10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5">#REF!</definedName>
    <definedName name="Работа43" localSheetId="8">#REF!</definedName>
    <definedName name="Работа43" localSheetId="10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5">#REF!</definedName>
    <definedName name="Работа44" localSheetId="8">#REF!</definedName>
    <definedName name="Работа44" localSheetId="10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5">#REF!</definedName>
    <definedName name="Работа45" localSheetId="8">#REF!</definedName>
    <definedName name="Работа45" localSheetId="10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5">#REF!</definedName>
    <definedName name="Работа46" localSheetId="8">#REF!</definedName>
    <definedName name="Работа46" localSheetId="10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5">#REF!</definedName>
    <definedName name="Работа47" localSheetId="8">#REF!</definedName>
    <definedName name="Работа47" localSheetId="10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5">#REF!</definedName>
    <definedName name="Работа48" localSheetId="8">#REF!</definedName>
    <definedName name="Работа48" localSheetId="10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5">#REF!</definedName>
    <definedName name="Работа49" localSheetId="8">#REF!</definedName>
    <definedName name="Работа49" localSheetId="10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5">#REF!</definedName>
    <definedName name="Работа5" localSheetId="8">#REF!</definedName>
    <definedName name="Работа5" localSheetId="10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5">#REF!</definedName>
    <definedName name="Работа50" localSheetId="8">#REF!</definedName>
    <definedName name="Работа50" localSheetId="10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5">#REF!</definedName>
    <definedName name="Работа51" localSheetId="8">#REF!</definedName>
    <definedName name="Работа51" localSheetId="10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5">#REF!</definedName>
    <definedName name="Работа52" localSheetId="8">#REF!</definedName>
    <definedName name="Работа52" localSheetId="10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5">#REF!</definedName>
    <definedName name="Работа53" localSheetId="8">#REF!</definedName>
    <definedName name="Работа53" localSheetId="10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5">#REF!</definedName>
    <definedName name="Работа54" localSheetId="8">#REF!</definedName>
    <definedName name="Работа54" localSheetId="10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5">#REF!</definedName>
    <definedName name="Работа55" localSheetId="8">#REF!</definedName>
    <definedName name="Работа55" localSheetId="10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5">#REF!</definedName>
    <definedName name="Работа56" localSheetId="8">#REF!</definedName>
    <definedName name="Работа56" localSheetId="10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5">#REF!</definedName>
    <definedName name="Работа57" localSheetId="8">#REF!</definedName>
    <definedName name="Работа57" localSheetId="10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5">#REF!</definedName>
    <definedName name="Работа58" localSheetId="8">#REF!</definedName>
    <definedName name="Работа58" localSheetId="10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5">#REF!</definedName>
    <definedName name="Работа59" localSheetId="8">#REF!</definedName>
    <definedName name="Работа59" localSheetId="10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5">#REF!</definedName>
    <definedName name="Работа6" localSheetId="8">#REF!</definedName>
    <definedName name="Работа6" localSheetId="10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5">#REF!</definedName>
    <definedName name="Работа60" localSheetId="8">#REF!</definedName>
    <definedName name="Работа60" localSheetId="10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5">#REF!</definedName>
    <definedName name="Работа7" localSheetId="8">#REF!</definedName>
    <definedName name="Работа7" localSheetId="10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5">#REF!</definedName>
    <definedName name="Работа8" localSheetId="8">#REF!</definedName>
    <definedName name="Работа8" localSheetId="10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5">#REF!</definedName>
    <definedName name="Работа9" localSheetId="8">#REF!</definedName>
    <definedName name="Работа9" localSheetId="10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5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8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5">#REF!</definedName>
    <definedName name="Раздел" localSheetId="8">#REF!</definedName>
    <definedName name="Раздел" localSheetId="10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5">#REF!</definedName>
    <definedName name="Разработка" localSheetId="8">#REF!</definedName>
    <definedName name="Разработка" localSheetId="10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5">#REF!</definedName>
    <definedName name="Разработка_" localSheetId="8">#REF!</definedName>
    <definedName name="Разработка_" localSheetId="10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15">граж</definedName>
    <definedName name="Разработка_проекта__Строительство_подземного_пешеходного_перехода_у_ст._метро__Гражданский_проспект" localSheetId="1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 localSheetId="10">#REF!</definedName>
    <definedName name="Разработка_проекта__Строительство_подземного_пешеходного_перехода_у_ст._метро__Гражданский_проспект" localSheetId="13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5">#REF!</definedName>
    <definedName name="раоб" localSheetId="8">#REF!</definedName>
    <definedName name="раоб" localSheetId="10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5">#REF!</definedName>
    <definedName name="раобароб" localSheetId="8">#REF!</definedName>
    <definedName name="раобароб" localSheetId="10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5">#REF!</definedName>
    <definedName name="раобь" localSheetId="8">#REF!</definedName>
    <definedName name="раобь" localSheetId="10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5">#REF!</definedName>
    <definedName name="раолао" localSheetId="8">#REF!</definedName>
    <definedName name="раолао" localSheetId="10">#REF!</definedName>
    <definedName name="раолао">#REF!</definedName>
    <definedName name="РасходыНаПотери" localSheetId="10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5">#REF!</definedName>
    <definedName name="расчет" localSheetId="8">#REF!</definedName>
    <definedName name="расчет" localSheetId="10">#REF!</definedName>
    <definedName name="расчет">#REF!</definedName>
    <definedName name="Расчет_реконструкции" localSheetId="10">#REF!</definedName>
    <definedName name="Расчет_реконструкции">#REF!</definedName>
    <definedName name="расчет1" localSheetId="10">#REF!</definedName>
    <definedName name="расчет1">#REF!</definedName>
    <definedName name="Расчёт1" localSheetId="10">#REF!</definedName>
    <definedName name="Расчёт1">#REF!</definedName>
    <definedName name="расш" localSheetId="10">#REF!</definedName>
    <definedName name="расш">#REF!</definedName>
    <definedName name="расш." localSheetId="10">#REF!</definedName>
    <definedName name="расш.">#REF!</definedName>
    <definedName name="Расширение_ПС" localSheetId="10">#REF!</definedName>
    <definedName name="Расширение_ПС">#REF!</definedName>
    <definedName name="Расшифровка" localSheetId="10">#REF!</definedName>
    <definedName name="Расшифровка" localSheetId="13">#REF!</definedName>
    <definedName name="Расшифровка" localSheetId="14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5">#REF!</definedName>
    <definedName name="рбтмь" localSheetId="8">#REF!</definedName>
    <definedName name="рбтмь" localSheetId="10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5">#REF!</definedName>
    <definedName name="ргл" localSheetId="8">#REF!</definedName>
    <definedName name="ргл" localSheetId="10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5">#REF!</definedName>
    <definedName name="РД" localSheetId="8">#REF!</definedName>
    <definedName name="РД" localSheetId="10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5">#REF!</definedName>
    <definedName name="рдп" localSheetId="8">#REF!</definedName>
    <definedName name="рдп" localSheetId="10">#REF!</definedName>
    <definedName name="рдп">#REF!</definedName>
    <definedName name="Реакторы" localSheetId="10">#REF!</definedName>
    <definedName name="Реакторы">#REF!</definedName>
    <definedName name="Регион__вводит_пользователь_программы_из_контекстного_списка" localSheetId="10">#REF!</definedName>
    <definedName name="Регион__вводит_пользователь_программы_из_контекстного_списка">#REF!</definedName>
    <definedName name="Регионы" localSheetId="10">#REF!</definedName>
    <definedName name="Регионы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5">#REF!</definedName>
    <definedName name="Регистрационный_номер_группы_строек" localSheetId="8">#REF!</definedName>
    <definedName name="Регистрационный_номер_группы_строек" localSheetId="10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5">#REF!</definedName>
    <definedName name="Регистрационный_номер_локальной_сметы" localSheetId="8">#REF!</definedName>
    <definedName name="Регистрационный_номер_локальной_сметы" localSheetId="10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5">#REF!</definedName>
    <definedName name="Регистрационный_номер_объекта" localSheetId="8">#REF!</definedName>
    <definedName name="Регистрационный_номер_объекта" localSheetId="10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5">#REF!</definedName>
    <definedName name="Регистрационный_номер_объектной_сметы" localSheetId="8">#REF!</definedName>
    <definedName name="Регистрационный_номер_объектной_сметы" localSheetId="10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5">#REF!</definedName>
    <definedName name="Регистрационный_номер_очереди" localSheetId="8">#REF!</definedName>
    <definedName name="Регистрационный_номер_очереди" localSheetId="10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5">#REF!</definedName>
    <definedName name="Регистрационный_номер_пускового_комплекса" localSheetId="8">#REF!</definedName>
    <definedName name="Регистрационный_номер_пускового_комплекса" localSheetId="10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5">#REF!</definedName>
    <definedName name="Регистрационный_номер_сводного_сметного_расчета" localSheetId="8">#REF!</definedName>
    <definedName name="Регистрационный_номер_сводного_сметного_расчета" localSheetId="10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5">#REF!</definedName>
    <definedName name="Регистрационный_номер_стройки" localSheetId="8">#REF!</definedName>
    <definedName name="Регистрационный_номер_стройки" localSheetId="10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5">#REF!</definedName>
    <definedName name="регламент" localSheetId="8">#REF!</definedName>
    <definedName name="регламент" localSheetId="10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5">#REF!</definedName>
    <definedName name="Регулярная_часть" localSheetId="8">#REF!</definedName>
    <definedName name="Регулярная_часть" localSheetId="10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5">#REF!</definedName>
    <definedName name="рек" localSheetId="8">#REF!</definedName>
    <definedName name="рек" localSheetId="10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5">#REF!</definedName>
    <definedName name="Республика_Адыгея" localSheetId="8">#REF!</definedName>
    <definedName name="Республика_Адыгея" localSheetId="10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5">#REF!</definedName>
    <definedName name="Республика_Алтай" localSheetId="8">#REF!</definedName>
    <definedName name="Республика_Алтай" localSheetId="10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5">#REF!</definedName>
    <definedName name="Республика_Алтай_1" localSheetId="8">#REF!</definedName>
    <definedName name="Республика_Алтай_1" localSheetId="10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5">#REF!</definedName>
    <definedName name="Республика_Башкортостан" localSheetId="8">#REF!</definedName>
    <definedName name="Республика_Башкортостан" localSheetId="10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5">#REF!</definedName>
    <definedName name="Республика_Башкортостан_1" localSheetId="8">#REF!</definedName>
    <definedName name="Республика_Башкортостан_1" localSheetId="10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5">#REF!</definedName>
    <definedName name="Республика_Бурятия" localSheetId="8">#REF!</definedName>
    <definedName name="Республика_Бурятия" localSheetId="10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5">#REF!</definedName>
    <definedName name="Республика_Бурятия_1" localSheetId="8">#REF!</definedName>
    <definedName name="Республика_Бурятия_1" localSheetId="10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5">#REF!</definedName>
    <definedName name="Республика_Дагестан" localSheetId="8">#REF!</definedName>
    <definedName name="Республика_Дагестан" localSheetId="10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5">#REF!</definedName>
    <definedName name="Республика_Ингушетия" localSheetId="8">#REF!</definedName>
    <definedName name="Республика_Ингушетия" localSheetId="10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5">#REF!</definedName>
    <definedName name="Республика_Калмыкия" localSheetId="8">#REF!</definedName>
    <definedName name="Республика_Калмыкия" localSheetId="10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5">#REF!</definedName>
    <definedName name="Республика_Карелия" localSheetId="8">#REF!</definedName>
    <definedName name="Республика_Карелия" localSheetId="10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5">#REF!</definedName>
    <definedName name="Республика_Карелия_1" localSheetId="8">#REF!</definedName>
    <definedName name="Республика_Карелия_1" localSheetId="10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5">#REF!</definedName>
    <definedName name="Республика_Коми" localSheetId="8">#REF!</definedName>
    <definedName name="Республика_Коми" localSheetId="10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5">#REF!</definedName>
    <definedName name="Республика_Коми_1" localSheetId="8">#REF!</definedName>
    <definedName name="Республика_Коми_1" localSheetId="10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5">#REF!</definedName>
    <definedName name="Республика_Марий_Эл" localSheetId="8">#REF!</definedName>
    <definedName name="Республика_Марий_Эл" localSheetId="10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5">#REF!</definedName>
    <definedName name="Республика_Мордовия" localSheetId="8">#REF!</definedName>
    <definedName name="Республика_Мордовия" localSheetId="10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5">#REF!</definedName>
    <definedName name="Республика_Саха__Якутия" localSheetId="8">#REF!</definedName>
    <definedName name="Республика_Саха__Якутия" localSheetId="10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5">#REF!</definedName>
    <definedName name="Республика_Саха__Якутия_1" localSheetId="8">#REF!</definedName>
    <definedName name="Республика_Саха__Якутия_1" localSheetId="10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5">#REF!</definedName>
    <definedName name="Республика_Северная_Осетия___Алания" localSheetId="8">#REF!</definedName>
    <definedName name="Республика_Северная_Осетия___Алания" localSheetId="10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5">#REF!</definedName>
    <definedName name="Республика_Татарстан__Татарстан" localSheetId="8">#REF!</definedName>
    <definedName name="Республика_Татарстан__Татарстан" localSheetId="10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5">#REF!</definedName>
    <definedName name="Республика_Татарстан__Татарстан_1" localSheetId="8">#REF!</definedName>
    <definedName name="Республика_Татарстан__Татарстан_1" localSheetId="10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5">#REF!</definedName>
    <definedName name="Республика_Тыва" localSheetId="8">#REF!</definedName>
    <definedName name="Республика_Тыва" localSheetId="10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5">#REF!</definedName>
    <definedName name="Республика_Тыва_1" localSheetId="8">#REF!</definedName>
    <definedName name="Республика_Тыва_1" localSheetId="10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5">#REF!</definedName>
    <definedName name="Республика_Хакасия" localSheetId="8">#REF!</definedName>
    <definedName name="Республика_Хакасия" localSheetId="10">#REF!</definedName>
    <definedName name="Республика_Хакасия">#REF!</definedName>
    <definedName name="рига" localSheetId="10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5">#REF!</definedName>
    <definedName name="рлвро" localSheetId="8">#REF!</definedName>
    <definedName name="рлвро" localSheetId="10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5">#REF!</definedName>
    <definedName name="рлд" localSheetId="8">#REF!</definedName>
    <definedName name="рлд" localSheetId="10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5">#REF!</definedName>
    <definedName name="рлдг" localSheetId="8">#REF!</definedName>
    <definedName name="рлдг" localSheetId="10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5">#REF!</definedName>
    <definedName name="рнгрлш" localSheetId="8">#REF!</definedName>
    <definedName name="рнгрлш" localSheetId="10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5">#REF!</definedName>
    <definedName name="ро" localSheetId="8">#REF!</definedName>
    <definedName name="ро" localSheetId="10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5">#REF!</definedName>
    <definedName name="ровро" localSheetId="8">#REF!</definedName>
    <definedName name="ровро" localSheetId="10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5">#REF!</definedName>
    <definedName name="род" localSheetId="8">#REF!</definedName>
    <definedName name="род" localSheetId="10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5">#REF!</definedName>
    <definedName name="родарод" localSheetId="8">#REF!</definedName>
    <definedName name="родарод" localSheetId="10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5">#REF!</definedName>
    <definedName name="рож" localSheetId="8">#REF!</definedName>
    <definedName name="рож" localSheetId="10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5">#REF!</definedName>
    <definedName name="роло" localSheetId="8">#REF!</definedName>
    <definedName name="роло" localSheetId="10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5">#REF!</definedName>
    <definedName name="ролодод" localSheetId="8">#REF!</definedName>
    <definedName name="ролодод" localSheetId="10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5">#REF!</definedName>
    <definedName name="ропгнлпеглн" localSheetId="8">#REF!</definedName>
    <definedName name="ропгнлпеглн" localSheetId="10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5">#REF!</definedName>
    <definedName name="Ростовская_область" localSheetId="8">#REF!</definedName>
    <definedName name="Ростовская_область" localSheetId="10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5">#REF!</definedName>
    <definedName name="рпачрпч" localSheetId="8">#REF!</definedName>
    <definedName name="рпачрпч" localSheetId="10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5">#REF!</definedName>
    <definedName name="рпв" localSheetId="8">#REF!</definedName>
    <definedName name="рпв" localSheetId="10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5">#REF!</definedName>
    <definedName name="рплрл" localSheetId="8">#REF!</definedName>
    <definedName name="рплрл" localSheetId="10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5">#REF!</definedName>
    <definedName name="рповпр" localSheetId="8">#REF!</definedName>
    <definedName name="рповпр" localSheetId="10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5">#REF!</definedName>
    <definedName name="рповр" localSheetId="8">#REF!</definedName>
    <definedName name="рповр" localSheetId="10">#REF!</definedName>
    <definedName name="рповр">#REF!</definedName>
    <definedName name="РПР" localSheetId="10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5">#REF!</definedName>
    <definedName name="рпьрь" localSheetId="8">#REF!</definedName>
    <definedName name="рпьрь" localSheetId="10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5">#REF!</definedName>
    <definedName name="ррр" localSheetId="8">#REF!</definedName>
    <definedName name="ррр" localSheetId="10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5">#REF!</definedName>
    <definedName name="рррр" localSheetId="8">#REF!</definedName>
    <definedName name="рррр" localSheetId="10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5">#REF!</definedName>
    <definedName name="ррюбр" localSheetId="8">#REF!</definedName>
    <definedName name="ррюбр" localSheetId="10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5">#REF!</definedName>
    <definedName name="ртип" localSheetId="8">#REF!</definedName>
    <definedName name="ртип" localSheetId="10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5">#REF!</definedName>
    <definedName name="руе" localSheetId="8">#REF!</definedName>
    <definedName name="руе" localSheetId="10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5">#REF!</definedName>
    <definedName name="Руководитель" localSheetId="8">#REF!</definedName>
    <definedName name="Руководитель" localSheetId="10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5">#REF!</definedName>
    <definedName name="ручей" localSheetId="8">#REF!</definedName>
    <definedName name="ручей" localSheetId="10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5">#REF!</definedName>
    <definedName name="Рязанская_область" localSheetId="8">#REF!</definedName>
    <definedName name="Рязанская_область" localSheetId="10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5">{#N/A,#N/A,FALSE,"Шаблон_Спец1"}</definedName>
    <definedName name="С" localSheetId="15">{#N/A,#N/A,FALSE,"Шаблон_Спец1"}</definedName>
    <definedName name="С" localSheetId="17">{#N/A,#N/A,FALSE,"Шаблон_Спец1"}</definedName>
    <definedName name="С" localSheetId="11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7">{#N/A,#N/A,FALSE,"Шаблон_Спец1"}</definedName>
    <definedName name="С" localSheetId="8">{#N/A,#N/A,FALSE,"Шаблон_Спец1"}</definedName>
    <definedName name="С" localSheetId="10">{#N/A,#N/A,FALSE,"Шаблон_Спец1"}</definedName>
    <definedName name="С" localSheetId="13">{#N/A,#N/A,FALSE,"Шаблон_Спец1"}</definedName>
    <definedName name="С" localSheetId="14">{#N/A,#N/A,FALSE,"Шаблон_Спец1"}</definedName>
    <definedName name="С" localSheetId="12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5">#REF!</definedName>
    <definedName name="с1" localSheetId="8">#REF!</definedName>
    <definedName name="с1" localSheetId="10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5">#REF!</definedName>
    <definedName name="с10" localSheetId="8">#REF!</definedName>
    <definedName name="с10" localSheetId="10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5">#REF!</definedName>
    <definedName name="с2" localSheetId="8">#REF!</definedName>
    <definedName name="с2" localSheetId="10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5">#REF!</definedName>
    <definedName name="с3" localSheetId="8">#REF!</definedName>
    <definedName name="с3" localSheetId="10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5">#REF!</definedName>
    <definedName name="с4" localSheetId="8">#REF!</definedName>
    <definedName name="с4" localSheetId="10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5">#REF!</definedName>
    <definedName name="с5" localSheetId="8">#REF!</definedName>
    <definedName name="с5" localSheetId="10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5">#REF!</definedName>
    <definedName name="с6" localSheetId="8">#REF!</definedName>
    <definedName name="с6" localSheetId="10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5">#REF!</definedName>
    <definedName name="с7" localSheetId="8">#REF!</definedName>
    <definedName name="с7" localSheetId="10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5">#REF!</definedName>
    <definedName name="с8" localSheetId="8">#REF!</definedName>
    <definedName name="с8" localSheetId="10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5">#REF!</definedName>
    <definedName name="с9" localSheetId="8">#REF!</definedName>
    <definedName name="с9" localSheetId="10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5">#REF!</definedName>
    <definedName name="саа" localSheetId="8">#REF!</definedName>
    <definedName name="саа" localSheetId="10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5">#REF!</definedName>
    <definedName name="сам" localSheetId="8">#REF!</definedName>
    <definedName name="сам" localSheetId="10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5">#REF!</definedName>
    <definedName name="Самарская_область" localSheetId="8">#REF!</definedName>
    <definedName name="Самарская_область" localSheetId="10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5">#REF!</definedName>
    <definedName name="Саратовская_область" localSheetId="8">#REF!</definedName>
    <definedName name="Саратовская_область" localSheetId="10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5">#REF!</definedName>
    <definedName name="сарсвралош" localSheetId="8">#REF!</definedName>
    <definedName name="сарсвралош" localSheetId="10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5">#REF!</definedName>
    <definedName name="Сахалинская_область" localSheetId="8">#REF!</definedName>
    <definedName name="Сахалинская_область" localSheetId="10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5">#REF!</definedName>
    <definedName name="Сахалинская_область_1" localSheetId="8">#REF!</definedName>
    <definedName name="Сахалинская_область_1" localSheetId="10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5">#REF!</definedName>
    <definedName name="Свердловская_область" localSheetId="8">#REF!</definedName>
    <definedName name="Свердловская_область" localSheetId="10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5">#REF!</definedName>
    <definedName name="Свердловская_область_1" localSheetId="8">#REF!</definedName>
    <definedName name="Свердловская_область_1" localSheetId="10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5">#REF!</definedName>
    <definedName name="Сводка" localSheetId="8">#REF!</definedName>
    <definedName name="Сводка" localSheetId="10">#REF!</definedName>
    <definedName name="Сводка">#REF!</definedName>
    <definedName name="СВсм" localSheetId="10">#REF!</definedName>
    <definedName name="СВсм">#REF!</definedName>
    <definedName name="СДП" localSheetId="10">#REF!</definedName>
    <definedName name="СДП">#REF!</definedName>
    <definedName name="се" localSheetId="10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5">#REF!</definedName>
    <definedName name="сев" localSheetId="8">#REF!</definedName>
    <definedName name="сев" localSheetId="10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5">#REF!</definedName>
    <definedName name="сег1" localSheetId="8">#REF!</definedName>
    <definedName name="сег1" localSheetId="10">#REF!</definedName>
    <definedName name="сег1">#REF!</definedName>
    <definedName name="Сегменты" localSheetId="10">#REF!</definedName>
    <definedName name="Сегменты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5">#REF!</definedName>
    <definedName name="Сегодня" localSheetId="8">#REF!</definedName>
    <definedName name="Сегодня" localSheetId="10">#REF!</definedName>
    <definedName name="Сегодня">#REF!</definedName>
    <definedName name="Сейсмика_зданий" localSheetId="10">#REF!</definedName>
    <definedName name="Сейсмика_зданий">#REF!</definedName>
    <definedName name="Сейсмика_линий" localSheetId="10">#REF!</definedName>
    <definedName name="Сейсмика_линий">#REF!</definedName>
    <definedName name="Семь" localSheetId="0">#REF!</definedName>
    <definedName name="Семь" localSheetId="1">#REF!</definedName>
    <definedName name="Семь" localSheetId="2">#REF!</definedName>
    <definedName name="Семь" localSheetId="5">#REF!</definedName>
    <definedName name="Семь" localSheetId="8">#REF!</definedName>
    <definedName name="Семь" localSheetId="10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5">#REF!</definedName>
    <definedName name="Сервис" localSheetId="8">#REF!</definedName>
    <definedName name="Сервис" localSheetId="10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5">#REF!</definedName>
    <definedName name="Сервис_Всего_1" localSheetId="8">#REF!</definedName>
    <definedName name="Сервис_Всего_1" localSheetId="10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5">#REF!</definedName>
    <definedName name="Сервисное_оборудование_1" localSheetId="8">#REF!</definedName>
    <definedName name="Сервисное_оборудование_1" localSheetId="10">#REF!</definedName>
    <definedName name="Сервисное_оборудование_1">#REF!</definedName>
    <definedName name="СЗИТ" localSheetId="10">#REF!</definedName>
    <definedName name="СЗИТ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5">#REF!</definedName>
    <definedName name="СлБелг" localSheetId="8">#REF!</definedName>
    <definedName name="СлБелг" localSheetId="10">#REF!</definedName>
    <definedName name="СлБелг">#REF!</definedName>
    <definedName name="СлБуд" localSheetId="10">#REF!</definedName>
    <definedName name="СлБуд">#REF!</definedName>
    <definedName name="слон" localSheetId="10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5">#REF!</definedName>
    <definedName name="см" localSheetId="8">#REF!</definedName>
    <definedName name="см" localSheetId="10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5">#REF!</definedName>
    <definedName name="см_конк" localSheetId="8">#REF!</definedName>
    <definedName name="см_конк" localSheetId="10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5">#REF!</definedName>
    <definedName name="см1" localSheetId="8">#REF!</definedName>
    <definedName name="см1" localSheetId="10">#REF!</definedName>
    <definedName name="см1">#REF!</definedName>
    <definedName name="См6" localSheetId="10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5">#REF!</definedName>
    <definedName name="См7" localSheetId="8">#REF!</definedName>
    <definedName name="См7" localSheetId="10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5">#REF!</definedName>
    <definedName name="смета" localSheetId="8">#REF!</definedName>
    <definedName name="смета" localSheetId="10">#REF!</definedName>
    <definedName name="смета">#REF!</definedName>
    <definedName name="Смета_2" localSheetId="10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5">#REF!</definedName>
    <definedName name="смета1" localSheetId="8">#REF!</definedName>
    <definedName name="смета1" localSheetId="10">#REF!</definedName>
    <definedName name="смета1">#REF!</definedName>
    <definedName name="Смета11" localSheetId="10">#REF!</definedName>
    <definedName name="Смета11">#REF!</definedName>
    <definedName name="Смета21" localSheetId="10">#REF!</definedName>
    <definedName name="Смета21">#REF!</definedName>
    <definedName name="Смета3" localSheetId="10">#REF!</definedName>
    <definedName name="Смета3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5">#REF!</definedName>
    <definedName name="Сметная_стоимость_в_базисных_ценах" localSheetId="8">#REF!</definedName>
    <definedName name="Сметная_стоимость_в_базисных_ценах" localSheetId="10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5">#REF!</definedName>
    <definedName name="Сметная_стоимость_по_ресурсному_расчету" localSheetId="8">#REF!</definedName>
    <definedName name="Сметная_стоимость_по_ресурсному_расчету" localSheetId="10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5">#REF!</definedName>
    <definedName name="СМеточка" localSheetId="8">#REF!</definedName>
    <definedName name="СМеточка" localSheetId="10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5">#REF!</definedName>
    <definedName name="сми" localSheetId="8">#REF!</definedName>
    <definedName name="сми" localSheetId="10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5">#REF!</definedName>
    <definedName name="смиь" localSheetId="8">#REF!</definedName>
    <definedName name="смиь" localSheetId="10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5">#REF!</definedName>
    <definedName name="Смоленская_область" localSheetId="8">#REF!</definedName>
    <definedName name="Смоленская_область" localSheetId="10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5">#REF!</definedName>
    <definedName name="смр" localSheetId="8">#REF!</definedName>
    <definedName name="смр" localSheetId="10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5">#REF!</definedName>
    <definedName name="смт" localSheetId="8">#REF!</definedName>
    <definedName name="смт" localSheetId="10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5">#REF!</definedName>
    <definedName name="Согласование" localSheetId="8">#REF!</definedName>
    <definedName name="Согласование" localSheetId="10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5">#REF!</definedName>
    <definedName name="соп" localSheetId="8">#REF!</definedName>
    <definedName name="соп" localSheetId="10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5">#REF!</definedName>
    <definedName name="сос" localSheetId="8">#REF!</definedName>
    <definedName name="сос" localSheetId="10">#REF!</definedName>
    <definedName name="сос">#REF!</definedName>
    <definedName name="Составил" localSheetId="10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5">#REF!</definedName>
    <definedName name="Составитель" localSheetId="8">#REF!</definedName>
    <definedName name="Составитель" localSheetId="10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5">#REF!</definedName>
    <definedName name="Составитель_сметы" localSheetId="8">#REF!</definedName>
    <definedName name="Составитель_сметы" localSheetId="10">#REF!</definedName>
    <definedName name="Составитель_сметы">#REF!</definedName>
    <definedName name="СоцРасходы_АУП" localSheetId="10">#REF!</definedName>
    <definedName name="СоцРасходы_АУП">#REF!</definedName>
    <definedName name="СоцРАсходы_ПЭЭ" localSheetId="10">#REF!</definedName>
    <definedName name="СоцРАсходы_ПЭЭ">#REF!</definedName>
    <definedName name="СоцРАсходы_ТП" localSheetId="10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5">#REF!</definedName>
    <definedName name="сп2" localSheetId="8">#REF!</definedName>
    <definedName name="сп2" localSheetId="10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5">#REF!</definedName>
    <definedName name="Специф1" localSheetId="8">#REF!</definedName>
    <definedName name="Специф1" localSheetId="10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5">#REF!</definedName>
    <definedName name="спио" localSheetId="8">#REF!</definedName>
    <definedName name="спио" localSheetId="10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5">#REF!</definedName>
    <definedName name="срл" localSheetId="8">#REF!</definedName>
    <definedName name="срл" localSheetId="10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5">#REF!</definedName>
    <definedName name="срлдд" localSheetId="8">#REF!</definedName>
    <definedName name="срлдд" localSheetId="10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5">#REF!</definedName>
    <definedName name="срлрл" localSheetId="8">#REF!</definedName>
    <definedName name="срлрл" localSheetId="10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5">#REF!</definedName>
    <definedName name="срьрьс" localSheetId="8">#REF!</definedName>
    <definedName name="срьрьс" localSheetId="10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5">#REF!</definedName>
    <definedName name="ссс" localSheetId="8">#REF!</definedName>
    <definedName name="ссс" localSheetId="10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5">#REF!</definedName>
    <definedName name="сссс" localSheetId="8">#REF!</definedName>
    <definedName name="сссс" localSheetId="10">#REF!</definedName>
    <definedName name="сссс">#REF!</definedName>
    <definedName name="Ст" localSheetId="10">#REF!</definedName>
    <definedName name="Ст">#REF!</definedName>
    <definedName name="СтавкаWACC" localSheetId="10">#REF!</definedName>
    <definedName name="СтавкаWACC">#REF!</definedName>
    <definedName name="СтавкаАмортизации" localSheetId="10">#REF!</definedName>
    <definedName name="СтавкаАмортизации" localSheetId="13">#REF!</definedName>
    <definedName name="СтавкаАмортизации" localSheetId="14">#REF!</definedName>
    <definedName name="СтавкаАмортизации">#REF!</definedName>
    <definedName name="СтавкаДепозитов" localSheetId="10">#REF!</definedName>
    <definedName name="СтавкаДепозитов" localSheetId="13">#REF!</definedName>
    <definedName name="СтавкаДепозитов" localSheetId="14">#REF!</definedName>
    <definedName name="СтавкаДепозитов">#REF!</definedName>
    <definedName name="СтавкаДивидендов" localSheetId="10">#REF!</definedName>
    <definedName name="СтавкаДивидендов" localSheetId="13">#REF!</definedName>
    <definedName name="СтавкаДивидендов" localSheetId="14">#REF!</definedName>
    <definedName name="СтавкаДивидендов">#REF!</definedName>
    <definedName name="СтавкаДКЗ" localSheetId="10">#REF!</definedName>
    <definedName name="СтавкаДКЗ">#REF!</definedName>
    <definedName name="СтавкаЕСН" localSheetId="10">#REF!</definedName>
    <definedName name="СтавкаЕСН">#REF!</definedName>
    <definedName name="СтавкаНДС" localSheetId="10">#REF!</definedName>
    <definedName name="СтавкаНДС">#REF!</definedName>
    <definedName name="СтавкаНП" localSheetId="10">#REF!</definedName>
    <definedName name="СтавкаНП">#REF!</definedName>
    <definedName name="СтавкаСНС" localSheetId="10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5">#REF!</definedName>
    <definedName name="Ставропольский_край" localSheetId="8">#REF!</definedName>
    <definedName name="Ставропольский_край" localSheetId="10">#REF!</definedName>
    <definedName name="Ставропольский_край">#REF!</definedName>
    <definedName name="СТАД" localSheetId="10">#REF!</definedName>
    <definedName name="СТАД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5">#REF!</definedName>
    <definedName name="Стадия_проектирования" localSheetId="8">#REF!</definedName>
    <definedName name="Стадия_проектирования" localSheetId="10">#REF!</definedName>
    <definedName name="Стадия_проектирования">#REF!</definedName>
    <definedName name="Станц10" localSheetId="10">#REF!</definedName>
    <definedName name="Станц10">#REF!</definedName>
    <definedName name="СТЕП" localSheetId="10">#REF!</definedName>
    <definedName name="СТЕП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5">#REF!</definedName>
    <definedName name="Стоимость" localSheetId="8">#REF!</definedName>
    <definedName name="Стоимость" localSheetId="10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5">#REF!</definedName>
    <definedName name="Стоимость_Коэффициент" localSheetId="8">#REF!</definedName>
    <definedName name="Стоимость_Коэффициент" localSheetId="10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5">#REF!</definedName>
    <definedName name="Стоимость_по_акту_выполненных_работ_в_базисных_ценах" localSheetId="8">#REF!</definedName>
    <definedName name="Стоимость_по_акту_выполненных_работ_в_базисных_ценах" localSheetId="10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5">#REF!</definedName>
    <definedName name="Стоимость_по_акту_выполненных_работ_при_ресурсном_расчете" localSheetId="8">#REF!</definedName>
    <definedName name="Стоимость_по_акту_выполненных_работ_при_ресурсном_расчете" localSheetId="10">#REF!</definedName>
    <definedName name="Стоимость_по_акту_выполненных_работ_при_ресурсном_расчете">#REF!</definedName>
    <definedName name="Стоимость_специальных_переходов" localSheetId="10">#REF!</definedName>
    <definedName name="Стоимость_специальных_переходов">#REF!</definedName>
    <definedName name="стороны" localSheetId="10">#REF!</definedName>
    <definedName name="стороны">#REF!</definedName>
    <definedName name="Стр10" localSheetId="10">#REF!</definedName>
    <definedName name="Стр10">#REF!</definedName>
    <definedName name="СтрАУ" localSheetId="10">#REF!</definedName>
    <definedName name="СтрАУ">#REF!</definedName>
    <definedName name="страх" localSheetId="10">#REF!</definedName>
    <definedName name="страх" localSheetId="13">#REF!</definedName>
    <definedName name="страх" localSheetId="14">#REF!</definedName>
    <definedName name="страх">#REF!</definedName>
    <definedName name="страхов" localSheetId="10">#REF!</definedName>
    <definedName name="страхов" localSheetId="13">#REF!</definedName>
    <definedName name="страхов" localSheetId="14">#REF!</definedName>
    <definedName name="страхов">#REF!</definedName>
    <definedName name="СтрДУ" localSheetId="10">#REF!</definedName>
    <definedName name="СтрДУ">#REF!</definedName>
    <definedName name="Стрелки" localSheetId="10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5">#REF!</definedName>
    <definedName name="Строительная_полоса" localSheetId="8">#REF!</definedName>
    <definedName name="Строительная_полоса" localSheetId="10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5">#REF!</definedName>
    <definedName name="Строительные_работы_в_базисных_ценах" localSheetId="8">#REF!</definedName>
    <definedName name="Строительные_работы_в_базисных_ценах" localSheetId="10">#REF!</definedName>
    <definedName name="Строительные_работы_в_базисных_ценах">#REF!</definedName>
    <definedName name="сумм" localSheetId="10">#REF!</definedName>
    <definedName name="сумм">#REF!</definedName>
    <definedName name="сумт" localSheetId="10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5">#REF!</definedName>
    <definedName name="т" localSheetId="8">#REF!</definedName>
    <definedName name="т" localSheetId="10">#REF!</definedName>
    <definedName name="т">#REF!</definedName>
    <definedName name="Таблица_индексов" localSheetId="10">#REF!</definedName>
    <definedName name="Таблица_индексов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5">#REF!</definedName>
    <definedName name="Тамбовская_область" localSheetId="8">#REF!</definedName>
    <definedName name="Тамбовская_область" localSheetId="10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5">#REF!</definedName>
    <definedName name="Тверская_область" localSheetId="8">#REF!</definedName>
    <definedName name="Тверская_область" localSheetId="10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5">#REF!</definedName>
    <definedName name="Территориальная_поправка_к_ТЕР" localSheetId="8">#REF!</definedName>
    <definedName name="Территориальная_поправка_к_ТЕР" localSheetId="10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5">#REF!</definedName>
    <definedName name="техник" localSheetId="8">#REF!</definedName>
    <definedName name="техник" localSheetId="10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5">#REF!</definedName>
    <definedName name="технич" localSheetId="8">#REF!</definedName>
    <definedName name="технич" localSheetId="10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5">#REF!</definedName>
    <definedName name="Технический_директор" localSheetId="8">#REF!</definedName>
    <definedName name="Технический_директор" localSheetId="10">#REF!</definedName>
    <definedName name="Технический_директор">#REF!</definedName>
    <definedName name="Тип_ПС" localSheetId="10">#REF!</definedName>
    <definedName name="Тип_ПС">#REF!</definedName>
    <definedName name="титул" localSheetId="10">#REF!</definedName>
    <definedName name="титул">#REF!</definedName>
    <definedName name="ТолькоРучЛаб" localSheetId="10">#REF!</definedName>
    <definedName name="ТолькоРучЛаб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5">#REF!</definedName>
    <definedName name="Томская_область" localSheetId="8">#REF!</definedName>
    <definedName name="Томская_область" localSheetId="10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5">#REF!</definedName>
    <definedName name="Томская_область_1" localSheetId="8">#REF!</definedName>
    <definedName name="Томская_область_1" localSheetId="10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5">#REF!</definedName>
    <definedName name="топ1" localSheetId="8">#REF!</definedName>
    <definedName name="топ1" localSheetId="10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5">#REF!</definedName>
    <definedName name="топ2" localSheetId="8">#REF!</definedName>
    <definedName name="топ2" localSheetId="10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5">#REF!</definedName>
    <definedName name="топо" localSheetId="8">#REF!</definedName>
    <definedName name="топо" localSheetId="10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5">#REF!</definedName>
    <definedName name="топогр1" localSheetId="8">#REF!</definedName>
    <definedName name="топогр1" localSheetId="10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5">#REF!</definedName>
    <definedName name="топограф" localSheetId="8">#REF!</definedName>
    <definedName name="топограф" localSheetId="10">#REF!</definedName>
    <definedName name="топограф">#REF!</definedName>
    <definedName name="Трансформаторы" localSheetId="10">#REF!</definedName>
    <definedName name="Трансформаторы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5">#REF!</definedName>
    <definedName name="третий" localSheetId="8">#REF!</definedName>
    <definedName name="третий" localSheetId="10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5">#REF!</definedName>
    <definedName name="третья_кат" localSheetId="8">#REF!</definedName>
    <definedName name="третья_кат" localSheetId="10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5">#REF!</definedName>
    <definedName name="трол" localSheetId="8">#REF!</definedName>
    <definedName name="трол" localSheetId="10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5">#REF!</definedName>
    <definedName name="Труд_механизаторов_по_акту_вып_работ_с_учетом_к_тов" localSheetId="8">#REF!</definedName>
    <definedName name="Труд_механизаторов_по_акту_вып_работ_с_учетом_к_тов" localSheetId="10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5">#REF!</definedName>
    <definedName name="Труд_основн_рабочих_по_акту_вып_работ_с_учетом_к_тов" localSheetId="8">#REF!</definedName>
    <definedName name="Труд_основн_рабочих_по_акту_вып_работ_с_учетом_к_тов" localSheetId="10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5">#REF!</definedName>
    <definedName name="Трудоемкость_механизаторов_по_акту_выполненных_работ" localSheetId="8">#REF!</definedName>
    <definedName name="Трудоемкость_механизаторов_по_акту_выполненных_работ" localSheetId="10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5">#REF!</definedName>
    <definedName name="Трудоемкость_основных_рабочих_по_акту_выполненных_работ" localSheetId="8">#REF!</definedName>
    <definedName name="Трудоемкость_основных_рабочих_по_акту_выполненных_работ" localSheetId="10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5">#REF!</definedName>
    <definedName name="ТС1" localSheetId="8">#REF!</definedName>
    <definedName name="ТС1" localSheetId="10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5">#REF!</definedName>
    <definedName name="ттт" localSheetId="16">#REF!</definedName>
    <definedName name="ттт" localSheetId="17">#REF!</definedName>
    <definedName name="ттт" localSheetId="8">#REF!</definedName>
    <definedName name="ттт" localSheetId="10">#REF!</definedName>
    <definedName name="ттт" localSheetId="13">#REF!</definedName>
    <definedName name="ттт" localSheetId="14">#REF!</definedName>
    <definedName name="ттт" localSheetId="12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5">#REF!</definedName>
    <definedName name="Тульская_область" localSheetId="8">#REF!</definedName>
    <definedName name="Тульская_область" localSheetId="10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5">{0,"тысячz";1,"тысячаz";2,"тысячиz";5,"тысячz"}</definedName>
    <definedName name="тыс" localSheetId="15">{0,"тысячz";1,"тысячаz";2,"тысячиz";5,"тысячz"}</definedName>
    <definedName name="тыс" localSheetId="17">{0,"тысячz";1,"тысячаz";2,"тысячиz";5,"тысячz"}</definedName>
    <definedName name="тыс" localSheetId="11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7">{0,"тысячz";1,"тысячаz";2,"тысячиz";5,"тысячz"}</definedName>
    <definedName name="тыс" localSheetId="8">{0,"тысячz";1,"тысячаz";2,"тысячиz";5,"тысячz"}</definedName>
    <definedName name="тыс" localSheetId="10">{0,"тысячz";1,"тысячаz";2,"тысячиz";5,"тысячz"}</definedName>
    <definedName name="тыс" localSheetId="13">{0,"тысячz";1,"тысячаz";2,"тысячиz";5,"тысячz"}</definedName>
    <definedName name="тыс" localSheetId="14">{0,"тысячz";1,"тысячаz";2,"тысячиz";5,"тысячz"}</definedName>
    <definedName name="тыс" localSheetId="12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5">#REF!</definedName>
    <definedName name="тьбю" localSheetId="8">#REF!</definedName>
    <definedName name="тьбю" localSheetId="10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5">#REF!</definedName>
    <definedName name="тьтб" localSheetId="8">#REF!</definedName>
    <definedName name="тьтб" localSheetId="10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5">#REF!</definedName>
    <definedName name="тьюит" localSheetId="8">#REF!</definedName>
    <definedName name="тьюит" localSheetId="10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5">#REF!</definedName>
    <definedName name="Тюменская_область" localSheetId="8">#REF!</definedName>
    <definedName name="Тюменская_область" localSheetId="10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5">#REF!</definedName>
    <definedName name="Тюменская_область_1" localSheetId="8">#REF!</definedName>
    <definedName name="Тюменская_область_1" localSheetId="10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5">#REF!</definedName>
    <definedName name="у" localSheetId="8">#REF!</definedName>
    <definedName name="у" localSheetId="10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5">#REF!</definedName>
    <definedName name="убыль" localSheetId="8">#REF!</definedName>
    <definedName name="убыль" localSheetId="10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5">#REF!</definedName>
    <definedName name="уг" localSheetId="8">#REF!</definedName>
    <definedName name="уг" localSheetId="10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5">#REF!</definedName>
    <definedName name="Удмуртская_Республика" localSheetId="8">#REF!</definedName>
    <definedName name="Удмуртская_Республика" localSheetId="10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5">#REF!</definedName>
    <definedName name="Удмуртская_Республика_1" localSheetId="8">#REF!</definedName>
    <definedName name="Удмуртская_Республика_1" localSheetId="10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5">#REF!</definedName>
    <definedName name="уено" localSheetId="8">#REF!</definedName>
    <definedName name="уено" localSheetId="10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5">#REF!</definedName>
    <definedName name="уенонео" localSheetId="8">#REF!</definedName>
    <definedName name="уенонео" localSheetId="10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5">#REF!</definedName>
    <definedName name="уер" localSheetId="8">#REF!</definedName>
    <definedName name="уер" localSheetId="10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5">#REF!</definedName>
    <definedName name="уеро" localSheetId="8">#REF!</definedName>
    <definedName name="уеро" localSheetId="10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5">#REF!</definedName>
    <definedName name="уерор" localSheetId="8">#REF!</definedName>
    <definedName name="уерор" localSheetId="10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5">#REF!</definedName>
    <definedName name="ук" localSheetId="8">#REF!</definedName>
    <definedName name="ук" localSheetId="10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5">#REF!</definedName>
    <definedName name="уке" localSheetId="8">#REF!</definedName>
    <definedName name="уке" localSheetId="10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5">#REF!</definedName>
    <definedName name="укее" localSheetId="8">#REF!</definedName>
    <definedName name="укее" localSheetId="10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5">#REF!</definedName>
    <definedName name="укк_м" localSheetId="8">#REF!</definedName>
    <definedName name="укк_м" localSheetId="10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5">#REF!</definedName>
    <definedName name="Укрупненный_норматив_НР_для_расчета_в_текущих_ценах_и_ценах_2001г." localSheetId="8">#REF!</definedName>
    <definedName name="Укрупненный_норматив_НР_для_расчета_в_текущих_ценах_и_ценах_2001г." localSheetId="10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5">#REF!</definedName>
    <definedName name="Укрупненный_норматив_НР_для_расчета_в_ценах_1984г." localSheetId="8">#REF!</definedName>
    <definedName name="Укрупненный_норматив_НР_для_расчета_в_ценах_1984г." localSheetId="10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5">#REF!</definedName>
    <definedName name="Укрупненный_норматив_СП_для_расчета_в_текущих_ценах_и_ценах_2001г." localSheetId="8">#REF!</definedName>
    <definedName name="Укрупненный_норматив_СП_для_расчета_в_текущих_ценах_и_ценах_2001г." localSheetId="10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5">#REF!</definedName>
    <definedName name="Укрупненный_норматив_СП_для_расчета_в_ценах_1984г." localSheetId="8">#REF!</definedName>
    <definedName name="Укрупненный_норматив_СП_для_расчета_в_ценах_1984г." localSheetId="10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5">#REF!</definedName>
    <definedName name="укц" localSheetId="8">#REF!</definedName>
    <definedName name="укц" localSheetId="10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5">#REF!</definedName>
    <definedName name="Ульяновская_область" localSheetId="8">#REF!</definedName>
    <definedName name="Ульяновская_область" localSheetId="10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5">#REF!</definedName>
    <definedName name="уне" localSheetId="8">#REF!</definedName>
    <definedName name="уне" localSheetId="10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5">#REF!</definedName>
    <definedName name="уно" localSheetId="8">#REF!</definedName>
    <definedName name="уно" localSheetId="10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5">#REF!</definedName>
    <definedName name="уо" localSheetId="8">#REF!</definedName>
    <definedName name="уо" localSheetId="10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5">#REF!</definedName>
    <definedName name="уое" localSheetId="8">#REF!</definedName>
    <definedName name="уое" localSheetId="10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5">#REF!</definedName>
    <definedName name="упроуо" localSheetId="8">#REF!</definedName>
    <definedName name="упроуо" localSheetId="10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5">#REF!</definedName>
    <definedName name="упрт" localSheetId="8">#REF!</definedName>
    <definedName name="упрт" localSheetId="10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5">#REF!</definedName>
    <definedName name="ур" localSheetId="8">#REF!</definedName>
    <definedName name="ур" localSheetId="10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5">#REF!</definedName>
    <definedName name="уре" localSheetId="8">#REF!</definedName>
    <definedName name="уре" localSheetId="10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5">#REF!</definedName>
    <definedName name="урк" localSheetId="8">#REF!</definedName>
    <definedName name="урк" localSheetId="10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5">#REF!</definedName>
    <definedName name="урн" localSheetId="8">#REF!</definedName>
    <definedName name="урн" localSheetId="10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5">#REF!</definedName>
    <definedName name="урс" localSheetId="8">#REF!</definedName>
    <definedName name="урс" localSheetId="10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5">#REF!</definedName>
    <definedName name="урс123" localSheetId="8">#REF!</definedName>
    <definedName name="урс123" localSheetId="10">#REF!</definedName>
    <definedName name="урс123">#REF!</definedName>
    <definedName name="Условия_ВЛ" localSheetId="10">#REF!</definedName>
    <definedName name="Условия_ВЛ">#REF!</definedName>
    <definedName name="Условия_КЛ" localSheetId="10">#REF!</definedName>
    <definedName name="Условия_КЛ">#REF!</definedName>
    <definedName name="УслугиТОиР_ГС" localSheetId="10">#REF!</definedName>
    <definedName name="УслугиТОиР_ГС" localSheetId="13">#REF!</definedName>
    <definedName name="УслугиТОиР_ГС" localSheetId="14">#REF!</definedName>
    <definedName name="УслугиТОиР_ГС">#REF!</definedName>
    <definedName name="УслугиТОиР_ЭСС" localSheetId="10">#REF!</definedName>
    <definedName name="УслугиТОиР_ЭСС" localSheetId="13">#REF!</definedName>
    <definedName name="УслугиТОиР_ЭСС" localSheetId="14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5">#REF!</definedName>
    <definedName name="уу" localSheetId="8">#REF!</definedName>
    <definedName name="уу" localSheetId="10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5">#REF!</definedName>
    <definedName name="уцуц" localSheetId="8">#REF!</definedName>
    <definedName name="уцуц" localSheetId="10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5">#REF!</definedName>
    <definedName name="Участок" localSheetId="8">#REF!</definedName>
    <definedName name="Участок" localSheetId="10">#REF!</definedName>
    <definedName name="Участок">#REF!</definedName>
    <definedName name="УчестьСлияние" localSheetId="10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5">#REF!</definedName>
    <definedName name="ушщпгу" localSheetId="8">#REF!</definedName>
    <definedName name="ушщпгу" localSheetId="10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5">#REF!</definedName>
    <definedName name="ф" localSheetId="8">#REF!</definedName>
    <definedName name="ф" localSheetId="10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5">#REF!</definedName>
    <definedName name="ф1" localSheetId="8">#REF!</definedName>
    <definedName name="ф1" localSheetId="10">#REF!</definedName>
    <definedName name="ф1">#REF!</definedName>
    <definedName name="Ф10" localSheetId="10">#REF!</definedName>
    <definedName name="Ф10">#REF!</definedName>
    <definedName name="Ф100" localSheetId="10">#REF!</definedName>
    <definedName name="Ф100">#REF!</definedName>
    <definedName name="Ф2" localSheetId="10">#REF!</definedName>
    <definedName name="Ф2">#REF!</definedName>
    <definedName name="Ф5" localSheetId="10">#REF!</definedName>
    <definedName name="Ф5">#REF!</definedName>
    <definedName name="Ф5.1" localSheetId="0">#REF!</definedName>
    <definedName name="Ф5.1" localSheetId="1">#REF!</definedName>
    <definedName name="Ф5.1" localSheetId="2">#REF!</definedName>
    <definedName name="Ф5.1" localSheetId="5">#REF!</definedName>
    <definedName name="Ф5.1" localSheetId="8">#REF!</definedName>
    <definedName name="Ф5.1" localSheetId="10">#REF!</definedName>
    <definedName name="Ф5.1">#REF!</definedName>
    <definedName name="Ф51" localSheetId="10">#REF!</definedName>
    <definedName name="Ф51">#REF!</definedName>
    <definedName name="Ф6" localSheetId="10">#REF!</definedName>
    <definedName name="Ф6">#REF!</definedName>
    <definedName name="Ф7" localSheetId="10">#REF!</definedName>
    <definedName name="Ф7">#REF!</definedName>
    <definedName name="Ф8" localSheetId="10">#REF!</definedName>
    <definedName name="Ф8">#REF!</definedName>
    <definedName name="Ф9" localSheetId="10">#REF!</definedName>
    <definedName name="Ф9">#REF!</definedName>
    <definedName name="Ф90" localSheetId="10">#REF!</definedName>
    <definedName name="Ф90">#REF!</definedName>
    <definedName name="Ф91" localSheetId="0">#REF!</definedName>
    <definedName name="Ф91" localSheetId="1">#REF!</definedName>
    <definedName name="Ф91" localSheetId="2">#REF!</definedName>
    <definedName name="Ф91" localSheetId="5">#REF!</definedName>
    <definedName name="Ф91" localSheetId="8">#REF!</definedName>
    <definedName name="Ф91" localSheetId="10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5">#REF!</definedName>
    <definedName name="фавр" localSheetId="8">#REF!</definedName>
    <definedName name="фавр" localSheetId="10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5">#REF!</definedName>
    <definedName name="фапиаи" localSheetId="8">#REF!</definedName>
    <definedName name="фапиаи" localSheetId="10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5">#REF!</definedName>
    <definedName name="фвап" localSheetId="8">#REF!</definedName>
    <definedName name="фвап" localSheetId="10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5">#REF!</definedName>
    <definedName name="фвапив" localSheetId="8">#REF!</definedName>
    <definedName name="фвапив" localSheetId="10">#REF!</definedName>
    <definedName name="фвапив">#REF!</definedName>
    <definedName name="фед" localSheetId="10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5">#REF!</definedName>
    <definedName name="Финансирование_Y2017" localSheetId="8">#REF!</definedName>
    <definedName name="Финансирование_Y2017" localSheetId="10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5">#REF!</definedName>
    <definedName name="Финансирование_Y2018" localSheetId="8">#REF!</definedName>
    <definedName name="Финансирование_Y2018" localSheetId="10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5">#REF!</definedName>
    <definedName name="Финансирование_Y2019" localSheetId="8">#REF!</definedName>
    <definedName name="Финансирование_Y2019" localSheetId="10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5">#REF!</definedName>
    <definedName name="Финансирование_Y2020" localSheetId="8">#REF!</definedName>
    <definedName name="Финансирование_Y2020" localSheetId="10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5">#REF!</definedName>
    <definedName name="Финансирование_Y2021" localSheetId="8">#REF!</definedName>
    <definedName name="Финансирование_Y2021" localSheetId="10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5">#REF!</definedName>
    <definedName name="Финансирование_Y2022" localSheetId="8">#REF!</definedName>
    <definedName name="Финансирование_Y2022" localSheetId="10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5">#REF!</definedName>
    <definedName name="Финансирование_Y2023" localSheetId="8">#REF!</definedName>
    <definedName name="Финансирование_Y2023" localSheetId="10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5">#REF!</definedName>
    <definedName name="Финансирование_Y2024" localSheetId="8">#REF!</definedName>
    <definedName name="Финансирование_Y2024" localSheetId="10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5">#REF!</definedName>
    <definedName name="Финансирование_Y2025" localSheetId="8">#REF!</definedName>
    <definedName name="Финансирование_Y2025" localSheetId="10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5">#REF!</definedName>
    <definedName name="фнн" localSheetId="8">#REF!</definedName>
    <definedName name="фнн" localSheetId="10">#REF!</definedName>
    <definedName name="фнн">#REF!</definedName>
    <definedName name="фо_а_н_пц" localSheetId="10">#REF!</definedName>
    <definedName name="фо_а_н_пц">#REF!</definedName>
    <definedName name="фо_а_с_пц" localSheetId="10">#REF!</definedName>
    <definedName name="фо_а_с_пц">#REF!</definedName>
    <definedName name="фо_н_03" localSheetId="10">#REF!</definedName>
    <definedName name="фо_н_03">#REF!</definedName>
    <definedName name="фо_н_04" localSheetId="10">#REF!</definedName>
    <definedName name="фо_н_04">#REF!</definedName>
    <definedName name="ФОТ_АУП" localSheetId="10">#REF!</definedName>
    <definedName name="ФОТ_АУП">#REF!</definedName>
    <definedName name="ФОТ_ПЭЭ" localSheetId="10">#REF!</definedName>
    <definedName name="ФОТ_ПЭЭ">#REF!</definedName>
    <definedName name="ФОТ_ТП" localSheetId="10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5">#REF!</definedName>
    <definedName name="фукек" localSheetId="8">#REF!</definedName>
    <definedName name="фукек" localSheetId="10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5">#REF!</definedName>
    <definedName name="ффггг" localSheetId="8">#REF!</definedName>
    <definedName name="ффггг" localSheetId="10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5">#REF!</definedName>
    <definedName name="ффф" localSheetId="16">#REF!</definedName>
    <definedName name="ффф" localSheetId="17">#REF!</definedName>
    <definedName name="ффф" localSheetId="8">#REF!</definedName>
    <definedName name="ффф" localSheetId="10">#REF!</definedName>
    <definedName name="ффф" localSheetId="13">#REF!</definedName>
    <definedName name="ффф" localSheetId="14">#REF!</definedName>
    <definedName name="ффф" localSheetId="12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5">#REF!</definedName>
    <definedName name="фффффф" localSheetId="8">#REF!</definedName>
    <definedName name="фффффф" localSheetId="10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5">#REF!</definedName>
    <definedName name="ффыв" localSheetId="8">#REF!</definedName>
    <definedName name="ффыв" localSheetId="10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5">#REF!</definedName>
    <definedName name="фыв" localSheetId="8">#REF!</definedName>
    <definedName name="фыв" localSheetId="10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5">#REF!</definedName>
    <definedName name="Хабаровский_край" localSheetId="8">#REF!</definedName>
    <definedName name="Хабаровский_край" localSheetId="10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5">#REF!</definedName>
    <definedName name="Хабаровский_край_1" localSheetId="8">#REF!</definedName>
    <definedName name="Хабаровский_край_1" localSheetId="10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5">#REF!</definedName>
    <definedName name="Характеристика" localSheetId="8">#REF!</definedName>
    <definedName name="Характеристика" localSheetId="10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5">#REF!</definedName>
    <definedName name="хд" localSheetId="8">#REF!</definedName>
    <definedName name="хд" localSheetId="10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5">#REF!</definedName>
    <definedName name="хх" localSheetId="16">#REF!</definedName>
    <definedName name="хх" localSheetId="17">#REF!</definedName>
    <definedName name="хх" localSheetId="8">#REF!</definedName>
    <definedName name="хх" localSheetId="10">#REF!</definedName>
    <definedName name="хх" localSheetId="13">#REF!</definedName>
    <definedName name="хх" localSheetId="14">#REF!</definedName>
    <definedName name="хх" localSheetId="12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5">#REF!</definedName>
    <definedName name="ц" localSheetId="8">#REF!</definedName>
    <definedName name="ц" localSheetId="10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5">#REF!</definedName>
    <definedName name="цакыф" localSheetId="8">#REF!</definedName>
    <definedName name="цакыф" localSheetId="10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5">#REF!</definedName>
    <definedName name="цена___0" localSheetId="8">#REF!</definedName>
    <definedName name="цена___0" localSheetId="10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5">#REF!</definedName>
    <definedName name="цена___0___0" localSheetId="8">#REF!</definedName>
    <definedName name="цена___0___0" localSheetId="10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5">#REF!</definedName>
    <definedName name="цена___0___0___0" localSheetId="8">#REF!</definedName>
    <definedName name="цена___0___0___0" localSheetId="10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5">#REF!</definedName>
    <definedName name="цена___0___0___0___0" localSheetId="8">#REF!</definedName>
    <definedName name="цена___0___0___0___0" localSheetId="10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5">#REF!</definedName>
    <definedName name="цена___0___0___2" localSheetId="8">#REF!</definedName>
    <definedName name="цена___0___0___2" localSheetId="10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5">#REF!</definedName>
    <definedName name="цена___0___0___3" localSheetId="8">#REF!</definedName>
    <definedName name="цена___0___0___3" localSheetId="10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5">#REF!</definedName>
    <definedName name="цена___0___0___4" localSheetId="8">#REF!</definedName>
    <definedName name="цена___0___0___4" localSheetId="10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5">#REF!</definedName>
    <definedName name="цена___0___1" localSheetId="8">#REF!</definedName>
    <definedName name="цена___0___1" localSheetId="10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5">#REF!</definedName>
    <definedName name="цена___0___10" localSheetId="8">#REF!</definedName>
    <definedName name="цена___0___10" localSheetId="10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5">#REF!</definedName>
    <definedName name="цена___0___12" localSheetId="8">#REF!</definedName>
    <definedName name="цена___0___12" localSheetId="10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5">#REF!</definedName>
    <definedName name="цена___0___2" localSheetId="8">#REF!</definedName>
    <definedName name="цена___0___2" localSheetId="10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5">#REF!</definedName>
    <definedName name="цена___0___2___0" localSheetId="8">#REF!</definedName>
    <definedName name="цена___0___2___0" localSheetId="10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5">#REF!</definedName>
    <definedName name="цена___0___3" localSheetId="8">#REF!</definedName>
    <definedName name="цена___0___3" localSheetId="10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5">#REF!</definedName>
    <definedName name="цена___0___4" localSheetId="8">#REF!</definedName>
    <definedName name="цена___0___4" localSheetId="10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5">#REF!</definedName>
    <definedName name="цена___0___5" localSheetId="8">#REF!</definedName>
    <definedName name="цена___0___5" localSheetId="10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5">#REF!</definedName>
    <definedName name="цена___0___6" localSheetId="8">#REF!</definedName>
    <definedName name="цена___0___6" localSheetId="10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5">#REF!</definedName>
    <definedName name="цена___0___8" localSheetId="8">#REF!</definedName>
    <definedName name="цена___0___8" localSheetId="10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5">#REF!</definedName>
    <definedName name="цена___1" localSheetId="8">#REF!</definedName>
    <definedName name="цена___1" localSheetId="10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5">#REF!</definedName>
    <definedName name="цена___1___0" localSheetId="8">#REF!</definedName>
    <definedName name="цена___1___0" localSheetId="10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5">#REF!</definedName>
    <definedName name="цена___10" localSheetId="8">#REF!</definedName>
    <definedName name="цена___10" localSheetId="10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5">#REF!</definedName>
    <definedName name="цена___10___0___0" localSheetId="8">#REF!</definedName>
    <definedName name="цена___10___0___0" localSheetId="10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5">#REF!</definedName>
    <definedName name="цена___10___1" localSheetId="8">#REF!</definedName>
    <definedName name="цена___10___1" localSheetId="10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5">#REF!</definedName>
    <definedName name="цена___10___10" localSheetId="8">#REF!</definedName>
    <definedName name="цена___10___10" localSheetId="10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5">#REF!</definedName>
    <definedName name="цена___10___12" localSheetId="8">#REF!</definedName>
    <definedName name="цена___10___12" localSheetId="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5">#REF!</definedName>
    <definedName name="цена___11" localSheetId="8">#REF!</definedName>
    <definedName name="цена___11" localSheetId="10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5">#REF!</definedName>
    <definedName name="цена___11___10" localSheetId="8">#REF!</definedName>
    <definedName name="цена___11___10" localSheetId="10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5">#REF!</definedName>
    <definedName name="цена___11___2" localSheetId="8">#REF!</definedName>
    <definedName name="цена___11___2" localSheetId="10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5">#REF!</definedName>
    <definedName name="цена___11___4" localSheetId="8">#REF!</definedName>
    <definedName name="цена___11___4" localSheetId="10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5">#REF!</definedName>
    <definedName name="цена___11___6" localSheetId="8">#REF!</definedName>
    <definedName name="цена___11___6" localSheetId="10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5">#REF!</definedName>
    <definedName name="цена___11___8" localSheetId="8">#REF!</definedName>
    <definedName name="цена___11___8" localSheetId="10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5">#REF!</definedName>
    <definedName name="цена___2" localSheetId="8">#REF!</definedName>
    <definedName name="цена___2" localSheetId="10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5">#REF!</definedName>
    <definedName name="цена___2___0" localSheetId="8">#REF!</definedName>
    <definedName name="цена___2___0" localSheetId="10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5">#REF!</definedName>
    <definedName name="цена___2___0___0" localSheetId="8">#REF!</definedName>
    <definedName name="цена___2___0___0" localSheetId="10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5">#REF!</definedName>
    <definedName name="цена___2___0___0___0" localSheetId="8">#REF!</definedName>
    <definedName name="цена___2___0___0___0" localSheetId="10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5">#REF!</definedName>
    <definedName name="цена___2___1" localSheetId="8">#REF!</definedName>
    <definedName name="цена___2___1" localSheetId="10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5">#REF!</definedName>
    <definedName name="цена___2___10" localSheetId="8">#REF!</definedName>
    <definedName name="цена___2___10" localSheetId="10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5">#REF!</definedName>
    <definedName name="цена___2___12" localSheetId="8">#REF!</definedName>
    <definedName name="цена___2___12" localSheetId="10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5">#REF!</definedName>
    <definedName name="цена___2___2" localSheetId="8">#REF!</definedName>
    <definedName name="цена___2___2" localSheetId="10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5">#REF!</definedName>
    <definedName name="цена___2___3" localSheetId="8">#REF!</definedName>
    <definedName name="цена___2___3" localSheetId="10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5">#REF!</definedName>
    <definedName name="цена___2___4" localSheetId="8">#REF!</definedName>
    <definedName name="цена___2___4" localSheetId="10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5">#REF!</definedName>
    <definedName name="цена___2___6" localSheetId="8">#REF!</definedName>
    <definedName name="цена___2___6" localSheetId="10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5">#REF!</definedName>
    <definedName name="цена___2___8" localSheetId="8">#REF!</definedName>
    <definedName name="цена___2___8" localSheetId="10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5">#REF!</definedName>
    <definedName name="цена___3" localSheetId="8">#REF!</definedName>
    <definedName name="цена___3" localSheetId="10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5">#REF!</definedName>
    <definedName name="цена___3___0" localSheetId="8">#REF!</definedName>
    <definedName name="цена___3___0" localSheetId="10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5">#REF!</definedName>
    <definedName name="цена___3___10" localSheetId="8">#REF!</definedName>
    <definedName name="цена___3___10" localSheetId="10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5">#REF!</definedName>
    <definedName name="цена___3___2" localSheetId="8">#REF!</definedName>
    <definedName name="цена___3___2" localSheetId="10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5">#REF!</definedName>
    <definedName name="цена___3___3" localSheetId="8">#REF!</definedName>
    <definedName name="цена___3___3" localSheetId="10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5">#REF!</definedName>
    <definedName name="цена___3___4" localSheetId="8">#REF!</definedName>
    <definedName name="цена___3___4" localSheetId="10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5">#REF!</definedName>
    <definedName name="цена___3___6" localSheetId="8">#REF!</definedName>
    <definedName name="цена___3___6" localSheetId="10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5">#REF!</definedName>
    <definedName name="цена___3___8" localSheetId="8">#REF!</definedName>
    <definedName name="цена___3___8" localSheetId="10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5">#REF!</definedName>
    <definedName name="цена___4" localSheetId="8">#REF!</definedName>
    <definedName name="цена___4" localSheetId="10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5">#REF!</definedName>
    <definedName name="цена___4___0___0" localSheetId="8">#REF!</definedName>
    <definedName name="цена___4___0___0" localSheetId="10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5">#REF!</definedName>
    <definedName name="цена___4___0___0___0" localSheetId="8">#REF!</definedName>
    <definedName name="цена___4___0___0___0" localSheetId="10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5">#REF!</definedName>
    <definedName name="цена___4___10" localSheetId="8">#REF!</definedName>
    <definedName name="цена___4___10" localSheetId="10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5">#REF!</definedName>
    <definedName name="цена___4___12" localSheetId="8">#REF!</definedName>
    <definedName name="цена___4___12" localSheetId="10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5">#REF!</definedName>
    <definedName name="цена___4___2" localSheetId="8">#REF!</definedName>
    <definedName name="цена___4___2" localSheetId="10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5">#REF!</definedName>
    <definedName name="цена___4___3" localSheetId="8">#REF!</definedName>
    <definedName name="цена___4___3" localSheetId="10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5">#REF!</definedName>
    <definedName name="цена___4___4" localSheetId="8">#REF!</definedName>
    <definedName name="цена___4___4" localSheetId="10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5">#REF!</definedName>
    <definedName name="цена___4___6" localSheetId="8">#REF!</definedName>
    <definedName name="цена___4___6" localSheetId="10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5">#REF!</definedName>
    <definedName name="цена___4___8" localSheetId="8">#REF!</definedName>
    <definedName name="цена___4___8" localSheetId="10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5">#REF!</definedName>
    <definedName name="цена___5___0" localSheetId="8">#REF!</definedName>
    <definedName name="цена___5___0" localSheetId="10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5">#REF!</definedName>
    <definedName name="цена___5___0___0" localSheetId="8">#REF!</definedName>
    <definedName name="цена___5___0___0" localSheetId="10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5">#REF!</definedName>
    <definedName name="цена___5___0___0___0" localSheetId="8">#REF!</definedName>
    <definedName name="цена___5___0___0___0" localSheetId="10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5">#REF!</definedName>
    <definedName name="цена___6___0" localSheetId="8">#REF!</definedName>
    <definedName name="цена___6___0" localSheetId="10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5">#REF!</definedName>
    <definedName name="цена___6___0___0" localSheetId="8">#REF!</definedName>
    <definedName name="цена___6___0___0" localSheetId="10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5">#REF!</definedName>
    <definedName name="цена___6___0___0___0" localSheetId="8">#REF!</definedName>
    <definedName name="цена___6___0___0___0" localSheetId="10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5">#REF!</definedName>
    <definedName name="цена___6___1" localSheetId="8">#REF!</definedName>
    <definedName name="цена___6___1" localSheetId="10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5">#REF!</definedName>
    <definedName name="цена___6___10" localSheetId="8">#REF!</definedName>
    <definedName name="цена___6___10" localSheetId="10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5">#REF!</definedName>
    <definedName name="цена___6___12" localSheetId="8">#REF!</definedName>
    <definedName name="цена___6___12" localSheetId="10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5">#REF!</definedName>
    <definedName name="цена___6___2" localSheetId="8">#REF!</definedName>
    <definedName name="цена___6___2" localSheetId="10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5">#REF!</definedName>
    <definedName name="цена___6___4" localSheetId="8">#REF!</definedName>
    <definedName name="цена___6___4" localSheetId="10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5">#REF!</definedName>
    <definedName name="цена___6___6" localSheetId="8">#REF!</definedName>
    <definedName name="цена___6___6" localSheetId="10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5">#REF!</definedName>
    <definedName name="цена___6___8" localSheetId="8">#REF!</definedName>
    <definedName name="цена___6___8" localSheetId="10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5">#REF!</definedName>
    <definedName name="цена___7" localSheetId="8">#REF!</definedName>
    <definedName name="цена___7" localSheetId="10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5">#REF!</definedName>
    <definedName name="цена___7___0" localSheetId="8">#REF!</definedName>
    <definedName name="цена___7___0" localSheetId="10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5">#REF!</definedName>
    <definedName name="цена___7___10" localSheetId="8">#REF!</definedName>
    <definedName name="цена___7___10" localSheetId="10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5">#REF!</definedName>
    <definedName name="цена___7___2" localSheetId="8">#REF!</definedName>
    <definedName name="цена___7___2" localSheetId="10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5">#REF!</definedName>
    <definedName name="цена___7___4" localSheetId="8">#REF!</definedName>
    <definedName name="цена___7___4" localSheetId="10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5">#REF!</definedName>
    <definedName name="цена___7___6" localSheetId="8">#REF!</definedName>
    <definedName name="цена___7___6" localSheetId="10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5">#REF!</definedName>
    <definedName name="цена___7___8" localSheetId="8">#REF!</definedName>
    <definedName name="цена___7___8" localSheetId="10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5">#REF!</definedName>
    <definedName name="цена___8" localSheetId="8">#REF!</definedName>
    <definedName name="цена___8" localSheetId="10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5">#REF!</definedName>
    <definedName name="цена___8___0" localSheetId="8">#REF!</definedName>
    <definedName name="цена___8___0" localSheetId="10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5">#REF!</definedName>
    <definedName name="цена___8___0___0" localSheetId="8">#REF!</definedName>
    <definedName name="цена___8___0___0" localSheetId="10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5">#REF!</definedName>
    <definedName name="цена___8___0___0___0" localSheetId="8">#REF!</definedName>
    <definedName name="цена___8___0___0___0" localSheetId="10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5">#REF!</definedName>
    <definedName name="цена___8___1" localSheetId="8">#REF!</definedName>
    <definedName name="цена___8___1" localSheetId="10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5">#REF!</definedName>
    <definedName name="цена___8___10" localSheetId="8">#REF!</definedName>
    <definedName name="цена___8___10" localSheetId="10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5">#REF!</definedName>
    <definedName name="цена___8___12" localSheetId="8">#REF!</definedName>
    <definedName name="цена___8___12" localSheetId="10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5">#REF!</definedName>
    <definedName name="цена___8___2" localSheetId="8">#REF!</definedName>
    <definedName name="цена___8___2" localSheetId="10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5">#REF!</definedName>
    <definedName name="цена___8___4" localSheetId="8">#REF!</definedName>
    <definedName name="цена___8___4" localSheetId="10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5">#REF!</definedName>
    <definedName name="цена___8___6" localSheetId="8">#REF!</definedName>
    <definedName name="цена___8___6" localSheetId="10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5">#REF!</definedName>
    <definedName name="цена___8___8" localSheetId="8">#REF!</definedName>
    <definedName name="цена___8___8" localSheetId="10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5">#REF!</definedName>
    <definedName name="цена___9" localSheetId="8">#REF!</definedName>
    <definedName name="цена___9" localSheetId="10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5">#REF!</definedName>
    <definedName name="цена___9___0" localSheetId="8">#REF!</definedName>
    <definedName name="цена___9___0" localSheetId="10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5">#REF!</definedName>
    <definedName name="цена___9___0___0" localSheetId="8">#REF!</definedName>
    <definedName name="цена___9___0___0" localSheetId="10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5">#REF!</definedName>
    <definedName name="цена___9___0___0___0" localSheetId="8">#REF!</definedName>
    <definedName name="цена___9___0___0___0" localSheetId="10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5">#REF!</definedName>
    <definedName name="цена___9___10" localSheetId="8">#REF!</definedName>
    <definedName name="цена___9___10" localSheetId="10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5">#REF!</definedName>
    <definedName name="цена___9___2" localSheetId="8">#REF!</definedName>
    <definedName name="цена___9___2" localSheetId="10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5">#REF!</definedName>
    <definedName name="цена___9___4" localSheetId="8">#REF!</definedName>
    <definedName name="цена___9___4" localSheetId="10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5">#REF!</definedName>
    <definedName name="цена___9___6" localSheetId="8">#REF!</definedName>
    <definedName name="цена___9___6" localSheetId="10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5">#REF!</definedName>
    <definedName name="цена___9___8" localSheetId="8">#REF!</definedName>
    <definedName name="цена___9___8" localSheetId="10">#REF!</definedName>
    <definedName name="цена___9___8">#REF!</definedName>
    <definedName name="ЦенаОбслед" localSheetId="10">#REF!</definedName>
    <definedName name="ЦенаОбслед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5">#REF!</definedName>
    <definedName name="ЦенаШурфов" localSheetId="8">#REF!</definedName>
    <definedName name="ЦенаШурфов" localSheetId="10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5">#REF!</definedName>
    <definedName name="цук" localSheetId="8">#REF!</definedName>
    <definedName name="цук" localSheetId="10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5">#REF!</definedName>
    <definedName name="цукеп" localSheetId="8">#REF!</definedName>
    <definedName name="цукеп" localSheetId="10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5">#REF!</definedName>
    <definedName name="цукцук" localSheetId="8">#REF!</definedName>
    <definedName name="цукцук" localSheetId="10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5">#REF!</definedName>
    <definedName name="цукцукуцкцук" localSheetId="8">#REF!</definedName>
    <definedName name="цукцукуцкцук" localSheetId="10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5">#REF!</definedName>
    <definedName name="цукцукцук" localSheetId="8">#REF!</definedName>
    <definedName name="цукцукцук" localSheetId="10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5">#REF!</definedName>
    <definedName name="цфйе" localSheetId="8">#REF!</definedName>
    <definedName name="цфйе" localSheetId="10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5">#REF!</definedName>
    <definedName name="цц" localSheetId="16">#REF!</definedName>
    <definedName name="цц" localSheetId="17">#REF!</definedName>
    <definedName name="цц" localSheetId="8">#REF!</definedName>
    <definedName name="цц" localSheetId="10">#REF!</definedName>
    <definedName name="цц" localSheetId="13">#REF!</definedName>
    <definedName name="цц" localSheetId="14">#REF!</definedName>
    <definedName name="цц" localSheetId="12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5">#REF!</definedName>
    <definedName name="ццц" localSheetId="8">#REF!</definedName>
    <definedName name="ццц" localSheetId="10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5">#REF!</definedName>
    <definedName name="чапо" localSheetId="8">#REF!</definedName>
    <definedName name="чапо" localSheetId="10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5">#REF!</definedName>
    <definedName name="чапр" localSheetId="8">#REF!</definedName>
    <definedName name="чапр" localSheetId="10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5">#REF!</definedName>
    <definedName name="Части_и_главы" localSheetId="8">#REF!</definedName>
    <definedName name="Части_и_главы" localSheetId="10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5">#REF!</definedName>
    <definedName name="Челябинская_область" localSheetId="8">#REF!</definedName>
    <definedName name="Челябинская_область" localSheetId="10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5">#REF!</definedName>
    <definedName name="Челябинская_область_1" localSheetId="8">#REF!</definedName>
    <definedName name="Челябинская_область_1" localSheetId="10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5">#REF!</definedName>
    <definedName name="черт." localSheetId="8">#REF!</definedName>
    <definedName name="черт." localSheetId="10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5">#REF!</definedName>
    <definedName name="четвертый" localSheetId="8">#REF!</definedName>
    <definedName name="четвертый" localSheetId="10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5">#REF!</definedName>
    <definedName name="Чеченская_Республика" localSheetId="8">#REF!</definedName>
    <definedName name="Чеченская_Республика" localSheetId="10">#REF!</definedName>
    <definedName name="Чеченская_Республика">#REF!</definedName>
    <definedName name="Численность_АУПИА" localSheetId="10">#REF!</definedName>
    <definedName name="Численность_АУПИА">#REF!</definedName>
    <definedName name="Численность_АУПФ" localSheetId="10">#REF!</definedName>
    <definedName name="Численность_АУПФ">#REF!</definedName>
    <definedName name="Численность_ПЭЭ" localSheetId="10">#REF!</definedName>
    <definedName name="Численность_ПЭЭ">#REF!</definedName>
    <definedName name="Численность_ТП" localSheetId="10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5">#REF!</definedName>
    <definedName name="Читинская_область" localSheetId="8">#REF!</definedName>
    <definedName name="Читинская_область" localSheetId="10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5">#REF!</definedName>
    <definedName name="Читинская_область_1" localSheetId="8">#REF!</definedName>
    <definedName name="Читинская_область_1" localSheetId="10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5">#REF!</definedName>
    <definedName name="чмтчмт" localSheetId="8">#REF!</definedName>
    <definedName name="чмтчмт" localSheetId="10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5">#REF!</definedName>
    <definedName name="чмтчт" localSheetId="8">#REF!</definedName>
    <definedName name="чмтчт" localSheetId="10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5">#REF!</definedName>
    <definedName name="чс" localSheetId="8">#REF!</definedName>
    <definedName name="чс" localSheetId="10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5">#REF!</definedName>
    <definedName name="чсапр" localSheetId="8">#REF!</definedName>
    <definedName name="чсапр" localSheetId="10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5">#REF!</definedName>
    <definedName name="чсиь" localSheetId="8">#REF!</definedName>
    <definedName name="чсиь" localSheetId="10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5">#REF!</definedName>
    <definedName name="чсмт" localSheetId="8">#REF!</definedName>
    <definedName name="чсмт" localSheetId="10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5">#REF!</definedName>
    <definedName name="чстм" localSheetId="8">#REF!</definedName>
    <definedName name="чстм" localSheetId="10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5">#REF!</definedName>
    <definedName name="чт" localSheetId="8">#REF!</definedName>
    <definedName name="чт" localSheetId="10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5">#REF!</definedName>
    <definedName name="чтм" localSheetId="8">#REF!</definedName>
    <definedName name="чтм" localSheetId="10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5">#REF!</definedName>
    <definedName name="чть" localSheetId="8">#REF!</definedName>
    <definedName name="чть" localSheetId="10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5">#REF!</definedName>
    <definedName name="Чувашская_Республика___Чувашия" localSheetId="8">#REF!</definedName>
    <definedName name="Чувашская_Республика___Чувашия" localSheetId="10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5">#REF!</definedName>
    <definedName name="Чукотский_автономный_округ" localSheetId="8">#REF!</definedName>
    <definedName name="Чукотский_автономный_округ" localSheetId="10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5">#REF!</definedName>
    <definedName name="Чукотский_автономный_округ_1" localSheetId="8">#REF!</definedName>
    <definedName name="Чукотский_автономный_округ_1" localSheetId="10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5">#REF!</definedName>
    <definedName name="ш" localSheetId="8">#REF!</definedName>
    <definedName name="ш" localSheetId="10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5">#REF!</definedName>
    <definedName name="Шапка" localSheetId="8">#REF!</definedName>
    <definedName name="Шапка" localSheetId="10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5">#REF!</definedName>
    <definedName name="Шапка2" localSheetId="8">#REF!</definedName>
    <definedName name="Шапка2" localSheetId="10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5">#REF!</definedName>
    <definedName name="шгд" localSheetId="8">#REF!</definedName>
    <definedName name="шгд" localSheetId="10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5">#REF!</definedName>
    <definedName name="шдгшж" localSheetId="8">#REF!</definedName>
    <definedName name="шдгшж" localSheetId="10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5">#REF!</definedName>
    <definedName name="шестой" localSheetId="8">#REF!</definedName>
    <definedName name="шестой" localSheetId="10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5">#REF!</definedName>
    <definedName name="Шесть" localSheetId="8">#REF!</definedName>
    <definedName name="Шесть" localSheetId="10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5">#REF!</definedName>
    <definedName name="Шкафы_ТМ" localSheetId="8">#REF!</definedName>
    <definedName name="Шкафы_ТМ" localSheetId="10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5">#REF!</definedName>
    <definedName name="шоссе" localSheetId="8">#REF!</definedName>
    <definedName name="шоссе" localSheetId="10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5">#REF!</definedName>
    <definedName name="шплю" localSheetId="8">#REF!</definedName>
    <definedName name="шплю" localSheetId="10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5">#REF!</definedName>
    <definedName name="шпр" localSheetId="8">#REF!</definedName>
    <definedName name="шпр" localSheetId="10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5">#REF!</definedName>
    <definedName name="шш" localSheetId="16">#REF!</definedName>
    <definedName name="шш" localSheetId="17">#REF!</definedName>
    <definedName name="шш" localSheetId="8">#REF!</definedName>
    <definedName name="шш" localSheetId="10">#REF!</definedName>
    <definedName name="шш" localSheetId="13">#REF!</definedName>
    <definedName name="шш" localSheetId="14">#REF!</definedName>
    <definedName name="шш" localSheetId="12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5">#REF!</definedName>
    <definedName name="шшш" localSheetId="8">#REF!</definedName>
    <definedName name="шшш" localSheetId="10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5">#REF!</definedName>
    <definedName name="шщгщ9шщллщ" localSheetId="8">#REF!</definedName>
    <definedName name="шщгщ9шщллщ" localSheetId="10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5">#REF!</definedName>
    <definedName name="щжэдж" localSheetId="8">#REF!</definedName>
    <definedName name="щжэдж" localSheetId="10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5">#REF!</definedName>
    <definedName name="щшшщрг" localSheetId="8">#REF!</definedName>
    <definedName name="щшшщрг" localSheetId="10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5">#REF!</definedName>
    <definedName name="щщ" localSheetId="16">#REF!</definedName>
    <definedName name="щщ" localSheetId="17">#REF!</definedName>
    <definedName name="щщ" localSheetId="8">#REF!</definedName>
    <definedName name="щщ" localSheetId="10">#REF!</definedName>
    <definedName name="щщ" localSheetId="13">#REF!</definedName>
    <definedName name="щщ" localSheetId="14">#REF!</definedName>
    <definedName name="щщ" localSheetId="12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5">#REF!</definedName>
    <definedName name="ъхз" localSheetId="8">#REF!</definedName>
    <definedName name="ъхз" localSheetId="10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5">#REF!</definedName>
    <definedName name="ыа" localSheetId="8">#REF!</definedName>
    <definedName name="ыа" localSheetId="10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5">#REF!</definedName>
    <definedName name="ыаоаы" localSheetId="8">#REF!</definedName>
    <definedName name="ыаоаы" localSheetId="10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5">#REF!</definedName>
    <definedName name="ыаоаыо" localSheetId="8">#REF!</definedName>
    <definedName name="ыаоаыо" localSheetId="10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5">#REF!</definedName>
    <definedName name="ыаоаып" localSheetId="8">#REF!</definedName>
    <definedName name="ыаоаып" localSheetId="10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5">#REF!</definedName>
    <definedName name="ыаоп" localSheetId="8">#REF!</definedName>
    <definedName name="ыаоп" localSheetId="10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5">#REF!</definedName>
    <definedName name="ыапо" localSheetId="8">#REF!</definedName>
    <definedName name="ыапо" localSheetId="10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5">#REF!</definedName>
    <definedName name="ыапоапоао" localSheetId="8">#REF!</definedName>
    <definedName name="ыапоапоао" localSheetId="10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5">#REF!</definedName>
    <definedName name="ыапоаыо" localSheetId="8">#REF!</definedName>
    <definedName name="ыапоаыо" localSheetId="10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5">#REF!</definedName>
    <definedName name="ыапоы" localSheetId="8">#REF!</definedName>
    <definedName name="ыапоы" localSheetId="10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5">#REF!</definedName>
    <definedName name="ыапоыа" localSheetId="8">#REF!</definedName>
    <definedName name="ыапоыа" localSheetId="10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5">#REF!</definedName>
    <definedName name="ыапраыр" localSheetId="8">#REF!</definedName>
    <definedName name="ыапраыр" localSheetId="10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5">#REF!</definedName>
    <definedName name="ыаыаы" localSheetId="8">#REF!</definedName>
    <definedName name="ыаыаы" localSheetId="10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5">#REF!</definedName>
    <definedName name="ЫВGGGGGGGGGGGGGGG" localSheetId="8">#REF!</definedName>
    <definedName name="ЫВGGGGGGGGGGGGGGG" localSheetId="10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5">#REF!</definedName>
    <definedName name="ыва" localSheetId="8">#REF!</definedName>
    <definedName name="ыва" localSheetId="10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5">#REF!</definedName>
    <definedName name="ываф" localSheetId="8">#REF!</definedName>
    <definedName name="ываф" localSheetId="10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5">#REF!</definedName>
    <definedName name="Ываы" localSheetId="8">#REF!</definedName>
    <definedName name="Ываы" localSheetId="10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5">#REF!</definedName>
    <definedName name="ЫВаЫа" localSheetId="8">#REF!</definedName>
    <definedName name="ЫВаЫа" localSheetId="10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5">#REF!</definedName>
    <definedName name="ЫВаЫваав" localSheetId="8">#REF!</definedName>
    <definedName name="ЫВаЫваав" localSheetId="10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5">#REF!</definedName>
    <definedName name="ывпавар" localSheetId="8">#REF!</definedName>
    <definedName name="ывпавар" localSheetId="10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5">#REF!</definedName>
    <definedName name="ыВПВП" localSheetId="8">#REF!</definedName>
    <definedName name="ыВПВП" localSheetId="10">#REF!</definedName>
    <definedName name="ыВПВП">#REF!</definedName>
    <definedName name="ывпыпвфкпа" localSheetId="10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5">#REF!</definedName>
    <definedName name="ыкен" localSheetId="8">#REF!</definedName>
    <definedName name="ыкен" localSheetId="10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5">#REF!</definedName>
    <definedName name="ыопвпо" localSheetId="8">#REF!</definedName>
    <definedName name="ыопвпо" localSheetId="10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5">#REF!</definedName>
    <definedName name="ып" localSheetId="8">#REF!</definedName>
    <definedName name="ып" localSheetId="10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5">#REF!</definedName>
    <definedName name="ыпаота" localSheetId="8">#REF!</definedName>
    <definedName name="ыпаота" localSheetId="10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5">#REF!</definedName>
    <definedName name="ыпартап" localSheetId="8">#REF!</definedName>
    <definedName name="ыпартап" localSheetId="10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5">#REF!</definedName>
    <definedName name="ыпатапт" localSheetId="8">#REF!</definedName>
    <definedName name="ыпатапт" localSheetId="10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5">#REF!</definedName>
    <definedName name="ыпми" localSheetId="8">#REF!</definedName>
    <definedName name="ыпми" localSheetId="10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5">#REF!</definedName>
    <definedName name="ыпо" localSheetId="8">#REF!</definedName>
    <definedName name="ыпо" localSheetId="10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5">#REF!</definedName>
    <definedName name="ыпоыа" localSheetId="8">#REF!</definedName>
    <definedName name="ыпоыа" localSheetId="10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5">#REF!</definedName>
    <definedName name="ыпоыапо" localSheetId="8">#REF!</definedName>
    <definedName name="ыпоыапо" localSheetId="10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5">#REF!</definedName>
    <definedName name="ыпр" localSheetId="8">#REF!</definedName>
    <definedName name="ыпр" localSheetId="10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5">#REF!</definedName>
    <definedName name="ыпрапр" localSheetId="8">#REF!</definedName>
    <definedName name="ыпрапр" localSheetId="10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5">#REF!</definedName>
    <definedName name="ыпры" localSheetId="8">#REF!</definedName>
    <definedName name="ыпры" localSheetId="10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5">#REF!</definedName>
    <definedName name="ырипыр" localSheetId="8">#REF!</definedName>
    <definedName name="ырипыр" localSheetId="10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5">#REF!</definedName>
    <definedName name="ырп" localSheetId="8">#REF!</definedName>
    <definedName name="ырп" localSheetId="10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5">#REF!</definedName>
    <definedName name="ыукнр" localSheetId="8">#REF!</definedName>
    <definedName name="ыукнр" localSheetId="10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5">#REF!</definedName>
    <definedName name="ыыы" localSheetId="8">#REF!</definedName>
    <definedName name="ыыы" localSheetId="10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5">#REF!</definedName>
    <definedName name="ыыыы" localSheetId="8">#REF!</definedName>
    <definedName name="ыыыы" localSheetId="10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5">#REF!</definedName>
    <definedName name="ьбюбб" localSheetId="8">#REF!</definedName>
    <definedName name="ьбюбб" localSheetId="10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5">#REF!</definedName>
    <definedName name="ьбют" localSheetId="8">#REF!</definedName>
    <definedName name="ьбют" localSheetId="10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5">#REF!</definedName>
    <definedName name="ьвпрьрп" localSheetId="8">#REF!</definedName>
    <definedName name="ьвпрьрп" localSheetId="10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5">#REF!</definedName>
    <definedName name="ьврп" localSheetId="8">#REF!</definedName>
    <definedName name="ьврп" localSheetId="10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5">#REF!</definedName>
    <definedName name="ьдолдлю" localSheetId="8">#REF!</definedName>
    <definedName name="ьдолдлю" localSheetId="10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5">#REF!</definedName>
    <definedName name="ьорл" localSheetId="8">#REF!</definedName>
    <definedName name="ьорл" localSheetId="10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5">#REF!</definedName>
    <definedName name="ьпрьп" localSheetId="8">#REF!</definedName>
    <definedName name="ьпрьп" localSheetId="10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5">#REF!</definedName>
    <definedName name="ььь" localSheetId="16">#REF!</definedName>
    <definedName name="ььь" localSheetId="17">#REF!</definedName>
    <definedName name="ььь" localSheetId="8">#REF!</definedName>
    <definedName name="ььь" localSheetId="10">#REF!</definedName>
    <definedName name="ььь" localSheetId="13">#REF!</definedName>
    <definedName name="ььь" localSheetId="14">#REF!</definedName>
    <definedName name="ььь" localSheetId="12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5">#REF!</definedName>
    <definedName name="э" localSheetId="16">#REF!</definedName>
    <definedName name="э" localSheetId="17">#REF!</definedName>
    <definedName name="э" localSheetId="8">#REF!</definedName>
    <definedName name="э" localSheetId="10">#REF!</definedName>
    <definedName name="э" localSheetId="13">#REF!</definedName>
    <definedName name="э" localSheetId="14">#REF!</definedName>
    <definedName name="э" localSheetId="12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5">#REF!</definedName>
    <definedName name="эк" localSheetId="8">#REF!</definedName>
    <definedName name="эк" localSheetId="10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5">#REF!</definedName>
    <definedName name="эк1" localSheetId="8">#REF!</definedName>
    <definedName name="эк1" localSheetId="10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5">#REF!</definedName>
    <definedName name="эко" localSheetId="8">#REF!</definedName>
    <definedName name="эко" localSheetId="10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5">#REF!</definedName>
    <definedName name="эко1" localSheetId="8">#REF!</definedName>
    <definedName name="эко1" localSheetId="10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5">#REF!</definedName>
    <definedName name="экол1" localSheetId="8">#REF!</definedName>
    <definedName name="экол1" localSheetId="10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5">#REF!</definedName>
    <definedName name="экол2" localSheetId="8">#REF!</definedName>
    <definedName name="экол2" localSheetId="10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5">#REF!</definedName>
    <definedName name="Экол3" localSheetId="8">#REF!</definedName>
    <definedName name="Экол3" localSheetId="10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5">#REF!</definedName>
    <definedName name="эколог" localSheetId="8">#REF!</definedName>
    <definedName name="эколог" localSheetId="10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5">граж</definedName>
    <definedName name="ЭКСПО" localSheetId="15">граж</definedName>
    <definedName name="ЭКСПО" localSheetId="17">граж</definedName>
    <definedName name="ЭКСПО" localSheetId="11">граж</definedName>
    <definedName name="ЭКСПО" localSheetId="3">граж</definedName>
    <definedName name="ЭКСПО" localSheetId="4">граж</definedName>
    <definedName name="ЭКСПО" localSheetId="7">граж</definedName>
    <definedName name="ЭКСПО" localSheetId="8">граж</definedName>
    <definedName name="ЭКСПО" localSheetId="10">#REF!</definedName>
    <definedName name="ЭКСПО" localSheetId="13">граж</definedName>
    <definedName name="ЭКСПО" localSheetId="14">граж</definedName>
    <definedName name="ЭКСПО" localSheetId="12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5">граж</definedName>
    <definedName name="ЭКСПОФОРУМ" localSheetId="15">граж</definedName>
    <definedName name="ЭКСПОФОРУМ" localSheetId="17">граж</definedName>
    <definedName name="ЭКСПОФОРУМ" localSheetId="11">граж</definedName>
    <definedName name="ЭКСПОФОРУМ" localSheetId="3">граж</definedName>
    <definedName name="ЭКСПОФОРУМ" localSheetId="4">граж</definedName>
    <definedName name="ЭКСПОФОРУМ" localSheetId="7">граж</definedName>
    <definedName name="ЭКСПОФОРУМ" localSheetId="8">граж</definedName>
    <definedName name="ЭКСПОФОРУМ" localSheetId="10">#REF!</definedName>
    <definedName name="ЭКСПОФОРУМ" localSheetId="13">граж</definedName>
    <definedName name="ЭКСПОФОРУМ" localSheetId="14">граж</definedName>
    <definedName name="ЭКСПОФОРУМ" localSheetId="12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5">#REF!</definedName>
    <definedName name="экт" localSheetId="8">#REF!</definedName>
    <definedName name="экт" localSheetId="10">#REF!</definedName>
    <definedName name="экт">#REF!</definedName>
    <definedName name="электроэнер" localSheetId="10">#REF!</definedName>
    <definedName name="электроэнер">#REF!</definedName>
    <definedName name="электроэнергия" localSheetId="10">#REF!</definedName>
    <definedName name="электроэнергия">#REF!</definedName>
    <definedName name="ЭлеСи" localSheetId="10">#REF!</definedName>
    <definedName name="ЭлеСи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5">#REF!</definedName>
    <definedName name="ЭлеСи_1" localSheetId="8">#REF!</definedName>
    <definedName name="ЭлеСи_1" localSheetId="10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5">#REF!</definedName>
    <definedName name="элрасч" localSheetId="8">#REF!</definedName>
    <definedName name="элрасч" localSheetId="10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5">#REF!</definedName>
    <definedName name="ЭЛСИ_Т" localSheetId="8">#REF!</definedName>
    <definedName name="ЭЛСИ_Т" localSheetId="10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5">#REF!</definedName>
    <definedName name="юдшншджгп" localSheetId="8">#REF!</definedName>
    <definedName name="юдшншджгп" localSheetId="10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5">#REF!</definedName>
    <definedName name="ЮФУ" localSheetId="8">#REF!</definedName>
    <definedName name="ЮФУ" localSheetId="10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5">#REF!</definedName>
    <definedName name="ЮФУ2" localSheetId="8">#REF!</definedName>
    <definedName name="ЮФУ2" localSheetId="10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5">#REF!</definedName>
    <definedName name="юююю" localSheetId="16">#REF!</definedName>
    <definedName name="юююю" localSheetId="17">#REF!</definedName>
    <definedName name="юююю" localSheetId="8">#REF!</definedName>
    <definedName name="юююю" localSheetId="10">#REF!</definedName>
    <definedName name="юююю" localSheetId="13">#REF!</definedName>
    <definedName name="юююю" localSheetId="14">#REF!</definedName>
    <definedName name="юююю" localSheetId="12">#REF!</definedName>
    <definedName name="юююю">#REF!</definedName>
    <definedName name="я" localSheetId="10">#REF!</definedName>
    <definedName name="я">#REF!</definedName>
    <definedName name="яапт" localSheetId="0">#REF!</definedName>
    <definedName name="яапт" localSheetId="1">#REF!</definedName>
    <definedName name="яапт" localSheetId="2">#REF!</definedName>
    <definedName name="яапт" localSheetId="5">#REF!</definedName>
    <definedName name="яапт" localSheetId="8">#REF!</definedName>
    <definedName name="яапт" localSheetId="10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5">#REF!</definedName>
    <definedName name="яапяяяя" localSheetId="8">#REF!</definedName>
    <definedName name="яапяяяя" localSheetId="10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5">#REF!</definedName>
    <definedName name="явапяап" localSheetId="8">#REF!</definedName>
    <definedName name="явапяап" localSheetId="10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5">#REF!</definedName>
    <definedName name="явапявп" localSheetId="8">#REF!</definedName>
    <definedName name="явапявп" localSheetId="10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5">#REF!</definedName>
    <definedName name="явар" localSheetId="8">#REF!</definedName>
    <definedName name="явар" localSheetId="10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5">#REF!</definedName>
    <definedName name="яваряра" localSheetId="8">#REF!</definedName>
    <definedName name="яваряра" localSheetId="10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5">#REF!</definedName>
    <definedName name="ярая" localSheetId="8">#REF!</definedName>
    <definedName name="ярая" localSheetId="10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5">#REF!</definedName>
    <definedName name="яраяраря" localSheetId="8">#REF!</definedName>
    <definedName name="яраяраря" localSheetId="10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5">#REF!</definedName>
    <definedName name="яроптап" localSheetId="8">#REF!</definedName>
    <definedName name="яроптап" localSheetId="10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5">#REF!</definedName>
    <definedName name="Ярославская_область" localSheetId="8">#REF!</definedName>
    <definedName name="Ярославская_область" localSheetId="10">#REF!</definedName>
    <definedName name="Ярославская_область">#REF!</definedName>
  </definedNames>
  <calcPr calcId="999999"/>
</workbook>
</file>

<file path=xl/calcChain.xml><?xml version="1.0" encoding="utf-8"?>
<calcChain xmlns="http://schemas.openxmlformats.org/spreadsheetml/2006/main">
  <c r="R23" i="18" l="1"/>
  <c r="Q23" i="18"/>
  <c r="P23" i="18"/>
  <c r="O23" i="18"/>
  <c r="N23" i="18"/>
  <c r="P22" i="18"/>
  <c r="O22" i="18"/>
  <c r="N22" i="18"/>
  <c r="H22" i="18"/>
  <c r="G22" i="18"/>
  <c r="F22" i="18"/>
  <c r="R21" i="18"/>
  <c r="P21" i="18"/>
  <c r="O21" i="18"/>
  <c r="N21" i="18"/>
  <c r="M21" i="18"/>
  <c r="L21" i="18"/>
  <c r="K21" i="18"/>
  <c r="J21" i="18"/>
  <c r="I21" i="18"/>
  <c r="H21" i="18"/>
  <c r="G21" i="18"/>
  <c r="F21" i="18"/>
  <c r="P20" i="18"/>
  <c r="O20" i="18"/>
  <c r="N20" i="18"/>
  <c r="R19" i="18"/>
  <c r="P19" i="18"/>
  <c r="O19" i="18"/>
  <c r="N19" i="18"/>
  <c r="P18" i="18"/>
  <c r="O18" i="18"/>
  <c r="N18" i="18"/>
  <c r="F18" i="18"/>
  <c r="R17" i="18"/>
  <c r="P17" i="18"/>
  <c r="O17" i="18"/>
  <c r="N17" i="18"/>
  <c r="M17" i="18"/>
  <c r="L17" i="18"/>
  <c r="K17" i="18"/>
  <c r="I17" i="18"/>
  <c r="H17" i="18"/>
  <c r="G17" i="18"/>
  <c r="F17" i="18"/>
  <c r="P16" i="18"/>
  <c r="O16" i="18"/>
  <c r="N16" i="18"/>
  <c r="R15" i="18"/>
  <c r="P15" i="18"/>
  <c r="O15" i="18"/>
  <c r="N15" i="18"/>
  <c r="P14" i="18"/>
  <c r="O14" i="18"/>
  <c r="N14" i="18"/>
  <c r="F14" i="18"/>
  <c r="R13" i="18"/>
  <c r="P13" i="18"/>
  <c r="O13" i="18"/>
  <c r="N13" i="18"/>
  <c r="M13" i="18"/>
  <c r="L13" i="18"/>
  <c r="K13" i="18"/>
  <c r="I13" i="18"/>
  <c r="H13" i="18"/>
  <c r="G13" i="18"/>
  <c r="F13" i="18"/>
  <c r="P12" i="18"/>
  <c r="O12" i="18"/>
  <c r="N12" i="18"/>
  <c r="F12" i="18"/>
  <c r="R11" i="18"/>
  <c r="P11" i="18"/>
  <c r="O11" i="18"/>
  <c r="N11" i="18"/>
  <c r="M11" i="18"/>
  <c r="L11" i="18"/>
  <c r="K11" i="18"/>
  <c r="I11" i="18"/>
  <c r="H11" i="18"/>
  <c r="G11" i="18"/>
  <c r="F11" i="18"/>
  <c r="P10" i="18"/>
  <c r="O10" i="18"/>
  <c r="N10" i="18"/>
  <c r="M10" i="18"/>
  <c r="K10" i="18"/>
  <c r="I10" i="18"/>
  <c r="H10" i="18"/>
  <c r="G10" i="18"/>
  <c r="F10" i="18"/>
  <c r="R9" i="18"/>
  <c r="P9" i="18"/>
  <c r="O9" i="18"/>
  <c r="N9" i="18"/>
  <c r="M9" i="18"/>
  <c r="K9" i="18"/>
  <c r="I9" i="18"/>
  <c r="H9" i="18"/>
  <c r="G9" i="18"/>
  <c r="F9" i="18"/>
  <c r="O16" i="17"/>
  <c r="O15" i="17"/>
  <c r="N15" i="17"/>
  <c r="M15" i="17"/>
  <c r="L15" i="17"/>
  <c r="K15" i="17"/>
  <c r="J15" i="17"/>
  <c r="D15" i="17"/>
  <c r="O14" i="17"/>
  <c r="N14" i="17"/>
  <c r="M14" i="17"/>
  <c r="L14" i="17"/>
  <c r="K14" i="17"/>
  <c r="J14" i="17"/>
  <c r="H14" i="17"/>
  <c r="D14" i="17"/>
  <c r="O13" i="17"/>
  <c r="N13" i="17"/>
  <c r="M13" i="17"/>
  <c r="L13" i="17"/>
  <c r="K13" i="17"/>
  <c r="J13" i="17"/>
  <c r="D13" i="17"/>
  <c r="O12" i="17"/>
  <c r="J12" i="17"/>
  <c r="D12" i="17"/>
  <c r="O11" i="17"/>
  <c r="N11" i="17"/>
  <c r="M11" i="17"/>
  <c r="L11" i="17"/>
  <c r="K11" i="17"/>
  <c r="J11" i="17"/>
  <c r="D11" i="17"/>
  <c r="O10" i="17"/>
  <c r="N10" i="17"/>
  <c r="M10" i="17"/>
  <c r="L10" i="17"/>
  <c r="K10" i="17"/>
  <c r="J10" i="17"/>
  <c r="I10" i="17"/>
  <c r="H10" i="17"/>
  <c r="F10" i="17"/>
  <c r="E10" i="17"/>
  <c r="D10" i="17"/>
  <c r="O9" i="17"/>
  <c r="N9" i="17"/>
  <c r="M9" i="17"/>
  <c r="L9" i="17"/>
  <c r="K9" i="17"/>
  <c r="J9" i="17"/>
  <c r="H9" i="17"/>
  <c r="F9" i="17"/>
  <c r="E9" i="17"/>
  <c r="D9" i="17"/>
  <c r="I21" i="16"/>
  <c r="I20" i="16"/>
  <c r="H20" i="16"/>
  <c r="G20" i="16"/>
  <c r="E20" i="16"/>
  <c r="I19" i="16"/>
  <c r="H19" i="16"/>
  <c r="G19" i="16"/>
  <c r="E19" i="16"/>
  <c r="I17" i="16"/>
  <c r="H17" i="16"/>
  <c r="I16" i="16"/>
  <c r="H16" i="16"/>
  <c r="J14" i="16"/>
  <c r="I14" i="16"/>
  <c r="H14" i="16"/>
  <c r="D14" i="16"/>
  <c r="I12" i="16"/>
  <c r="H12" i="16"/>
  <c r="I11" i="16"/>
  <c r="E11" i="16"/>
  <c r="I9" i="16"/>
  <c r="F9" i="16"/>
  <c r="E9" i="16"/>
  <c r="I8" i="16"/>
  <c r="G8" i="16"/>
  <c r="F8" i="16"/>
  <c r="E8" i="16"/>
  <c r="A3" i="16"/>
  <c r="E13" i="15"/>
  <c r="E8" i="15"/>
  <c r="E13" i="14"/>
  <c r="E8" i="14"/>
  <c r="E29" i="13"/>
  <c r="E24" i="13"/>
  <c r="E21" i="13"/>
  <c r="E16" i="13"/>
  <c r="E13" i="13"/>
  <c r="E8" i="13"/>
  <c r="D11" i="11"/>
  <c r="C11" i="11"/>
  <c r="D5" i="11"/>
  <c r="G14" i="10"/>
  <c r="G13" i="10"/>
  <c r="G12" i="10"/>
  <c r="F12" i="10"/>
  <c r="E12" i="10"/>
  <c r="D12" i="10"/>
  <c r="C12" i="10"/>
  <c r="B12" i="10"/>
  <c r="J74" i="9"/>
  <c r="G74" i="9"/>
  <c r="J73" i="9"/>
  <c r="G73" i="9"/>
  <c r="J72" i="9"/>
  <c r="G72" i="9"/>
  <c r="J71" i="9"/>
  <c r="D71" i="9"/>
  <c r="J70" i="9"/>
  <c r="D70" i="9"/>
  <c r="J69" i="9"/>
  <c r="G69" i="9"/>
  <c r="J68" i="9"/>
  <c r="G68" i="9"/>
  <c r="J67" i="9"/>
  <c r="H67" i="9"/>
  <c r="G67" i="9"/>
  <c r="J66" i="9"/>
  <c r="I66" i="9"/>
  <c r="H66" i="9"/>
  <c r="G66" i="9"/>
  <c r="J65" i="9"/>
  <c r="I65" i="9"/>
  <c r="H65" i="9"/>
  <c r="G65" i="9"/>
  <c r="J64" i="9"/>
  <c r="I64" i="9"/>
  <c r="H64" i="9"/>
  <c r="G64" i="9"/>
  <c r="J63" i="9"/>
  <c r="I63" i="9"/>
  <c r="H63" i="9"/>
  <c r="G63" i="9"/>
  <c r="J62" i="9"/>
  <c r="I62" i="9"/>
  <c r="H62" i="9"/>
  <c r="G62" i="9"/>
  <c r="J61" i="9"/>
  <c r="I61" i="9"/>
  <c r="H61" i="9"/>
  <c r="G61" i="9"/>
  <c r="J60" i="9"/>
  <c r="I60" i="9"/>
  <c r="H60" i="9"/>
  <c r="G60" i="9"/>
  <c r="J59" i="9"/>
  <c r="I59" i="9"/>
  <c r="H59" i="9"/>
  <c r="G59" i="9"/>
  <c r="J58" i="9"/>
  <c r="I58" i="9"/>
  <c r="H58" i="9"/>
  <c r="G58" i="9"/>
  <c r="J57" i="9"/>
  <c r="I57" i="9"/>
  <c r="H57" i="9"/>
  <c r="G57" i="9"/>
  <c r="J56" i="9"/>
  <c r="I56" i="9"/>
  <c r="H56" i="9"/>
  <c r="G56" i="9"/>
  <c r="J55" i="9"/>
  <c r="I55" i="9"/>
  <c r="H55" i="9"/>
  <c r="G55" i="9"/>
  <c r="J54" i="9"/>
  <c r="I54" i="9"/>
  <c r="H54" i="9"/>
  <c r="G54" i="9"/>
  <c r="J53" i="9"/>
  <c r="I53" i="9"/>
  <c r="H53" i="9"/>
  <c r="G53" i="9"/>
  <c r="E53" i="9"/>
  <c r="J52" i="9"/>
  <c r="I52" i="9"/>
  <c r="H52" i="9"/>
  <c r="G52" i="9"/>
  <c r="J51" i="9"/>
  <c r="I51" i="9"/>
  <c r="H51" i="9"/>
  <c r="G51" i="9"/>
  <c r="J50" i="9"/>
  <c r="I50" i="9"/>
  <c r="H50" i="9"/>
  <c r="G50" i="9"/>
  <c r="J49" i="9"/>
  <c r="I49" i="9"/>
  <c r="H49" i="9"/>
  <c r="G49" i="9"/>
  <c r="J48" i="9"/>
  <c r="I48" i="9"/>
  <c r="H48" i="9"/>
  <c r="G48" i="9"/>
  <c r="J47" i="9"/>
  <c r="I47" i="9"/>
  <c r="H47" i="9"/>
  <c r="G47" i="9"/>
  <c r="E47" i="9"/>
  <c r="J46" i="9"/>
  <c r="I46" i="9"/>
  <c r="H46" i="9"/>
  <c r="G46" i="9"/>
  <c r="J45" i="9"/>
  <c r="H45" i="9"/>
  <c r="G45" i="9"/>
  <c r="J44" i="9"/>
  <c r="I44" i="9"/>
  <c r="H44" i="9"/>
  <c r="G44" i="9"/>
  <c r="E44" i="9"/>
  <c r="J43" i="9"/>
  <c r="I43" i="9"/>
  <c r="H43" i="9"/>
  <c r="G43" i="9"/>
  <c r="J42" i="9"/>
  <c r="I42" i="9"/>
  <c r="H42" i="9"/>
  <c r="G42" i="9"/>
  <c r="E42" i="9"/>
  <c r="J41" i="9"/>
  <c r="I41" i="9"/>
  <c r="H41" i="9"/>
  <c r="G41" i="9"/>
  <c r="J38" i="9"/>
  <c r="G38" i="9"/>
  <c r="J37" i="9"/>
  <c r="H37" i="9"/>
  <c r="G37" i="9"/>
  <c r="H36" i="9"/>
  <c r="J35" i="9"/>
  <c r="H35" i="9"/>
  <c r="G35" i="9"/>
  <c r="J34" i="9"/>
  <c r="H34" i="9"/>
  <c r="G34" i="9"/>
  <c r="F34" i="9"/>
  <c r="J31" i="9"/>
  <c r="G31" i="9"/>
  <c r="J30" i="9"/>
  <c r="H30" i="9"/>
  <c r="G30" i="9"/>
  <c r="J29" i="9"/>
  <c r="I29" i="9"/>
  <c r="H29" i="9"/>
  <c r="G29" i="9"/>
  <c r="J28" i="9"/>
  <c r="I28" i="9"/>
  <c r="H28" i="9"/>
  <c r="G28" i="9"/>
  <c r="J27" i="9"/>
  <c r="I27" i="9"/>
  <c r="H27" i="9"/>
  <c r="G27" i="9"/>
  <c r="J26" i="9"/>
  <c r="I26" i="9"/>
  <c r="H26" i="9"/>
  <c r="G26" i="9"/>
  <c r="J25" i="9"/>
  <c r="I25" i="9"/>
  <c r="H25" i="9"/>
  <c r="G25" i="9"/>
  <c r="J24" i="9"/>
  <c r="H24" i="9"/>
  <c r="G24" i="9"/>
  <c r="J23" i="9"/>
  <c r="I23" i="9"/>
  <c r="H23" i="9"/>
  <c r="G23" i="9"/>
  <c r="J22" i="9"/>
  <c r="I22" i="9"/>
  <c r="H22" i="9"/>
  <c r="G22" i="9"/>
  <c r="J21" i="9"/>
  <c r="I21" i="9"/>
  <c r="H21" i="9"/>
  <c r="G21" i="9"/>
  <c r="J18" i="9"/>
  <c r="I18" i="9"/>
  <c r="G18" i="9"/>
  <c r="F18" i="9"/>
  <c r="J16" i="9"/>
  <c r="G16" i="9"/>
  <c r="E16" i="9"/>
  <c r="J15" i="9"/>
  <c r="I15" i="9"/>
  <c r="H15" i="9"/>
  <c r="E15" i="9"/>
  <c r="J14" i="9"/>
  <c r="I14" i="9"/>
  <c r="H14" i="9"/>
  <c r="E14" i="9"/>
  <c r="J13" i="9"/>
  <c r="I13" i="9"/>
  <c r="H13" i="9"/>
  <c r="E13" i="9"/>
  <c r="C41" i="8"/>
  <c r="E40" i="8"/>
  <c r="C40" i="8"/>
  <c r="E39" i="8"/>
  <c r="C39" i="8"/>
  <c r="E38" i="8"/>
  <c r="C38" i="8"/>
  <c r="E37" i="8"/>
  <c r="C37" i="8"/>
  <c r="E36" i="8"/>
  <c r="C36" i="8"/>
  <c r="E35" i="8"/>
  <c r="C35" i="8"/>
  <c r="E34" i="8"/>
  <c r="C34" i="8"/>
  <c r="E33" i="8"/>
  <c r="C33" i="8"/>
  <c r="E32" i="8"/>
  <c r="C32" i="8"/>
  <c r="E31" i="8"/>
  <c r="E30" i="8"/>
  <c r="C30" i="8"/>
  <c r="E29" i="8"/>
  <c r="C29" i="8"/>
  <c r="E27" i="8"/>
  <c r="C27" i="8"/>
  <c r="E26" i="8"/>
  <c r="C26" i="8"/>
  <c r="E25" i="8"/>
  <c r="C25" i="8"/>
  <c r="E24" i="8"/>
  <c r="D24" i="8"/>
  <c r="C24" i="8"/>
  <c r="C23" i="8"/>
  <c r="E22" i="8"/>
  <c r="D22" i="8"/>
  <c r="C22" i="8"/>
  <c r="C21" i="8"/>
  <c r="E20" i="8"/>
  <c r="D20" i="8"/>
  <c r="C20" i="8"/>
  <c r="C19" i="8"/>
  <c r="E18" i="8"/>
  <c r="D18" i="8"/>
  <c r="C18" i="8"/>
  <c r="E17" i="8"/>
  <c r="D17" i="8"/>
  <c r="C17" i="8"/>
  <c r="E16" i="8"/>
  <c r="D16" i="8"/>
  <c r="C16" i="8"/>
  <c r="E15" i="8"/>
  <c r="D15" i="8"/>
  <c r="C15" i="8"/>
  <c r="E14" i="8"/>
  <c r="D14" i="8"/>
  <c r="C14" i="8"/>
  <c r="E13" i="8"/>
  <c r="D13" i="8"/>
  <c r="C13" i="8"/>
  <c r="E12" i="8"/>
  <c r="D12" i="8"/>
  <c r="C12" i="8"/>
  <c r="E11" i="8"/>
  <c r="D11" i="8"/>
  <c r="C11" i="8"/>
  <c r="H55" i="7"/>
  <c r="A55" i="7"/>
  <c r="H54" i="7"/>
  <c r="A54" i="7"/>
  <c r="H53" i="7"/>
  <c r="A53" i="7"/>
  <c r="H52" i="7"/>
  <c r="A52" i="7"/>
  <c r="H51" i="7"/>
  <c r="A51" i="7"/>
  <c r="H50" i="7"/>
  <c r="A50" i="7"/>
  <c r="H49" i="7"/>
  <c r="A49" i="7"/>
  <c r="H48" i="7"/>
  <c r="A48" i="7"/>
  <c r="H47" i="7"/>
  <c r="A47" i="7"/>
  <c r="H46" i="7"/>
  <c r="A46" i="7"/>
  <c r="H45" i="7"/>
  <c r="A45" i="7"/>
  <c r="H44" i="7"/>
  <c r="A44" i="7"/>
  <c r="H43" i="7"/>
  <c r="A43" i="7"/>
  <c r="H42" i="7"/>
  <c r="F42" i="7"/>
  <c r="A42" i="7"/>
  <c r="H41" i="7"/>
  <c r="A41" i="7"/>
  <c r="H40" i="7"/>
  <c r="A40" i="7"/>
  <c r="H39" i="7"/>
  <c r="A39" i="7"/>
  <c r="H38" i="7"/>
  <c r="A38" i="7"/>
  <c r="H37" i="7"/>
  <c r="A37" i="7"/>
  <c r="H36" i="7"/>
  <c r="F36" i="7"/>
  <c r="A36" i="7"/>
  <c r="H35" i="7"/>
  <c r="A35" i="7"/>
  <c r="H34" i="7"/>
  <c r="F34" i="7"/>
  <c r="A34" i="7"/>
  <c r="H33" i="7"/>
  <c r="A33" i="7"/>
  <c r="H32" i="7"/>
  <c r="F32" i="7"/>
  <c r="A32" i="7"/>
  <c r="H31" i="7"/>
  <c r="A31" i="7"/>
  <c r="H30" i="7"/>
  <c r="H29" i="7"/>
  <c r="A29" i="7"/>
  <c r="H28" i="7"/>
  <c r="H27" i="7"/>
  <c r="A27" i="7"/>
  <c r="H26" i="7"/>
  <c r="A26" i="7"/>
  <c r="H25" i="7"/>
  <c r="A25" i="7"/>
  <c r="H24" i="7"/>
  <c r="A24" i="7"/>
  <c r="H23" i="7"/>
  <c r="A23" i="7"/>
  <c r="H22" i="7"/>
  <c r="A22" i="7"/>
  <c r="H21" i="7"/>
  <c r="A21" i="7"/>
  <c r="H20" i="7"/>
  <c r="A20" i="7"/>
  <c r="H19" i="7"/>
  <c r="A18" i="7"/>
  <c r="H17" i="7"/>
  <c r="H16" i="7"/>
  <c r="H15" i="7"/>
  <c r="H14" i="7"/>
  <c r="H13" i="7"/>
  <c r="H12" i="7"/>
  <c r="F12" i="7"/>
  <c r="B36" i="6"/>
  <c r="D35" i="6"/>
  <c r="B35" i="6"/>
  <c r="D34" i="6"/>
  <c r="B34" i="6"/>
  <c r="D33" i="6"/>
  <c r="B33" i="6"/>
  <c r="D32" i="6"/>
  <c r="B32" i="6"/>
  <c r="D30" i="6"/>
  <c r="B30" i="6"/>
  <c r="D28" i="6"/>
  <c r="B28" i="6"/>
  <c r="D27" i="6"/>
  <c r="B27" i="6"/>
  <c r="D26" i="6"/>
  <c r="B26" i="6"/>
  <c r="D24" i="6"/>
  <c r="B24" i="6"/>
  <c r="D23" i="6"/>
  <c r="B23" i="6"/>
  <c r="D22" i="6"/>
  <c r="B22" i="6"/>
  <c r="D21" i="6"/>
  <c r="C21" i="6"/>
  <c r="B21" i="6"/>
  <c r="B20" i="6"/>
  <c r="D19" i="6"/>
  <c r="C19" i="6"/>
  <c r="B19" i="6"/>
  <c r="B18" i="6"/>
  <c r="D17" i="6"/>
  <c r="C17" i="6"/>
  <c r="B17" i="6"/>
  <c r="B16" i="6"/>
  <c r="D15" i="6"/>
  <c r="C15" i="6"/>
  <c r="B15" i="6"/>
  <c r="D14" i="6"/>
  <c r="C14" i="6"/>
  <c r="B14" i="6"/>
  <c r="D13" i="6"/>
  <c r="C13" i="6"/>
  <c r="B13" i="6"/>
  <c r="D12" i="6"/>
  <c r="C12" i="6"/>
  <c r="B12" i="6"/>
  <c r="D11" i="6"/>
  <c r="C11" i="6"/>
  <c r="B11" i="6"/>
  <c r="D10" i="6"/>
  <c r="C10" i="6"/>
  <c r="B10" i="6"/>
  <c r="D9" i="6"/>
  <c r="C9" i="6"/>
  <c r="B9" i="6"/>
  <c r="D8" i="6"/>
  <c r="C8" i="6"/>
  <c r="B8" i="6"/>
  <c r="A4" i="6"/>
  <c r="A2" i="6"/>
  <c r="J14" i="5"/>
  <c r="H14" i="5"/>
  <c r="G14" i="5"/>
  <c r="J13" i="5"/>
  <c r="H13" i="5"/>
  <c r="G13" i="5"/>
  <c r="J12" i="5"/>
  <c r="H12" i="5"/>
  <c r="G12" i="5"/>
  <c r="D24" i="4"/>
  <c r="D23" i="4"/>
  <c r="D21" i="4"/>
  <c r="D20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</calcChain>
</file>

<file path=xl/comments1.xml><?xml version="1.0" encoding="utf-8"?>
<comments xmlns="http://schemas.openxmlformats.org/spreadsheetml/2006/main">
  <authors>
    <author>Author</author>
    <author>user</author>
  </authors>
  <commentList>
    <comment ref="G4" authorId="0" shapeId="0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>
  <authors>
    <author>user22</author>
  </authors>
  <commentList>
    <comment ref="B12" authorId="0" shapeId="0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<sst xmlns="http://schemas.openxmlformats.org/spreadsheetml/2006/main" count="910" uniqueCount="461">
  <si>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</si>
  <si>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</si>
  <si>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</si>
  <si>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</si>
  <si>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</si>
  <si>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</si>
  <si>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</si>
  <si>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</si>
  <si>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</si>
  <si>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</si>
  <si>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</si>
  <si>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</si>
  <si>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</si>
  <si>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</si>
  <si>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</si>
  <si>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</si>
  <si>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</si>
  <si>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</si>
  <si>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</si>
  <si>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</si>
  <si>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</si>
  <si>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</si>
  <si>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</si>
  <si>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</si>
  <si>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</si>
  <si>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</si>
  <si>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</si>
  <si>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</si>
  <si>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</si>
  <si>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</si>
  <si>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</si>
  <si>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</si>
  <si>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</si>
  <si>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</si>
  <si>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</si>
  <si>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</si>
  <si>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</si>
  <si>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</si>
  <si>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</si>
  <si>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</si>
  <si>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</si>
  <si>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</si>
  <si>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</si>
  <si>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</si>
  <si>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</si>
  <si>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</si>
  <si>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</si>
  <si>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</si>
  <si>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- Элементы ПС без устройства фундаментов. Цифровой ТТ на три фазы 220(150) кВ</t>
  </si>
  <si>
    <t>Сопоставимый уровень цен: 3 кв. 2016 г.</t>
  </si>
  <si>
    <t>Единица измерения  — 1 ед</t>
  </si>
  <si>
    <t>Параметр</t>
  </si>
  <si>
    <t>Объект-представитель</t>
  </si>
  <si>
    <t>Наименование объекта-представителя</t>
  </si>
  <si>
    <t>ПС 220 кВ Надым</t>
  </si>
  <si>
    <t>Наименование субъекта Российской Федерации</t>
  </si>
  <si>
    <t>Надымский район, Ямало-Ненецкий автономный округ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</si>
  <si>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</si>
  <si>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</si>
  <si>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</si>
  <si>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</si>
  <si>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Элегазовый ТГФМ-220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</si>
  <si>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</si>
  <si>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</si>
  <si>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</si>
  <si>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</si>
  <si>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</si>
  <si>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</si>
  <si>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</si>
  <si>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</si>
  <si>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</si>
  <si>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</si>
  <si>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кв. 2016 г.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</si>
  <si>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</si>
  <si>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</si>
  <si>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r>
      <t xml:space="preserve">Составил </t>
    </r>
    <r>
      <rPr>
        <u/>
        <sz val="10"/>
        <color rgb="FF000000"/>
        <rFont val="Arial"/>
      </rPr>
      <t>______________________        Е. М. Добровольская</t>
    </r>
  </si>
  <si>
    <t xml:space="preserve">                         (подпись, инициалы, фамилия)</t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</si>
  <si>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</si>
  <si>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</si>
  <si>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</si>
  <si>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</si>
  <si>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</si>
  <si>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</si>
  <si>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</si>
  <si>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</si>
  <si>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3 кв. 2016г., тыс. руб.</t>
  </si>
  <si>
    <t>Строительные работы</t>
  </si>
  <si>
    <t>Монтажные работы</t>
  </si>
  <si>
    <t>Прочее</t>
  </si>
  <si>
    <t>Всего</t>
  </si>
  <si>
    <t>02-03-01</t>
  </si>
  <si>
    <t>Электромонтажные работы  ПС 220 кВ Надым Первый этап</t>
  </si>
  <si>
    <t>Всего по объекту:</t>
  </si>
  <si>
    <t>Всего по объекту в сопоставимом уровне цен 3 кв. 2016г:</t>
  </si>
  <si>
    <t>Ресурсная модель</t>
  </si>
  <si>
    <t>Наименование</t>
  </si>
  <si>
    <t>Сметная стоимость в ценах на 01.01.2000 (руб.)</t>
  </si>
  <si>
    <t xml:space="preserve">Удельный вес, %
(в СМР)
</t>
  </si>
  <si>
    <t>Удельный вес, %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</si>
  <si>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</si>
  <si>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</si>
  <si>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</si>
  <si>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</si>
  <si>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</si>
  <si>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</si>
  <si>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</si>
  <si>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</si>
  <si>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</si>
  <si>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</si>
  <si>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</si>
  <si>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</si>
  <si>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</si>
  <si>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</si>
  <si>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</si>
  <si>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</si>
  <si>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</si>
  <si>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</si>
  <si>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 xml:space="preserve">Временные здания и сооружения </t>
  </si>
  <si>
    <t xml:space="preserve">Зимнее удорожание </t>
  </si>
  <si>
    <t xml:space="preserve">Пусконаладочные работы </t>
  </si>
  <si>
    <t>Строительный контроль</t>
  </si>
  <si>
    <t>ПИР (в том числе экспертиза ПД)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</si>
  <si>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</si>
  <si>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</si>
  <si>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</si>
  <si>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</si>
  <si>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</si>
  <si>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</si>
  <si>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</si>
  <si>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</si>
  <si>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</si>
  <si>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</si>
  <si>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</si>
  <si>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</si>
  <si>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</si>
  <si>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</si>
  <si>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</si>
  <si>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</si>
  <si>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на ед.изм.</t>
  </si>
  <si>
    <t>общая</t>
  </si>
  <si>
    <t>З</t>
  </si>
  <si>
    <t>Затраты труда рабочих</t>
  </si>
  <si>
    <t>1</t>
  </si>
  <si>
    <t>10-30-1</t>
  </si>
  <si>
    <t>Инженер I категории</t>
  </si>
  <si>
    <t>чел.час</t>
  </si>
  <si>
    <t>2</t>
  </si>
  <si>
    <t>10-30-2</t>
  </si>
  <si>
    <t>Инженер II категории</t>
  </si>
  <si>
    <t>3</t>
  </si>
  <si>
    <t>1-4-0</t>
  </si>
  <si>
    <t>Затраты труда рабочих (средний разряд работы 4,0)</t>
  </si>
  <si>
    <t>4</t>
  </si>
  <si>
    <t>1-3-8</t>
  </si>
  <si>
    <t>Затраты труда рабочих (средний разряд работы 3,8)</t>
  </si>
  <si>
    <t>Затраты труда машинистов</t>
  </si>
  <si>
    <t>Машины и механизмы</t>
  </si>
  <si>
    <t>91.05.05-014</t>
  </si>
  <si>
    <t>Краны на автомобильном ходу, грузоподъемность 10 т</t>
  </si>
  <si>
    <t>маш.-ч</t>
  </si>
  <si>
    <t>91.14.02-001</t>
  </si>
  <si>
    <t>Автомобили бортовые, грузоподъемность до 5 т</t>
  </si>
  <si>
    <t>91.06.06-042</t>
  </si>
  <si>
    <t>Подъемники гидравлические, высота подъема 10 м</t>
  </si>
  <si>
    <t>91.01.04-003</t>
  </si>
  <si>
    <t>Установки однобаровые на тракторе, мощность 79 кВт (108 л.с.), ширина щели 14 см</t>
  </si>
  <si>
    <t>91.17.04-233</t>
  </si>
  <si>
    <t>Установки для сварки: ручной дуговой (постоянного тока)</t>
  </si>
  <si>
    <t>91.13.03-111</t>
  </si>
  <si>
    <t>Спецавтомашины, грузоподъемность до 8 т, вездеходы</t>
  </si>
  <si>
    <t>91.06.01-003</t>
  </si>
  <si>
    <t>Домкраты гидравлические, грузоподъемность 63-100 т</t>
  </si>
  <si>
    <t>91.17.04-036</t>
  </si>
  <si>
    <t>Агрегаты сварочные передвижные номинальным сварочным током 250-400 А: с дизельным двигателем</t>
  </si>
  <si>
    <t>Прайс из СД ОП</t>
  </si>
  <si>
    <t>Оптический трансформатор тока 220 кВ, 2000А, 80 кА.</t>
  </si>
  <si>
    <t>шт.</t>
  </si>
  <si>
    <t>6</t>
  </si>
  <si>
    <t>Материалы</t>
  </si>
  <si>
    <t>20.2.10.03-0006</t>
  </si>
  <si>
    <t>Наконечники кабельные медные соединительные</t>
  </si>
  <si>
    <t>100 шт</t>
  </si>
  <si>
    <t>21.1.06.10-0411</t>
  </si>
  <si>
    <t>Кабель силовой с медными жилами ВВГнг(A)-LS 5х16мк(N, РЕ)-1000</t>
  </si>
  <si>
    <t>1000 м</t>
  </si>
  <si>
    <t>21.2.01.02-0094</t>
  </si>
  <si>
    <t>Провод неизолированный для воздушных линий электропередачи АС 300/39</t>
  </si>
  <si>
    <t>т</t>
  </si>
  <si>
    <t>21.1.08.03-0574</t>
  </si>
  <si>
    <t>Кабель контрольный КВВГЭнг(А)-LS 4x2,5</t>
  </si>
  <si>
    <t>20.5.04.06-0003</t>
  </si>
  <si>
    <t>Зажим разъемный ответвительный РОА-300-1</t>
  </si>
  <si>
    <t>шт</t>
  </si>
  <si>
    <t>05.1.01.10-0131</t>
  </si>
  <si>
    <t>Лотки каналов и тоннелей железобетонные для прокладки коммуникаций</t>
  </si>
  <si>
    <t>м3</t>
  </si>
  <si>
    <t>20.1.01.02-0066</t>
  </si>
  <si>
    <t>Зажим аппаратный прессуемый: А4А-300-2</t>
  </si>
  <si>
    <t>100 шт.</t>
  </si>
  <si>
    <t>08.3.07.01-0064</t>
  </si>
  <si>
    <t>Сталь полосовая: горячекатаная, марки Ст3, толщина 2-6 мм, ширина 30-40 мм, перфорированная</t>
  </si>
  <si>
    <t>м</t>
  </si>
  <si>
    <t>08.3.07.01-0076</t>
  </si>
  <si>
    <t>Сталь полосовая, марка стали: Ст3сп шириной 50-200 мм толщиной 4-5 мм</t>
  </si>
  <si>
    <t>01.7.17.11-0001</t>
  </si>
  <si>
    <t>Бумага шлифовальная</t>
  </si>
  <si>
    <t>кг</t>
  </si>
  <si>
    <t>01.7.15.03-0034</t>
  </si>
  <si>
    <t>Болты с гайками и шайбами оцинкованные, диаметр: 12 мм</t>
  </si>
  <si>
    <t>02.2.05.04-1777</t>
  </si>
  <si>
    <t>Щебень М 800, фракция 20-40 мм, группа 2</t>
  </si>
  <si>
    <t>01.7.15.03-0042</t>
  </si>
  <si>
    <t>Болты с гайками и шайбами строительные</t>
  </si>
  <si>
    <t>08.4.03.02-0004</t>
  </si>
  <si>
    <t>Горячекатаная арматурная сталь гладкая класса А-I, диаметром: 12 мм</t>
  </si>
  <si>
    <t>14.4.02.09-0001</t>
  </si>
  <si>
    <t>Краска</t>
  </si>
  <si>
    <t>01.7.20.08-0031</t>
  </si>
  <si>
    <t>Бязь суровая арт. 6804</t>
  </si>
  <si>
    <t>10 м2</t>
  </si>
  <si>
    <t>01.3.01.06-0050</t>
  </si>
  <si>
    <t>Смазка универсальная тугоплавкая УТ (консталин жировой)</t>
  </si>
  <si>
    <t>21.2.03.09-0003</t>
  </si>
  <si>
    <t>Провод медный для заземления (ПВ-3 10мм2-135гр/м)</t>
  </si>
  <si>
    <t>01.7.11.07-0034</t>
  </si>
  <si>
    <t>Электроды диаметром: 4 мм Э42А</t>
  </si>
  <si>
    <t>14.4.02.09-0301</t>
  </si>
  <si>
    <t>Краска "Цинол"</t>
  </si>
  <si>
    <t>999-9950</t>
  </si>
  <si>
    <t>Вспомогательные ненормируемые ресурсы (2% от Оплаты труда рабочих)</t>
  </si>
  <si>
    <t>руб</t>
  </si>
  <si>
    <t>01.7.15.03-0031</t>
  </si>
  <si>
    <t>Болты с гайками и шайбами оцинкованные, диаметр: 6 мм (М5)</t>
  </si>
  <si>
    <t>01.7.15.07-0014</t>
  </si>
  <si>
    <t>Дюбели распорные полипропиленовые</t>
  </si>
  <si>
    <t>08.3.05.02-0101</t>
  </si>
  <si>
    <t>Сталь листовая углеродистая обыкновенного качества марки ВСт3пс5 толщиной: 4-6 мм</t>
  </si>
  <si>
    <t>01.7.15.14-0043</t>
  </si>
  <si>
    <t>Шуруп самонарезающий: (LN) 3,5/11 мм</t>
  </si>
  <si>
    <t xml:space="preserve">Примечание: </t>
  </si>
  <si>
    <t xml:space="preserve">Сметная стоимость ресурсов принята на основании данных по объекту - представителя в ценах на 01.01.2000 </t>
  </si>
  <si>
    <t>Приложение № 4</t>
  </si>
  <si>
    <t>Сметная стоимость в ценах на 01.01.2023
 (руб.)</t>
  </si>
  <si>
    <t>Удельный вес, 
(в СМР)</t>
  </si>
  <si>
    <t>Удельный вес, % 
(от всего по РМ)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</si>
  <si>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</si>
  <si>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</si>
  <si>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 (на основании СД ОП)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</si>
  <si>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</si>
  <si>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</si>
  <si>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</si>
  <si>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</si>
  <si>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</si>
  <si>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</si>
  <si>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Приложение №5</t>
  </si>
  <si>
    <t>Расчет стоимости СМР и оборудования</t>
  </si>
  <si>
    <t xml:space="preserve">Наименование разрабатываемого показателя УНЦ - </t>
  </si>
  <si>
    <t>Элементы ПС без устройства фундаментов. Цифровой ТТ на три фазы 220(150) кВ</t>
  </si>
  <si>
    <t>Единица измерения  — 1 ед.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</si>
  <si>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</si>
  <si>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</si>
  <si>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</si>
  <si>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</si>
  <si>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</si>
  <si>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чел.-ч.</t>
  </si>
  <si>
    <t>Затраты труда рабочих-строителей среднего разряда (4,0)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</si>
  <si>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</si>
  <si>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</si>
  <si>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</si>
  <si>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</si>
  <si>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</si>
  <si>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</si>
  <si>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БЦ.14_1.610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</si>
  <si>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</si>
  <si>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</si>
  <si>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</si>
  <si>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</si>
  <si>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</si>
  <si>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</si>
  <si>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</si>
  <si>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</si>
  <si>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</si>
  <si>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</si>
  <si>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</si>
  <si>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</si>
  <si>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</si>
  <si>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ед.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</si>
  <si>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</si>
  <si>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</si>
  <si>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</si>
  <si>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</si>
  <si>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</si>
  <si>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</si>
  <si>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</si>
  <si>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</si>
  <si>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</si>
  <si>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>Наименование РМ, входящих в состав показателя</t>
  </si>
  <si>
    <t>Норматив цены на 01.01.2023, тыс.руб.</t>
  </si>
  <si>
    <t>И10-07-4</t>
  </si>
  <si>
    <t xml:space="preserve">УНЦ элементов ПС без устройства фундаментов </t>
  </si>
  <si>
    <t>Приложение № 10</t>
  </si>
  <si>
    <t>Используемые индексы изменений сметной стоимости и нормы сопутствующих затрат</t>
  </si>
  <si>
    <t>*Стоимость ПНР принята на основании СД ОП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</si>
  <si>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</si>
  <si>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</si>
  <si>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</si>
  <si>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</si>
  <si>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</si>
  <si>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</si>
  <si>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</si>
  <si>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</si>
  <si>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</si>
  <si>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</si>
  <si>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</si>
  <si>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</si>
  <si>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</si>
  <si>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Пусконаладочные работы*</t>
  </si>
  <si>
    <t>Расчёт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</si>
  <si>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</si>
  <si>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</si>
  <si>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</si>
  <si>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</si>
  <si>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</si>
  <si>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</si>
  <si>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</si>
  <si>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</si>
  <si>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</si>
  <si>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</si>
  <si>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</si>
  <si>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</si>
  <si>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</si>
  <si>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</si>
  <si>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</si>
  <si>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</si>
  <si>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</si>
  <si>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</si>
  <si>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</si>
  <si>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</si>
  <si>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</si>
  <si>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</si>
  <si>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</si>
  <si>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</si>
  <si>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</si>
  <si>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</si>
  <si>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</si>
  <si>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</si>
  <si>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</si>
  <si>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</si>
  <si>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</si>
  <si>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</si>
  <si>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</si>
  <si>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</si>
  <si>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</si>
  <si>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</si>
  <si>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</si>
  <si>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</si>
  <si>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</si>
  <si>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</si>
  <si>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</si>
  <si>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и.тек.</t>
    </r>
    <r>
      <rPr>
        <b/>
        <sz val="12"/>
        <color rgb="FF000000"/>
        <rFont val="Times New Roman"/>
      </rPr>
      <t>), руб/чел.-ч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</si>
  <si>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</t>
    </r>
  </si>
  <si>
    <r>
      <t>С</t>
    </r>
    <r>
      <rPr>
        <vertAlign val="subscript"/>
        <sz val="11"/>
        <color rgb="FF000000"/>
        <rFont val="Calibri"/>
      </rPr>
      <t>1ср</t>
    </r>
  </si>
  <si>
    <r>
      <t>t</t>
    </r>
    <r>
      <rPr>
        <vertAlign val="subscript"/>
        <sz val="11"/>
        <color rgb="FF000000"/>
        <rFont val="Calibri"/>
      </rPr>
      <t>ср</t>
    </r>
  </si>
  <si>
    <r>
      <t>К</t>
    </r>
    <r>
      <rPr>
        <vertAlign val="subscript"/>
        <sz val="11"/>
        <color rgb="FF000000"/>
        <rFont val="Calibri"/>
      </rPr>
      <t>Т</t>
    </r>
  </si>
  <si>
    <r>
      <t>К</t>
    </r>
    <r>
      <rPr>
        <vertAlign val="subscript"/>
        <sz val="11"/>
        <color rgb="FF000000"/>
        <rFont val="Calibri"/>
      </rPr>
      <t>инф</t>
    </r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</si>
  <si>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), руб/чел.-ч</t>
    </r>
  </si>
  <si>
    <r>
      <t>ФОТ</t>
    </r>
    <r>
      <rPr>
        <vertAlign val="subscript"/>
        <sz val="11"/>
        <color rgb="FF000000"/>
        <rFont val="Calibri"/>
      </rPr>
      <t>р.тек.</t>
    </r>
  </si>
  <si>
    <r>
      <t>(С</t>
    </r>
    <r>
      <rPr>
        <vertAlign val="subscript"/>
        <sz val="11"/>
        <color rgb="FF000000"/>
        <rFont val="Calibri"/>
      </rPr>
      <t>1ср</t>
    </r>
    <r>
      <rPr>
        <sz val="11"/>
        <color rgb="FF000000"/>
        <rFont val="Calibri"/>
      </rPr>
      <t>/t</t>
    </r>
    <r>
      <rPr>
        <vertAlign val="subscript"/>
        <sz val="11"/>
        <color rgb="FF000000"/>
        <rFont val="Calibri"/>
      </rPr>
      <t>ср</t>
    </r>
    <r>
      <rPr>
        <sz val="11"/>
        <color rgb="FF000000"/>
        <rFont val="Calibri"/>
      </rPr>
      <t>*К</t>
    </r>
    <r>
      <rPr>
        <vertAlign val="subscript"/>
        <sz val="11"/>
        <color rgb="FF000000"/>
        <rFont val="Calibri"/>
      </rPr>
      <t>Т</t>
    </r>
    <r>
      <rPr>
        <sz val="11"/>
        <color rgb="FF000000"/>
        <rFont val="Calibri"/>
      </rPr>
      <t>*Т*Кув)*К</t>
    </r>
    <r>
      <rPr>
        <vertAlign val="subscript"/>
        <sz val="11"/>
        <color rgb="FF000000"/>
        <rFont val="Calibri"/>
      </rPr>
      <t>инф</t>
    </r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</si>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</sst>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"/>
    <numFmt numFmtId="170" formatCode="#,##0.00\ _₽"/>
    <numFmt numFmtId="171" formatCode="#,##0.0000"/>
  </numFmts>
  <fonts count="36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b/>
      <i/>
      <sz val="10"/>
      <color rgb="FF000000"/>
      <name val="Arial Cyr"/>
    </font>
    <font>
      <u/>
      <sz val="10"/>
      <color rgb="FF0563C1"/>
      <name val="Arial Cyr"/>
    </font>
    <font>
      <u/>
      <sz val="11"/>
      <color rgb="FF0563C1"/>
      <name val="Calibri"/>
    </font>
    <font>
      <b/>
      <sz val="10"/>
      <color rgb="FF000000"/>
      <name val="Arial Cyr"/>
    </font>
    <font>
      <sz val="10"/>
      <color rgb="FF000000"/>
      <name val="Times New Roman"/>
    </font>
    <font>
      <b/>
      <sz val="12"/>
      <color rgb="FF000000"/>
      <name val="Arial"/>
    </font>
    <font>
      <b/>
      <sz val="14"/>
      <color rgb="FF000000"/>
      <name val="Times New Roman"/>
    </font>
    <font>
      <u/>
      <sz val="10"/>
      <color rgb="FF000000"/>
      <name val="Arial"/>
    </font>
    <font>
      <i/>
      <sz val="11"/>
      <color rgb="FF000000"/>
      <name val="Calibri"/>
    </font>
    <font>
      <b/>
      <sz val="14"/>
      <color rgb="FF000000"/>
      <name val="Calibri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b/>
      <vertAlign val="subscript"/>
      <sz val="11"/>
      <color rgb="FF000000"/>
      <name val="Calibri"/>
    </font>
    <font>
      <vertAlign val="subscript"/>
      <sz val="11"/>
      <color rgb="FF000000"/>
      <name val="Calibri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2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vertical="center"/>
    </xf>
    <xf numFmtId="10" fontId="4" fillId="0" borderId="0" xfId="0" applyNumberFormat="1" applyFont="1"/>
    <xf numFmtId="10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0" xfId="0" applyFont="1" applyAlignment="1">
      <alignment horizontal="justify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justify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5" fillId="0" borderId="0" xfId="0" applyFont="1"/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0" fontId="17" fillId="0" borderId="0" xfId="0" applyFont="1"/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4" fontId="17" fillId="0" borderId="1" xfId="0" applyNumberFormat="1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166" fontId="17" fillId="0" borderId="1" xfId="0" applyNumberFormat="1" applyFont="1" applyBorder="1" applyAlignment="1">
      <alignment horizontal="center" vertical="center"/>
    </xf>
    <xf numFmtId="167" fontId="17" fillId="0" borderId="1" xfId="0" applyNumberFormat="1" applyFont="1" applyBorder="1" applyAlignment="1">
      <alignment horizontal="center" vertical="center"/>
    </xf>
    <xf numFmtId="168" fontId="17" fillId="4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wrapText="1"/>
    </xf>
    <xf numFmtId="0" fontId="19" fillId="0" borderId="1" xfId="0" applyFont="1" applyBorder="1" applyAlignment="1">
      <alignment vertical="center" wrapText="1"/>
    </xf>
    <xf numFmtId="4" fontId="19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right" vertical="center"/>
    </xf>
    <xf numFmtId="10" fontId="17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/>
    </xf>
    <xf numFmtId="165" fontId="0" fillId="0" borderId="0" xfId="0" applyNumberFormat="1"/>
    <xf numFmtId="4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right" vertical="top" wrapText="1"/>
    </xf>
    <xf numFmtId="49" fontId="0" fillId="0" borderId="0" xfId="0" applyNumberFormat="1"/>
    <xf numFmtId="169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49" fontId="1" fillId="0" borderId="1" xfId="0" applyNumberFormat="1" applyFont="1" applyBorder="1" applyAlignment="1">
      <alignment horizontal="center" vertical="top" wrapText="1"/>
    </xf>
    <xf numFmtId="10" fontId="0" fillId="0" borderId="0" xfId="0" applyNumberFormat="1"/>
    <xf numFmtId="0" fontId="12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right" vertical="center" wrapText="1"/>
    </xf>
    <xf numFmtId="0" fontId="11" fillId="0" borderId="0" xfId="0" applyFont="1" applyAlignment="1">
      <alignment vertical="top"/>
    </xf>
    <xf numFmtId="2" fontId="0" fillId="0" borderId="0" xfId="0" applyNumberFormat="1"/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right" vertical="top" wrapText="1"/>
    </xf>
    <xf numFmtId="4" fontId="1" fillId="0" borderId="0" xfId="0" applyNumberFormat="1" applyFont="1" applyAlignment="1">
      <alignment horizontal="right" vertical="top" wrapText="1"/>
    </xf>
    <xf numFmtId="49" fontId="1" fillId="0" borderId="0" xfId="0" applyNumberFormat="1" applyFont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8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4" fillId="0" borderId="1" xfId="0" applyFont="1" applyBorder="1" applyAlignment="1">
      <alignment vertical="center" wrapText="1"/>
    </xf>
    <xf numFmtId="4" fontId="14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168" fontId="23" fillId="0" borderId="1" xfId="0" applyNumberFormat="1" applyFont="1" applyBorder="1" applyAlignment="1">
      <alignment horizontal="center" vertical="center" wrapText="1"/>
    </xf>
    <xf numFmtId="2" fontId="23" fillId="0" borderId="1" xfId="0" applyNumberFormat="1" applyFont="1" applyBorder="1" applyAlignment="1">
      <alignment horizontal="right" vertical="center" wrapText="1"/>
    </xf>
    <xf numFmtId="170" fontId="2" fillId="0" borderId="1" xfId="0" applyNumberFormat="1" applyFont="1" applyBorder="1" applyAlignment="1">
      <alignment horizontal="right" vertical="center" wrapText="1"/>
    </xf>
    <xf numFmtId="170" fontId="23" fillId="0" borderId="1" xfId="0" applyNumberFormat="1" applyFont="1" applyBorder="1" applyAlignment="1">
      <alignment vertical="center" wrapText="1"/>
    </xf>
    <xf numFmtId="171" fontId="1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 vertical="top" wrapText="1"/>
    </xf>
    <xf numFmtId="4" fontId="2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/>
    </xf>
    <xf numFmtId="4" fontId="1" fillId="0" borderId="1" xfId="0" applyNumberFormat="1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0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5" xfId="0" applyNumberFormat="1" applyFont="1" applyBorder="1" applyAlignment="1">
      <alignment horizontal="right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10" fontId="24" fillId="0" borderId="1" xfId="0" applyNumberFormat="1" applyFont="1" applyBorder="1" applyAlignment="1">
      <alignment horizontal="center" vertical="top" wrapText="1"/>
    </xf>
    <xf numFmtId="4" fontId="1" fillId="0" borderId="0" xfId="0" applyNumberFormat="1" applyFont="1" applyAlignment="1">
      <alignment vertical="center"/>
    </xf>
    <xf numFmtId="4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left" vertical="center" wrapText="1"/>
    </xf>
    <xf numFmtId="0" fontId="0" fillId="4" borderId="0" xfId="0" applyFill="1"/>
    <xf numFmtId="0" fontId="11" fillId="4" borderId="0" xfId="0" applyFont="1" applyFill="1" applyAlignment="1">
      <alignment vertical="top"/>
    </xf>
    <xf numFmtId="0" fontId="25" fillId="4" borderId="0" xfId="0" applyFont="1" applyFill="1" applyAlignment="1">
      <alignment horizontal="center" vertical="center"/>
    </xf>
    <xf numFmtId="2" fontId="25" fillId="4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right" vertical="top" wrapText="1"/>
    </xf>
    <xf numFmtId="0" fontId="1" fillId="4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center" vertical="top" wrapText="1"/>
    </xf>
    <xf numFmtId="49" fontId="1" fillId="4" borderId="0" xfId="0" applyNumberFormat="1" applyFont="1" applyFill="1" applyAlignment="1">
      <alignment horizontal="center" vertical="top" wrapText="1"/>
    </xf>
    <xf numFmtId="0" fontId="1" fillId="4" borderId="0" xfId="0" applyFont="1" applyFill="1" applyAlignment="1">
      <alignment horizontal="right" vertical="top" wrapText="1"/>
    </xf>
    <xf numFmtId="2" fontId="1" fillId="4" borderId="0" xfId="0" applyNumberFormat="1" applyFont="1" applyFill="1" applyAlignment="1">
      <alignment horizontal="right" vertical="top" wrapText="1"/>
    </xf>
    <xf numFmtId="0" fontId="17" fillId="4" borderId="1" xfId="0" applyFont="1" applyFill="1" applyBorder="1" applyAlignment="1">
      <alignment horizontal="center" vertical="center" wrapText="1"/>
    </xf>
    <xf numFmtId="0" fontId="16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justify" vertical="center"/>
    </xf>
    <xf numFmtId="4" fontId="17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 wrapText="1"/>
    </xf>
    <xf numFmtId="0" fontId="17" fillId="0" borderId="5" xfId="0" applyFont="1" applyBorder="1" applyAlignment="1">
      <alignment vertical="center" wrapText="1"/>
    </xf>
    <xf numFmtId="49" fontId="17" fillId="0" borderId="5" xfId="0" applyNumberFormat="1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2" fontId="17" fillId="0" borderId="1" xfId="0" applyNumberFormat="1" applyFont="1" applyBorder="1" applyAlignment="1">
      <alignment vertical="center" wrapText="1"/>
    </xf>
    <xf numFmtId="2" fontId="19" fillId="0" borderId="6" xfId="0" applyNumberFormat="1" applyFont="1" applyBorder="1" applyAlignment="1">
      <alignment vertical="center" wrapText="1"/>
    </xf>
    <xf numFmtId="2" fontId="19" fillId="0" borderId="4" xfId="0" applyNumberFormat="1" applyFont="1" applyBorder="1" applyAlignment="1">
      <alignment vertical="center" wrapText="1"/>
    </xf>
    <xf numFmtId="2" fontId="19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7" fillId="4" borderId="0" xfId="0" applyFont="1" applyFill="1" applyAlignment="1">
      <alignment horizontal="justify" vertical="center"/>
    </xf>
    <xf numFmtId="0" fontId="17" fillId="0" borderId="0" xfId="0" applyFont="1" applyAlignment="1">
      <alignment horizontal="right" vertical="center"/>
    </xf>
    <xf numFmtId="0" fontId="26" fillId="0" borderId="0" xfId="0" applyFont="1" applyAlignment="1">
      <alignment horizontal="center" vertical="center"/>
    </xf>
    <xf numFmtId="0" fontId="16" fillId="4" borderId="0" xfId="0" applyFont="1" applyFill="1" applyAlignment="1">
      <alignment horizontal="center" vertical="center" wrapText="1"/>
    </xf>
    <xf numFmtId="0" fontId="19" fillId="0" borderId="1" xfId="0" applyFont="1" applyBorder="1" applyAlignment="1">
      <alignment horizontal="right" vertical="center" wrapText="1"/>
    </xf>
    <xf numFmtId="0" fontId="19" fillId="0" borderId="4" xfId="0" applyFont="1" applyBorder="1" applyAlignment="1">
      <alignment horizontal="right" vertical="center" wrapText="1"/>
    </xf>
    <xf numFmtId="0" fontId="19" fillId="0" borderId="0" xfId="0" applyFont="1" applyAlignment="1">
      <alignment horizontal="center" vertical="center"/>
    </xf>
    <xf numFmtId="0" fontId="17" fillId="0" borderId="0" xfId="0" applyFont="1" applyAlignment="1">
      <alignment horizontal="justify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49" fontId="2" fillId="0" borderId="3" xfId="0" applyNumberFormat="1" applyFont="1" applyBorder="1" applyAlignment="1">
      <alignment horizontal="left" vertical="center" wrapText="1"/>
    </xf>
    <xf numFmtId="49" fontId="2" fillId="0" borderId="7" xfId="0" applyNumberFormat="1" applyFont="1" applyBorder="1" applyAlignment="1">
      <alignment horizontal="left" vertical="center" wrapText="1"/>
    </xf>
    <xf numFmtId="49" fontId="2" fillId="0" borderId="8" xfId="0" applyNumberFormat="1" applyFont="1" applyBorder="1" applyAlignment="1">
      <alignment horizontal="left" vertical="center" wrapText="1"/>
    </xf>
    <xf numFmtId="49" fontId="2" fillId="0" borderId="9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top" wrapText="1"/>
    </xf>
    <xf numFmtId="0" fontId="17" fillId="4" borderId="1" xfId="0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left" vertical="center" wrapText="1"/>
    </xf>
    <xf numFmtId="49" fontId="1" fillId="4" borderId="0" xfId="0" applyNumberFormat="1" applyFont="1" applyFill="1" applyAlignment="1">
      <alignment horizontal="left" vertical="top" wrapText="1"/>
    </xf>
    <xf numFmtId="4" fontId="4" fillId="4" borderId="0" xfId="0" applyNumberFormat="1" applyFont="1" applyFill="1" applyAlignment="1">
      <alignment horizontal="center" vertical="center" wrapText="1"/>
    </xf>
    <xf numFmtId="49" fontId="11" fillId="0" borderId="0" xfId="0" applyNumberFormat="1" applyFont="1" applyAlignment="1">
      <alignment horizontal="left" vertical="top" wrapText="1"/>
    </xf>
    <xf numFmtId="0" fontId="26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7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right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9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500717</xdr:colOff>
      <xdr:row>26</xdr:row>
      <xdr:rowOff>90768</xdr:rowOff>
    </xdr:from>
    <xdr:to>
      <xdr:col>2</xdr:col>
      <xdr:colOff>1439209</xdr:colOff>
      <xdr:row>29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917" y="116445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498476</xdr:colOff>
      <xdr:row>24</xdr:row>
      <xdr:rowOff>257735</xdr:rowOff>
    </xdr:from>
    <xdr:to>
      <xdr:col>2</xdr:col>
      <xdr:colOff>1401670</xdr:colOff>
      <xdr:row>25</xdr:row>
      <xdr:rowOff>118073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7676" y="111448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500717</xdr:colOff>
      <xdr:row>18</xdr:row>
      <xdr:rowOff>90768</xdr:rowOff>
    </xdr:from>
    <xdr:to>
      <xdr:col>2</xdr:col>
      <xdr:colOff>1439209</xdr:colOff>
      <xdr:row>21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917" y="116445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498476</xdr:colOff>
      <xdr:row>15</xdr:row>
      <xdr:rowOff>127560</xdr:rowOff>
    </xdr:from>
    <xdr:to>
      <xdr:col>2</xdr:col>
      <xdr:colOff>1401670</xdr:colOff>
      <xdr:row>17</xdr:row>
      <xdr:rowOff>83148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851" y="425506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242981</xdr:colOff>
      <xdr:row>61</xdr:row>
      <xdr:rowOff>34739</xdr:rowOff>
    </xdr:from>
    <xdr:to>
      <xdr:col>3</xdr:col>
      <xdr:colOff>57523</xdr:colOff>
      <xdr:row>64</xdr:row>
      <xdr:rowOff>18864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334" y="14636004"/>
          <a:ext cx="935130" cy="5556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72653</xdr:colOff>
      <xdr:row>58</xdr:row>
      <xdr:rowOff>168649</xdr:rowOff>
    </xdr:from>
    <xdr:to>
      <xdr:col>2</xdr:col>
      <xdr:colOff>972485</xdr:colOff>
      <xdr:row>60</xdr:row>
      <xdr:rowOff>133762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7006" y="14198414"/>
          <a:ext cx="899832" cy="346113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1119842</xdr:colOff>
      <xdr:row>43</xdr:row>
      <xdr:rowOff>43143</xdr:rowOff>
    </xdr:from>
    <xdr:to>
      <xdr:col>1</xdr:col>
      <xdr:colOff>2058334</xdr:colOff>
      <xdr:row>45</xdr:row>
      <xdr:rowOff>189193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6067" y="11958918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1022351</xdr:colOff>
      <xdr:row>41</xdr:row>
      <xdr:rowOff>19610</xdr:rowOff>
    </xdr:from>
    <xdr:to>
      <xdr:col>1</xdr:col>
      <xdr:colOff>1925545</xdr:colOff>
      <xdr:row>42</xdr:row>
      <xdr:rowOff>165698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8576" y="1155438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986492</xdr:colOff>
      <xdr:row>76</xdr:row>
      <xdr:rowOff>33618</xdr:rowOff>
    </xdr:from>
    <xdr:to>
      <xdr:col>2</xdr:col>
      <xdr:colOff>420034</xdr:colOff>
      <xdr:row>79</xdr:row>
      <xdr:rowOff>17743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7492" y="19388418"/>
          <a:ext cx="938492" cy="5556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1022351</xdr:colOff>
      <xdr:row>74</xdr:row>
      <xdr:rowOff>10085</xdr:rowOff>
    </xdr:from>
    <xdr:to>
      <xdr:col>2</xdr:col>
      <xdr:colOff>420595</xdr:colOff>
      <xdr:row>75</xdr:row>
      <xdr:rowOff>165698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1" y="18983885"/>
          <a:ext cx="903194" cy="346113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986492</xdr:colOff>
      <xdr:row>16</xdr:row>
      <xdr:rowOff>43143</xdr:rowOff>
    </xdr:from>
    <xdr:to>
      <xdr:col>2</xdr:col>
      <xdr:colOff>753409</xdr:colOff>
      <xdr:row>18</xdr:row>
      <xdr:rowOff>189193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7492" y="3976968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1041401</xdr:colOff>
      <xdr:row>14</xdr:row>
      <xdr:rowOff>19610</xdr:rowOff>
    </xdr:from>
    <xdr:to>
      <xdr:col>2</xdr:col>
      <xdr:colOff>773020</xdr:colOff>
      <xdr:row>15</xdr:row>
      <xdr:rowOff>165698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2401" y="357243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967442</xdr:colOff>
      <xdr:row>13</xdr:row>
      <xdr:rowOff>52668</xdr:rowOff>
    </xdr:from>
    <xdr:to>
      <xdr:col>1</xdr:col>
      <xdr:colOff>1905934</xdr:colOff>
      <xdr:row>16</xdr:row>
      <xdr:rowOff>8218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9467" y="35673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1031876</xdr:colOff>
      <xdr:row>11</xdr:row>
      <xdr:rowOff>10085</xdr:rowOff>
    </xdr:from>
    <xdr:to>
      <xdr:col>1</xdr:col>
      <xdr:colOff>1935070</xdr:colOff>
      <xdr:row>12</xdr:row>
      <xdr:rowOff>156173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901" y="31438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1094628</xdr:colOff>
      <xdr:row>27</xdr:row>
      <xdr:rowOff>90768</xdr:rowOff>
    </xdr:from>
    <xdr:to>
      <xdr:col>1</xdr:col>
      <xdr:colOff>2033120</xdr:colOff>
      <xdr:row>30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9746" y="925718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1092387</xdr:colOff>
      <xdr:row>25</xdr:row>
      <xdr:rowOff>560</xdr:rowOff>
    </xdr:from>
    <xdr:to>
      <xdr:col>1</xdr:col>
      <xdr:colOff>1995581</xdr:colOff>
      <xdr:row>26</xdr:row>
      <xdr:rowOff>146648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505" y="8785972"/>
          <a:ext cx="903194" cy="33658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30" t="s">
        <v>0</v>
      </c>
      <c r="B2" s="230"/>
      <c r="C2" s="230"/>
    </row>
    <row r="3" spans="1:3" x14ac:dyDescent="0.25">
      <c r="A3" s="1"/>
      <c r="B3" s="1"/>
      <c r="C3" s="1"/>
    </row>
    <row r="4" spans="1:3" x14ac:dyDescent="0.25">
      <c r="A4" s="231" t="s">
        <v>1</v>
      </c>
      <c r="B4" s="231"/>
      <c r="C4" s="231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10" t="s">
        <v>2</v>
      </c>
      <c r="B6" s="232" t="s">
        <v>3</v>
      </c>
      <c r="C6" s="232"/>
    </row>
    <row r="7" spans="1:3" x14ac:dyDescent="0.25">
      <c r="A7" s="111" t="s">
        <v>4</v>
      </c>
      <c r="B7" s="1"/>
      <c r="C7" s="1"/>
    </row>
    <row r="8" spans="1:3" x14ac:dyDescent="0.25">
      <c r="A8" s="111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12" t="s">
        <v>8</v>
      </c>
      <c r="B10" s="113" t="s">
        <v>9</v>
      </c>
      <c r="C10" s="3">
        <f>'4.5 РМ'!B36/1000</f>
        <v>2311.9791937750001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0"/>
  <sheetViews>
    <sheetView view="pageBreakPreview" workbookViewId="0">
      <selection activeCell="A26" sqref="A26:XFD30"/>
    </sheetView>
  </sheetViews>
  <sheetFormatPr defaultRowHeight="15" x14ac:dyDescent="0.25"/>
  <cols>
    <col min="1" max="1" width="5.7109375" customWidth="1"/>
    <col min="2" max="2" width="17.5703125" customWidth="1"/>
    <col min="3" max="3" width="42.57031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78" t="s">
        <v>287</v>
      </c>
      <c r="B1" s="278"/>
      <c r="C1" s="278"/>
      <c r="D1" s="278"/>
      <c r="E1" s="278"/>
      <c r="F1" s="278"/>
      <c r="G1" s="278"/>
    </row>
    <row r="2" spans="1:7" ht="21.75" customHeight="1" x14ac:dyDescent="0.25">
      <c r="A2" s="52"/>
      <c r="B2" s="52"/>
      <c r="C2" s="52"/>
      <c r="D2" s="52"/>
      <c r="E2" s="52"/>
      <c r="F2" s="52"/>
      <c r="G2" s="52"/>
    </row>
    <row r="3" spans="1:7" x14ac:dyDescent="0.25">
      <c r="A3" s="230" t="s">
        <v>288</v>
      </c>
      <c r="B3" s="230"/>
      <c r="C3" s="230"/>
      <c r="D3" s="230"/>
      <c r="E3" s="230"/>
      <c r="F3" s="230"/>
      <c r="G3" s="230"/>
    </row>
    <row r="4" spans="1:7" ht="25.5" customHeight="1" x14ac:dyDescent="0.25">
      <c r="A4" s="233" t="s">
        <v>48</v>
      </c>
      <c r="B4" s="233"/>
      <c r="C4" s="233"/>
      <c r="D4" s="233"/>
      <c r="E4" s="233"/>
      <c r="F4" s="233"/>
      <c r="G4" s="233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64" t="s">
        <v>13</v>
      </c>
      <c r="B6" s="264" t="s">
        <v>134</v>
      </c>
      <c r="C6" s="264" t="s">
        <v>95</v>
      </c>
      <c r="D6" s="264" t="s">
        <v>136</v>
      </c>
      <c r="E6" s="276" t="s">
        <v>259</v>
      </c>
      <c r="F6" s="283" t="s">
        <v>96</v>
      </c>
      <c r="G6" s="283"/>
    </row>
    <row r="7" spans="1:7" x14ac:dyDescent="0.25">
      <c r="A7" s="264"/>
      <c r="B7" s="264"/>
      <c r="C7" s="264"/>
      <c r="D7" s="264"/>
      <c r="E7" s="277"/>
      <c r="F7" s="2" t="s">
        <v>262</v>
      </c>
      <c r="G7" s="2" t="s">
        <v>139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25"/>
      <c r="B9" s="279" t="s">
        <v>289</v>
      </c>
      <c r="C9" s="280"/>
      <c r="D9" s="280"/>
      <c r="E9" s="280"/>
      <c r="F9" s="280"/>
      <c r="G9" s="281"/>
    </row>
    <row r="10" spans="1:7" ht="27" customHeight="1" x14ac:dyDescent="0.25">
      <c r="A10" s="2"/>
      <c r="B10" s="104"/>
      <c r="C10" s="8" t="s">
        <v>290</v>
      </c>
      <c r="D10" s="104"/>
      <c r="E10" s="105"/>
      <c r="F10" s="103"/>
      <c r="G10" s="103">
        <v>0</v>
      </c>
    </row>
    <row r="11" spans="1:7" x14ac:dyDescent="0.25">
      <c r="A11" s="2"/>
      <c r="B11" s="263" t="s">
        <v>291</v>
      </c>
      <c r="C11" s="263"/>
      <c r="D11" s="263"/>
      <c r="E11" s="282"/>
      <c r="F11" s="266"/>
      <c r="G11" s="266"/>
    </row>
    <row r="12" spans="1:7" ht="25.5" customHeight="1" x14ac:dyDescent="0.25">
      <c r="A12" s="2">
        <v>1</v>
      </c>
      <c r="B12" s="201" t="str">
        <f>'Прил.5 Расчет СМР и ОБ'!B34</f>
        <v>БЦ.14_1.610</v>
      </c>
      <c r="C12" s="202" t="str">
        <f>'Прил.5 Расчет СМР и ОБ'!C34</f>
        <v>Оптический трансформатор тока 220 кВ, 2000А, 80 кА.</v>
      </c>
      <c r="D12" s="201" t="str">
        <f>'Прил.5 Расчет СМР и ОБ'!D34</f>
        <v>шт.</v>
      </c>
      <c r="E12" s="217">
        <f>'Прил.5 Расчет СМР и ОБ'!E34</f>
        <v>6</v>
      </c>
      <c r="F12" s="32">
        <f>'Прил.5 Расчет СМР и ОБ'!F34</f>
        <v>360239.23</v>
      </c>
      <c r="G12" s="32">
        <f>E12*F12</f>
        <v>2161435.38</v>
      </c>
    </row>
    <row r="13" spans="1:7" ht="25.5" customHeight="1" x14ac:dyDescent="0.25">
      <c r="A13" s="2"/>
      <c r="B13" s="8"/>
      <c r="C13" s="8" t="s">
        <v>292</v>
      </c>
      <c r="D13" s="8"/>
      <c r="E13" s="47"/>
      <c r="F13" s="32"/>
      <c r="G13" s="32">
        <f>SUM(G12:G12)</f>
        <v>2161435.38</v>
      </c>
    </row>
    <row r="14" spans="1:7" ht="19.5" customHeight="1" x14ac:dyDescent="0.25">
      <c r="A14" s="2"/>
      <c r="B14" s="8"/>
      <c r="C14" s="8" t="s">
        <v>293</v>
      </c>
      <c r="D14" s="8"/>
      <c r="E14" s="47"/>
      <c r="F14" s="103"/>
      <c r="G14" s="32">
        <f>G10+G13</f>
        <v>2161435.38</v>
      </c>
    </row>
    <row r="15" spans="1:7" x14ac:dyDescent="0.25">
      <c r="A15" s="30"/>
      <c r="B15" s="106"/>
      <c r="C15" s="30"/>
      <c r="D15" s="30"/>
      <c r="E15" s="30"/>
      <c r="F15" s="30"/>
      <c r="G15" s="30"/>
    </row>
    <row r="16" spans="1:7" x14ac:dyDescent="0.25">
      <c r="B16" s="4" t="s">
        <v>75</v>
      </c>
      <c r="C16" s="12"/>
    </row>
    <row r="17" spans="2:3" x14ac:dyDescent="0.25">
      <c r="B17" s="33" t="s">
        <v>76</v>
      </c>
      <c r="C17" s="12"/>
    </row>
    <row r="18" spans="2:3" x14ac:dyDescent="0.25">
      <c r="B18" s="4"/>
      <c r="C18" s="12"/>
    </row>
    <row r="19" spans="2:3" x14ac:dyDescent="0.25">
      <c r="B19" s="4" t="s">
        <v>77</v>
      </c>
      <c r="C19" s="12"/>
    </row>
    <row r="20" spans="2:3" x14ac:dyDescent="0.25">
      <c r="B20" s="33" t="s">
        <v>78</v>
      </c>
      <c r="C20" s="12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"/>
  <sheetViews>
    <sheetView view="pageBreakPreview" workbookViewId="0">
      <selection activeCell="A26" sqref="A26:XFD30"/>
    </sheetView>
  </sheetViews>
  <sheetFormatPr defaultColWidth="8.85546875" defaultRowHeight="15" x14ac:dyDescent="0.25"/>
  <cols>
    <col min="1" max="1" width="14.42578125" customWidth="1"/>
    <col min="2" max="2" width="29.7109375" customWidth="1"/>
    <col min="3" max="3" width="39.140625" customWidth="1"/>
    <col min="4" max="4" width="24.5703125" customWidth="1"/>
    <col min="5" max="5" width="24.85546875" customWidth="1"/>
  </cols>
  <sheetData>
    <row r="1" spans="1:5" x14ac:dyDescent="0.25">
      <c r="B1" s="4"/>
      <c r="C1" s="4"/>
      <c r="D1" s="52" t="s">
        <v>294</v>
      </c>
    </row>
    <row r="2" spans="1:5" x14ac:dyDescent="0.25">
      <c r="A2" s="52"/>
      <c r="B2" s="52"/>
      <c r="C2" s="52"/>
      <c r="D2" s="52"/>
    </row>
    <row r="3" spans="1:5" ht="24.75" customHeight="1" x14ac:dyDescent="0.25">
      <c r="A3" s="230" t="s">
        <v>295</v>
      </c>
      <c r="B3" s="230"/>
      <c r="C3" s="230"/>
      <c r="D3" s="230"/>
    </row>
    <row r="4" spans="1:5" ht="24.75" customHeight="1" x14ac:dyDescent="0.25">
      <c r="A4" s="143"/>
      <c r="B4" s="143"/>
      <c r="C4" s="143"/>
      <c r="D4" s="143"/>
    </row>
    <row r="5" spans="1:5" ht="47.25" customHeight="1" x14ac:dyDescent="0.25">
      <c r="A5" s="233" t="s">
        <v>256</v>
      </c>
      <c r="B5" s="233"/>
      <c r="C5" s="233"/>
      <c r="D5" s="218" t="str">
        <f>'Прил.5 Расчет СМР и ОБ'!D6</f>
        <v>Элементы ПС без устройства фундаментов. Цифровой ТТ на три фазы 220(150) кВ</v>
      </c>
    </row>
    <row r="6" spans="1:5" ht="19.899999999999999" customHeight="1" x14ac:dyDescent="0.25">
      <c r="A6" s="233" t="s">
        <v>50</v>
      </c>
      <c r="B6" s="233"/>
      <c r="C6" s="233"/>
      <c r="D6" s="218"/>
    </row>
    <row r="7" spans="1:5" x14ac:dyDescent="0.25">
      <c r="A7" s="4"/>
      <c r="B7" s="4"/>
      <c r="C7" s="4"/>
      <c r="D7" s="4"/>
    </row>
    <row r="8" spans="1:5" ht="14.45" customHeight="1" x14ac:dyDescent="0.25">
      <c r="A8" s="245" t="s">
        <v>5</v>
      </c>
      <c r="B8" s="245" t="s">
        <v>6</v>
      </c>
      <c r="C8" s="245" t="s">
        <v>296</v>
      </c>
      <c r="D8" s="245" t="s">
        <v>297</v>
      </c>
    </row>
    <row r="9" spans="1:5" ht="15" customHeight="1" x14ac:dyDescent="0.25">
      <c r="A9" s="245"/>
      <c r="B9" s="245"/>
      <c r="C9" s="245"/>
      <c r="D9" s="245"/>
    </row>
    <row r="10" spans="1:5" x14ac:dyDescent="0.25">
      <c r="A10" s="219">
        <v>1</v>
      </c>
      <c r="B10" s="219">
        <v>2</v>
      </c>
      <c r="C10" s="219">
        <v>3</v>
      </c>
      <c r="D10" s="219">
        <v>4</v>
      </c>
    </row>
    <row r="11" spans="1:5" ht="41.45" customHeight="1" x14ac:dyDescent="0.25">
      <c r="A11" s="219" t="s">
        <v>298</v>
      </c>
      <c r="B11" s="219" t="s">
        <v>299</v>
      </c>
      <c r="C11" s="220" t="str">
        <f>D5</f>
        <v>Элементы ПС без устройства фундаментов. Цифровой ТТ на три фазы 220(150) кВ</v>
      </c>
      <c r="D11" s="221">
        <f>'Прил.4 РМ'!C41/1000</f>
        <v>8278.2373599999992</v>
      </c>
      <c r="E11" s="142"/>
    </row>
    <row r="12" spans="1:5" x14ac:dyDescent="0.25">
      <c r="A12" s="30"/>
      <c r="B12" s="106"/>
      <c r="C12" s="30"/>
      <c r="D12" s="30"/>
    </row>
    <row r="13" spans="1:5" x14ac:dyDescent="0.25">
      <c r="B13" s="4" t="s">
        <v>75</v>
      </c>
      <c r="C13" s="12"/>
    </row>
    <row r="14" spans="1:5" x14ac:dyDescent="0.25">
      <c r="B14" s="33" t="s">
        <v>76</v>
      </c>
      <c r="C14" s="12"/>
    </row>
    <row r="15" spans="1:5" x14ac:dyDescent="0.25">
      <c r="B15" s="4"/>
      <c r="C15" s="12"/>
    </row>
    <row r="16" spans="1:5" x14ac:dyDescent="0.25">
      <c r="B16" s="4" t="s">
        <v>77</v>
      </c>
      <c r="C16" s="12"/>
    </row>
    <row r="17" spans="2:3" x14ac:dyDescent="0.25">
      <c r="B17" s="33" t="s">
        <v>78</v>
      </c>
      <c r="C17" s="12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E31"/>
  <sheetViews>
    <sheetView view="pageBreakPreview" topLeftCell="A19" zoomScale="60" zoomScaleNormal="85" workbookViewId="0">
      <selection activeCell="A26" sqref="A26:XFD30"/>
    </sheetView>
  </sheetViews>
  <sheetFormatPr defaultRowHeight="15" x14ac:dyDescent="0.25"/>
  <cols>
    <col min="1" max="1" width="9.140625" customWidth="1"/>
    <col min="2" max="2" width="40.7109375" customWidth="1"/>
    <col min="3" max="3" width="38.28515625" customWidth="1"/>
    <col min="4" max="4" width="32" customWidth="1"/>
    <col min="5" max="5" width="9.140625" customWidth="1"/>
  </cols>
  <sheetData>
    <row r="4" spans="2:5" ht="15.75" customHeight="1" x14ac:dyDescent="0.25">
      <c r="B4" s="238" t="s">
        <v>300</v>
      </c>
      <c r="C4" s="238"/>
      <c r="D4" s="238"/>
    </row>
    <row r="5" spans="2:5" ht="18.75" customHeight="1" x14ac:dyDescent="0.25">
      <c r="B5" s="137"/>
    </row>
    <row r="6" spans="2:5" ht="15.75" customHeight="1" x14ac:dyDescent="0.25">
      <c r="B6" s="243" t="s">
        <v>301</v>
      </c>
      <c r="C6" s="243"/>
      <c r="D6" s="243"/>
    </row>
    <row r="7" spans="2:5" x14ac:dyDescent="0.25">
      <c r="B7" s="284" t="s">
        <v>302</v>
      </c>
      <c r="C7" s="284"/>
      <c r="D7" s="284"/>
      <c r="E7" s="284"/>
    </row>
    <row r="8" spans="2:5" x14ac:dyDescent="0.25">
      <c r="B8" s="157"/>
      <c r="C8" s="157"/>
      <c r="D8" s="157"/>
      <c r="E8" s="157"/>
    </row>
    <row r="9" spans="2:5" ht="47.25" customHeight="1" x14ac:dyDescent="0.25">
      <c r="B9" s="117" t="s">
        <v>303</v>
      </c>
      <c r="C9" s="117" t="s">
        <v>304</v>
      </c>
      <c r="D9" s="117" t="s">
        <v>305</v>
      </c>
    </row>
    <row r="10" spans="2:5" ht="15.75" customHeight="1" x14ac:dyDescent="0.25">
      <c r="B10" s="117">
        <v>1</v>
      </c>
      <c r="C10" s="117">
        <v>2</v>
      </c>
      <c r="D10" s="117">
        <v>3</v>
      </c>
    </row>
    <row r="11" spans="2:5" ht="31.5" customHeight="1" x14ac:dyDescent="0.25">
      <c r="B11" s="117" t="s">
        <v>306</v>
      </c>
      <c r="C11" s="117" t="s">
        <v>307</v>
      </c>
      <c r="D11" s="117">
        <v>44.29</v>
      </c>
    </row>
    <row r="12" spans="2:5" ht="31.5" customHeight="1" x14ac:dyDescent="0.25">
      <c r="B12" s="117" t="s">
        <v>308</v>
      </c>
      <c r="C12" s="117" t="s">
        <v>307</v>
      </c>
      <c r="D12" s="117">
        <v>13.47</v>
      </c>
    </row>
    <row r="13" spans="2:5" ht="31.5" customHeight="1" x14ac:dyDescent="0.25">
      <c r="B13" s="117" t="s">
        <v>309</v>
      </c>
      <c r="C13" s="117" t="s">
        <v>307</v>
      </c>
      <c r="D13" s="117">
        <v>8.0399999999999991</v>
      </c>
    </row>
    <row r="14" spans="2:5" ht="31.5" customHeight="1" x14ac:dyDescent="0.25">
      <c r="B14" s="117" t="s">
        <v>310</v>
      </c>
      <c r="C14" s="117" t="s">
        <v>311</v>
      </c>
      <c r="D14" s="117">
        <v>6.26</v>
      </c>
    </row>
    <row r="15" spans="2:5" ht="89.25" customHeight="1" x14ac:dyDescent="0.25">
      <c r="B15" s="117" t="s">
        <v>312</v>
      </c>
      <c r="C15" s="117" t="s">
        <v>313</v>
      </c>
      <c r="D15" s="138">
        <v>3.9E-2</v>
      </c>
    </row>
    <row r="16" spans="2:5" ht="94.5" customHeight="1" x14ac:dyDescent="0.25">
      <c r="B16" s="117" t="s">
        <v>314</v>
      </c>
      <c r="C16" s="117" t="s">
        <v>315</v>
      </c>
      <c r="D16" s="138">
        <v>2.1000000000000001E-2</v>
      </c>
    </row>
    <row r="17" spans="2:4" ht="15.75" customHeight="1" x14ac:dyDescent="0.25">
      <c r="B17" s="117" t="s">
        <v>316</v>
      </c>
      <c r="C17" s="117"/>
      <c r="D17" s="117" t="s">
        <v>317</v>
      </c>
    </row>
    <row r="18" spans="2:4" ht="31.5" customHeight="1" x14ac:dyDescent="0.25">
      <c r="B18" s="117" t="s">
        <v>120</v>
      </c>
      <c r="C18" s="117" t="s">
        <v>318</v>
      </c>
      <c r="D18" s="138">
        <v>2.1399999999999999E-2</v>
      </c>
    </row>
    <row r="19" spans="2:4" ht="31.5" customHeight="1" x14ac:dyDescent="0.25">
      <c r="B19" s="117" t="s">
        <v>253</v>
      </c>
      <c r="C19" s="117" t="s">
        <v>319</v>
      </c>
      <c r="D19" s="138">
        <v>2E-3</v>
      </c>
    </row>
    <row r="20" spans="2:4" ht="24" customHeight="1" x14ac:dyDescent="0.25">
      <c r="B20" s="117" t="s">
        <v>123</v>
      </c>
      <c r="C20" s="117" t="s">
        <v>320</v>
      </c>
      <c r="D20" s="138">
        <v>0.03</v>
      </c>
    </row>
    <row r="21" spans="2:4" ht="18.75" customHeight="1" x14ac:dyDescent="0.25">
      <c r="B21" s="116"/>
    </row>
    <row r="22" spans="2:4" ht="18.75" customHeight="1" x14ac:dyDescent="0.25">
      <c r="B22" s="116"/>
    </row>
    <row r="23" spans="2:4" ht="18.75" customHeight="1" x14ac:dyDescent="0.25">
      <c r="B23" s="116"/>
    </row>
    <row r="24" spans="2:4" ht="18.75" customHeight="1" x14ac:dyDescent="0.25">
      <c r="B24" s="116"/>
    </row>
    <row r="27" spans="2:4" x14ac:dyDescent="0.25">
      <c r="B27" s="4" t="s">
        <v>75</v>
      </c>
      <c r="C27" s="12"/>
    </row>
    <row r="28" spans="2:4" x14ac:dyDescent="0.25">
      <c r="B28" s="33" t="s">
        <v>76</v>
      </c>
      <c r="C28" s="12"/>
    </row>
    <row r="29" spans="2:4" x14ac:dyDescent="0.25">
      <c r="B29" s="4"/>
      <c r="C29" s="12"/>
    </row>
    <row r="30" spans="2:4" x14ac:dyDescent="0.25">
      <c r="B30" s="4" t="s">
        <v>77</v>
      </c>
      <c r="C30" s="12"/>
    </row>
    <row r="31" spans="2:4" x14ac:dyDescent="0.25">
      <c r="B31" s="33" t="s">
        <v>78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9" orientation="portrait" cellComments="atEnd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29"/>
  <sheetViews>
    <sheetView view="pageBreakPreview" topLeftCell="A7" workbookViewId="0">
      <selection activeCell="A26" sqref="A26:XFD30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43" t="s">
        <v>321</v>
      </c>
      <c r="B2" s="243"/>
      <c r="C2" s="243"/>
      <c r="D2" s="243"/>
      <c r="E2" s="243"/>
      <c r="F2" s="243"/>
    </row>
    <row r="4" spans="1:7" ht="18" customHeight="1" x14ac:dyDescent="0.25">
      <c r="A4" s="124" t="s">
        <v>322</v>
      </c>
      <c r="B4" s="125"/>
      <c r="C4" s="125"/>
      <c r="D4" s="125"/>
      <c r="E4" s="125"/>
      <c r="F4" s="125"/>
      <c r="G4" s="125"/>
    </row>
    <row r="5" spans="1:7" ht="15.75" customHeight="1" x14ac:dyDescent="0.25">
      <c r="A5" s="126" t="s">
        <v>13</v>
      </c>
      <c r="B5" s="126" t="s">
        <v>323</v>
      </c>
      <c r="C5" s="126" t="s">
        <v>324</v>
      </c>
      <c r="D5" s="126" t="s">
        <v>325</v>
      </c>
      <c r="E5" s="126" t="s">
        <v>326</v>
      </c>
      <c r="F5" s="126" t="s">
        <v>327</v>
      </c>
      <c r="G5" s="125"/>
    </row>
    <row r="6" spans="1:7" ht="15.75" customHeight="1" x14ac:dyDescent="0.25">
      <c r="A6" s="126">
        <v>1</v>
      </c>
      <c r="B6" s="126">
        <v>2</v>
      </c>
      <c r="C6" s="126">
        <v>3</v>
      </c>
      <c r="D6" s="126">
        <v>4</v>
      </c>
      <c r="E6" s="126">
        <v>5</v>
      </c>
      <c r="F6" s="126">
        <v>6</v>
      </c>
      <c r="G6" s="125"/>
    </row>
    <row r="7" spans="1:7" ht="110.25" customHeight="1" x14ac:dyDescent="0.25">
      <c r="A7" s="127" t="s">
        <v>328</v>
      </c>
      <c r="B7" s="128" t="s">
        <v>329</v>
      </c>
      <c r="C7" s="117" t="s">
        <v>330</v>
      </c>
      <c r="D7" s="117" t="s">
        <v>331</v>
      </c>
      <c r="E7" s="129">
        <v>47872.94</v>
      </c>
      <c r="F7" s="128" t="s">
        <v>332</v>
      </c>
      <c r="G7" s="125"/>
    </row>
    <row r="8" spans="1:7" ht="31.5" customHeight="1" x14ac:dyDescent="0.25">
      <c r="A8" s="127" t="s">
        <v>333</v>
      </c>
      <c r="B8" s="128" t="s">
        <v>334</v>
      </c>
      <c r="C8" s="117" t="s">
        <v>335</v>
      </c>
      <c r="D8" s="117" t="s">
        <v>336</v>
      </c>
      <c r="E8" s="129">
        <f>1973/12</f>
        <v>164.41666666667001</v>
      </c>
      <c r="F8" s="128" t="s">
        <v>337</v>
      </c>
      <c r="G8" s="130"/>
    </row>
    <row r="9" spans="1:7" ht="15.75" customHeight="1" x14ac:dyDescent="0.25">
      <c r="A9" s="127" t="s">
        <v>338</v>
      </c>
      <c r="B9" s="128" t="s">
        <v>339</v>
      </c>
      <c r="C9" s="117" t="s">
        <v>340</v>
      </c>
      <c r="D9" s="117" t="s">
        <v>331</v>
      </c>
      <c r="E9" s="129">
        <v>1</v>
      </c>
      <c r="F9" s="128"/>
      <c r="G9" s="130"/>
    </row>
    <row r="10" spans="1:7" ht="15.75" customHeight="1" x14ac:dyDescent="0.25">
      <c r="A10" s="127" t="s">
        <v>341</v>
      </c>
      <c r="B10" s="128" t="s">
        <v>342</v>
      </c>
      <c r="C10" s="117"/>
      <c r="D10" s="117"/>
      <c r="E10" s="131">
        <v>4</v>
      </c>
      <c r="F10" s="128" t="s">
        <v>343</v>
      </c>
      <c r="G10" s="130"/>
    </row>
    <row r="11" spans="1:7" ht="78.75" customHeight="1" x14ac:dyDescent="0.25">
      <c r="A11" s="127" t="s">
        <v>344</v>
      </c>
      <c r="B11" s="128" t="s">
        <v>345</v>
      </c>
      <c r="C11" s="117" t="s">
        <v>346</v>
      </c>
      <c r="D11" s="117" t="s">
        <v>331</v>
      </c>
      <c r="E11" s="132">
        <v>1.34</v>
      </c>
      <c r="F11" s="128" t="s">
        <v>347</v>
      </c>
      <c r="G11" s="125"/>
    </row>
    <row r="12" spans="1:7" ht="78.75" customHeight="1" x14ac:dyDescent="0.25">
      <c r="A12" s="127" t="s">
        <v>348</v>
      </c>
      <c r="B12" s="118" t="s">
        <v>349</v>
      </c>
      <c r="C12" s="117" t="s">
        <v>350</v>
      </c>
      <c r="D12" s="117" t="s">
        <v>331</v>
      </c>
      <c r="E12" s="133">
        <v>1.139</v>
      </c>
      <c r="F12" s="134" t="s">
        <v>351</v>
      </c>
      <c r="G12" s="130" t="s">
        <v>352</v>
      </c>
    </row>
    <row r="13" spans="1:7" ht="63" customHeight="1" x14ac:dyDescent="0.25">
      <c r="A13" s="127" t="s">
        <v>353</v>
      </c>
      <c r="B13" s="135" t="s">
        <v>354</v>
      </c>
      <c r="C13" s="117" t="s">
        <v>355</v>
      </c>
      <c r="D13" s="117" t="s">
        <v>356</v>
      </c>
      <c r="E13" s="136">
        <f>((E7*E9/E8)*E11)*E12</f>
        <v>444.39870291576</v>
      </c>
      <c r="F13" s="128" t="s">
        <v>357</v>
      </c>
      <c r="G13" s="125"/>
    </row>
    <row r="14" spans="1:7" ht="15.75" customHeight="1" x14ac:dyDescent="0.25">
      <c r="A14" s="125"/>
      <c r="B14" s="121" t="s">
        <v>144</v>
      </c>
      <c r="C14" s="125"/>
      <c r="D14" s="125"/>
      <c r="E14" s="125"/>
      <c r="F14" s="125"/>
    </row>
    <row r="15" spans="1:7" ht="110.25" customHeight="1" x14ac:dyDescent="0.25">
      <c r="A15" s="127" t="s">
        <v>328</v>
      </c>
      <c r="B15" s="128" t="s">
        <v>329</v>
      </c>
      <c r="C15" s="117" t="s">
        <v>330</v>
      </c>
      <c r="D15" s="117" t="s">
        <v>331</v>
      </c>
      <c r="E15" s="129">
        <v>47872.94</v>
      </c>
      <c r="F15" s="128" t="s">
        <v>332</v>
      </c>
    </row>
    <row r="16" spans="1:7" ht="31.5" customHeight="1" x14ac:dyDescent="0.25">
      <c r="A16" s="127" t="s">
        <v>333</v>
      </c>
      <c r="B16" s="128" t="s">
        <v>334</v>
      </c>
      <c r="C16" s="117" t="s">
        <v>335</v>
      </c>
      <c r="D16" s="117" t="s">
        <v>336</v>
      </c>
      <c r="E16" s="129">
        <f>1973/12</f>
        <v>164.41666666667001</v>
      </c>
      <c r="F16" s="128" t="s">
        <v>337</v>
      </c>
    </row>
    <row r="17" spans="1:6" ht="15.75" customHeight="1" x14ac:dyDescent="0.25">
      <c r="A17" s="127" t="s">
        <v>338</v>
      </c>
      <c r="B17" s="128" t="s">
        <v>339</v>
      </c>
      <c r="C17" s="117" t="s">
        <v>340</v>
      </c>
      <c r="D17" s="117" t="s">
        <v>331</v>
      </c>
      <c r="E17" s="129">
        <v>1</v>
      </c>
      <c r="F17" s="128"/>
    </row>
    <row r="18" spans="1:6" ht="15.75" customHeight="1" x14ac:dyDescent="0.25">
      <c r="A18" s="127" t="s">
        <v>341</v>
      </c>
      <c r="B18" s="128" t="s">
        <v>342</v>
      </c>
      <c r="C18" s="117"/>
      <c r="D18" s="117"/>
      <c r="E18" s="131">
        <v>1</v>
      </c>
      <c r="F18" s="128" t="s">
        <v>343</v>
      </c>
    </row>
    <row r="19" spans="1:6" ht="78.75" customHeight="1" x14ac:dyDescent="0.25">
      <c r="A19" s="127" t="s">
        <v>344</v>
      </c>
      <c r="B19" s="128" t="s">
        <v>345</v>
      </c>
      <c r="C19" s="117" t="s">
        <v>346</v>
      </c>
      <c r="D19" s="117" t="s">
        <v>331</v>
      </c>
      <c r="E19" s="132">
        <v>2.15</v>
      </c>
      <c r="F19" s="128" t="s">
        <v>358</v>
      </c>
    </row>
    <row r="20" spans="1:6" ht="78.75" customHeight="1" x14ac:dyDescent="0.25">
      <c r="A20" s="127" t="s">
        <v>348</v>
      </c>
      <c r="B20" s="118" t="s">
        <v>349</v>
      </c>
      <c r="C20" s="117" t="s">
        <v>350</v>
      </c>
      <c r="D20" s="117" t="s">
        <v>331</v>
      </c>
      <c r="E20" s="133">
        <v>1.139</v>
      </c>
      <c r="F20" s="134" t="s">
        <v>351</v>
      </c>
    </row>
    <row r="21" spans="1:6" ht="63" customHeight="1" x14ac:dyDescent="0.25">
      <c r="A21" s="127" t="s">
        <v>353</v>
      </c>
      <c r="B21" s="135" t="s">
        <v>359</v>
      </c>
      <c r="C21" s="117" t="s">
        <v>355</v>
      </c>
      <c r="D21" s="117" t="s">
        <v>356</v>
      </c>
      <c r="E21" s="136">
        <f>((E15*E17/E16)*E19)*E20</f>
        <v>713.02776960364997</v>
      </c>
      <c r="F21" s="128" t="s">
        <v>357</v>
      </c>
    </row>
    <row r="22" spans="1:6" ht="15.75" customHeight="1" x14ac:dyDescent="0.25">
      <c r="A22" s="125"/>
      <c r="B22" s="121" t="s">
        <v>148</v>
      </c>
      <c r="C22" s="125"/>
      <c r="D22" s="125"/>
      <c r="E22" s="125"/>
      <c r="F22" s="125"/>
    </row>
    <row r="23" spans="1:6" ht="110.25" customHeight="1" x14ac:dyDescent="0.25">
      <c r="A23" s="127" t="s">
        <v>328</v>
      </c>
      <c r="B23" s="128" t="s">
        <v>329</v>
      </c>
      <c r="C23" s="117" t="s">
        <v>330</v>
      </c>
      <c r="D23" s="117" t="s">
        <v>331</v>
      </c>
      <c r="E23" s="129">
        <v>47872.94</v>
      </c>
      <c r="F23" s="128" t="s">
        <v>332</v>
      </c>
    </row>
    <row r="24" spans="1:6" ht="31.5" customHeight="1" x14ac:dyDescent="0.25">
      <c r="A24" s="127" t="s">
        <v>333</v>
      </c>
      <c r="B24" s="128" t="s">
        <v>334</v>
      </c>
      <c r="C24" s="117" t="s">
        <v>335</v>
      </c>
      <c r="D24" s="117" t="s">
        <v>336</v>
      </c>
      <c r="E24" s="129">
        <f>1973/12</f>
        <v>164.41666666667001</v>
      </c>
      <c r="F24" s="128" t="s">
        <v>337</v>
      </c>
    </row>
    <row r="25" spans="1:6" ht="15.75" customHeight="1" x14ac:dyDescent="0.25">
      <c r="A25" s="127" t="s">
        <v>338</v>
      </c>
      <c r="B25" s="128" t="s">
        <v>339</v>
      </c>
      <c r="C25" s="117" t="s">
        <v>340</v>
      </c>
      <c r="D25" s="117" t="s">
        <v>331</v>
      </c>
      <c r="E25" s="129">
        <v>1</v>
      </c>
      <c r="F25" s="128"/>
    </row>
    <row r="26" spans="1:6" ht="15.75" customHeight="1" x14ac:dyDescent="0.25">
      <c r="A26" s="127" t="s">
        <v>341</v>
      </c>
      <c r="B26" s="128" t="s">
        <v>342</v>
      </c>
      <c r="C26" s="117"/>
      <c r="D26" s="117"/>
      <c r="E26" s="131">
        <v>1</v>
      </c>
      <c r="F26" s="128" t="s">
        <v>343</v>
      </c>
    </row>
    <row r="27" spans="1:6" ht="78.75" customHeight="1" x14ac:dyDescent="0.25">
      <c r="A27" s="127" t="s">
        <v>344</v>
      </c>
      <c r="B27" s="128" t="s">
        <v>345</v>
      </c>
      <c r="C27" s="117" t="s">
        <v>346</v>
      </c>
      <c r="D27" s="117" t="s">
        <v>331</v>
      </c>
      <c r="E27" s="132">
        <v>1.96</v>
      </c>
      <c r="F27" s="128" t="s">
        <v>358</v>
      </c>
    </row>
    <row r="28" spans="1:6" ht="78.75" customHeight="1" x14ac:dyDescent="0.25">
      <c r="A28" s="127" t="s">
        <v>348</v>
      </c>
      <c r="B28" s="118" t="s">
        <v>349</v>
      </c>
      <c r="C28" s="117" t="s">
        <v>350</v>
      </c>
      <c r="D28" s="117" t="s">
        <v>331</v>
      </c>
      <c r="E28" s="133">
        <v>1.139</v>
      </c>
      <c r="F28" s="134" t="s">
        <v>351</v>
      </c>
    </row>
    <row r="29" spans="1:6" ht="63" customHeight="1" x14ac:dyDescent="0.25">
      <c r="A29" s="127" t="s">
        <v>353</v>
      </c>
      <c r="B29" s="135" t="s">
        <v>359</v>
      </c>
      <c r="C29" s="117" t="s">
        <v>355</v>
      </c>
      <c r="D29" s="117" t="s">
        <v>356</v>
      </c>
      <c r="E29" s="136">
        <f>((E23*E25/E24)*E27)*E28</f>
        <v>650.01601322007002</v>
      </c>
      <c r="F29" s="128" t="s">
        <v>357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orientation="portrait" cellComments="atEnd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G16" sqref="G16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285" t="s">
        <v>360</v>
      </c>
      <c r="B2" s="285"/>
      <c r="C2" s="285"/>
      <c r="D2" s="285"/>
      <c r="E2" s="285"/>
      <c r="F2" s="285"/>
    </row>
    <row r="4" spans="1:7" ht="18" customHeight="1" x14ac:dyDescent="0.25">
      <c r="A4" s="163" t="s">
        <v>322</v>
      </c>
    </row>
    <row r="5" spans="1:7" x14ac:dyDescent="0.25">
      <c r="A5" s="58" t="s">
        <v>13</v>
      </c>
      <c r="B5" s="58" t="s">
        <v>323</v>
      </c>
      <c r="C5" s="58" t="s">
        <v>324</v>
      </c>
      <c r="D5" s="58" t="s">
        <v>325</v>
      </c>
      <c r="E5" s="58" t="s">
        <v>326</v>
      </c>
      <c r="F5" s="58" t="s">
        <v>327</v>
      </c>
    </row>
    <row r="6" spans="1:7" x14ac:dyDescent="0.25">
      <c r="A6" s="58">
        <v>1</v>
      </c>
      <c r="B6" s="58">
        <v>2</v>
      </c>
      <c r="C6" s="58">
        <v>3</v>
      </c>
      <c r="D6" s="58">
        <v>4</v>
      </c>
      <c r="E6" s="58">
        <v>5</v>
      </c>
      <c r="F6" s="58">
        <v>6</v>
      </c>
    </row>
    <row r="7" spans="1:7" ht="90" customHeight="1" x14ac:dyDescent="0.25">
      <c r="A7" s="164" t="s">
        <v>328</v>
      </c>
      <c r="B7" s="63" t="s">
        <v>329</v>
      </c>
      <c r="C7" s="54" t="s">
        <v>361</v>
      </c>
      <c r="D7" s="54" t="s">
        <v>331</v>
      </c>
      <c r="E7" s="61">
        <v>43361</v>
      </c>
      <c r="F7" s="63" t="s">
        <v>332</v>
      </c>
    </row>
    <row r="8" spans="1:7" ht="30" customHeight="1" x14ac:dyDescent="0.25">
      <c r="A8" s="164" t="s">
        <v>333</v>
      </c>
      <c r="B8" s="63" t="s">
        <v>334</v>
      </c>
      <c r="C8" s="54" t="s">
        <v>362</v>
      </c>
      <c r="D8" s="54" t="s">
        <v>336</v>
      </c>
      <c r="E8" s="61">
        <f>1973/12</f>
        <v>164.41666666667001</v>
      </c>
      <c r="F8" s="63" t="s">
        <v>337</v>
      </c>
      <c r="G8" s="165"/>
    </row>
    <row r="9" spans="1:7" x14ac:dyDescent="0.25">
      <c r="A9" s="164" t="s">
        <v>338</v>
      </c>
      <c r="B9" s="63" t="s">
        <v>339</v>
      </c>
      <c r="C9" s="54" t="s">
        <v>340</v>
      </c>
      <c r="D9" s="54" t="s">
        <v>331</v>
      </c>
      <c r="E9" s="61">
        <v>1</v>
      </c>
      <c r="F9" s="63"/>
      <c r="G9" s="166"/>
    </row>
    <row r="10" spans="1:7" x14ac:dyDescent="0.25">
      <c r="A10" s="164" t="s">
        <v>341</v>
      </c>
      <c r="B10" s="63" t="s">
        <v>342</v>
      </c>
      <c r="C10" s="54"/>
      <c r="D10" s="54"/>
      <c r="E10" s="167">
        <v>1</v>
      </c>
      <c r="F10" s="63" t="s">
        <v>343</v>
      </c>
      <c r="G10" s="166"/>
    </row>
    <row r="11" spans="1:7" ht="75" customHeight="1" x14ac:dyDescent="0.25">
      <c r="A11" s="164" t="s">
        <v>344</v>
      </c>
      <c r="B11" s="63" t="s">
        <v>345</v>
      </c>
      <c r="C11" s="54" t="s">
        <v>363</v>
      </c>
      <c r="D11" s="54" t="s">
        <v>331</v>
      </c>
      <c r="E11" s="168">
        <v>2.15</v>
      </c>
      <c r="F11" s="63" t="s">
        <v>358</v>
      </c>
    </row>
    <row r="12" spans="1:7" ht="75" customHeight="1" x14ac:dyDescent="0.25">
      <c r="A12" s="164" t="s">
        <v>348</v>
      </c>
      <c r="B12" s="169" t="s">
        <v>349</v>
      </c>
      <c r="C12" s="54" t="s">
        <v>364</v>
      </c>
      <c r="D12" s="54" t="s">
        <v>331</v>
      </c>
      <c r="E12" s="170">
        <v>1.139</v>
      </c>
      <c r="F12" s="171" t="s">
        <v>351</v>
      </c>
      <c r="G12" s="166" t="s">
        <v>352</v>
      </c>
    </row>
    <row r="13" spans="1:7" ht="60" customHeight="1" x14ac:dyDescent="0.25">
      <c r="A13" s="164" t="s">
        <v>353</v>
      </c>
      <c r="B13" s="172" t="s">
        <v>365</v>
      </c>
      <c r="C13" s="54" t="s">
        <v>366</v>
      </c>
      <c r="D13" s="54" t="s">
        <v>367</v>
      </c>
      <c r="E13" s="173">
        <f>((E7*E9/E8)*E11)*E12</f>
        <v>645.82616229093003</v>
      </c>
      <c r="F13" s="63" t="s">
        <v>357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fitToHeight="0"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E12" sqref="E12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285" t="s">
        <v>360</v>
      </c>
      <c r="B2" s="285"/>
      <c r="C2" s="285"/>
      <c r="D2" s="285"/>
      <c r="E2" s="285"/>
      <c r="F2" s="285"/>
    </row>
    <row r="4" spans="1:7" ht="18" customHeight="1" x14ac:dyDescent="0.25">
      <c r="A4" s="163" t="s">
        <v>322</v>
      </c>
    </row>
    <row r="5" spans="1:7" x14ac:dyDescent="0.25">
      <c r="A5" s="58" t="s">
        <v>13</v>
      </c>
      <c r="B5" s="58" t="s">
        <v>323</v>
      </c>
      <c r="C5" s="58" t="s">
        <v>324</v>
      </c>
      <c r="D5" s="58" t="s">
        <v>325</v>
      </c>
      <c r="E5" s="58" t="s">
        <v>326</v>
      </c>
      <c r="F5" s="58" t="s">
        <v>327</v>
      </c>
    </row>
    <row r="6" spans="1:7" x14ac:dyDescent="0.25">
      <c r="A6" s="58">
        <v>1</v>
      </c>
      <c r="B6" s="58">
        <v>2</v>
      </c>
      <c r="C6" s="58">
        <v>3</v>
      </c>
      <c r="D6" s="58">
        <v>4</v>
      </c>
      <c r="E6" s="58">
        <v>5</v>
      </c>
      <c r="F6" s="58">
        <v>6</v>
      </c>
    </row>
    <row r="7" spans="1:7" ht="90" customHeight="1" x14ac:dyDescent="0.25">
      <c r="A7" s="164" t="s">
        <v>328</v>
      </c>
      <c r="B7" s="63" t="s">
        <v>329</v>
      </c>
      <c r="C7" s="54" t="s">
        <v>361</v>
      </c>
      <c r="D7" s="54" t="s">
        <v>331</v>
      </c>
      <c r="E7" s="61">
        <v>43361</v>
      </c>
      <c r="F7" s="63" t="s">
        <v>332</v>
      </c>
    </row>
    <row r="8" spans="1:7" ht="30" customHeight="1" x14ac:dyDescent="0.25">
      <c r="A8" s="164" t="s">
        <v>333</v>
      </c>
      <c r="B8" s="63" t="s">
        <v>334</v>
      </c>
      <c r="C8" s="54" t="s">
        <v>362</v>
      </c>
      <c r="D8" s="54" t="s">
        <v>336</v>
      </c>
      <c r="E8" s="61">
        <f>1973/12</f>
        <v>164.41666666667001</v>
      </c>
      <c r="F8" s="63" t="s">
        <v>337</v>
      </c>
      <c r="G8" s="165"/>
    </row>
    <row r="9" spans="1:7" x14ac:dyDescent="0.25">
      <c r="A9" s="164" t="s">
        <v>338</v>
      </c>
      <c r="B9" s="63" t="s">
        <v>339</v>
      </c>
      <c r="C9" s="54" t="s">
        <v>340</v>
      </c>
      <c r="D9" s="54" t="s">
        <v>331</v>
      </c>
      <c r="E9" s="61">
        <v>1</v>
      </c>
      <c r="F9" s="63"/>
      <c r="G9" s="166"/>
    </row>
    <row r="10" spans="1:7" x14ac:dyDescent="0.25">
      <c r="A10" s="164" t="s">
        <v>341</v>
      </c>
      <c r="B10" s="63" t="s">
        <v>342</v>
      </c>
      <c r="C10" s="54"/>
      <c r="D10" s="54"/>
      <c r="E10" s="167">
        <v>1</v>
      </c>
      <c r="F10" s="63" t="s">
        <v>343</v>
      </c>
      <c r="G10" s="166"/>
    </row>
    <row r="11" spans="1:7" ht="75" customHeight="1" x14ac:dyDescent="0.25">
      <c r="A11" s="164" t="s">
        <v>344</v>
      </c>
      <c r="B11" s="63" t="s">
        <v>345</v>
      </c>
      <c r="C11" s="54" t="s">
        <v>363</v>
      </c>
      <c r="D11" s="54" t="s">
        <v>331</v>
      </c>
      <c r="E11" s="168">
        <v>1.96</v>
      </c>
      <c r="F11" s="63" t="s">
        <v>358</v>
      </c>
    </row>
    <row r="12" spans="1:7" ht="75" customHeight="1" x14ac:dyDescent="0.25">
      <c r="A12" s="164" t="s">
        <v>348</v>
      </c>
      <c r="B12" s="169" t="s">
        <v>349</v>
      </c>
      <c r="C12" s="54" t="s">
        <v>364</v>
      </c>
      <c r="D12" s="54" t="s">
        <v>331</v>
      </c>
      <c r="E12" s="170">
        <v>1.139</v>
      </c>
      <c r="F12" s="171" t="s">
        <v>351</v>
      </c>
      <c r="G12" s="166" t="s">
        <v>352</v>
      </c>
    </row>
    <row r="13" spans="1:7" ht="60" customHeight="1" x14ac:dyDescent="0.25">
      <c r="A13" s="164" t="s">
        <v>353</v>
      </c>
      <c r="B13" s="172" t="s">
        <v>365</v>
      </c>
      <c r="C13" s="54" t="s">
        <v>366</v>
      </c>
      <c r="D13" s="54" t="s">
        <v>367</v>
      </c>
      <c r="E13" s="173">
        <f>((E7*E9/E8)*E11)*E12</f>
        <v>588.75315260009995</v>
      </c>
      <c r="F13" s="63" t="s">
        <v>357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fitToHeight="0"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34" customFormat="1" ht="29.45" customHeight="1" x14ac:dyDescent="0.2">
      <c r="A1" s="286" t="s">
        <v>368</v>
      </c>
      <c r="B1" s="286"/>
      <c r="C1" s="286"/>
      <c r="D1" s="286"/>
      <c r="E1" s="286"/>
      <c r="F1" s="286"/>
      <c r="G1" s="286"/>
      <c r="H1" s="286"/>
      <c r="I1" s="286"/>
    </row>
    <row r="2" spans="1:13" s="34" customFormat="1" ht="13.5" customHeight="1" x14ac:dyDescent="0.2">
      <c r="A2" s="35"/>
      <c r="B2" s="35"/>
      <c r="C2" s="35"/>
      <c r="D2" s="35"/>
      <c r="E2" s="35"/>
      <c r="F2" s="35"/>
      <c r="G2" s="35"/>
      <c r="H2" s="35"/>
      <c r="I2" s="35"/>
    </row>
    <row r="3" spans="1:13" s="34" customFormat="1" ht="34.5" customHeight="1" x14ac:dyDescent="0.2">
      <c r="A3" s="233" t="str">
        <f>'Прил. 3'!A6</f>
        <v>Наименование разрабатываемого показателя УНЦ - Элементы ПС без устройства фундаментов. Цифровой ТТ на три фазы 220(150) кВ</v>
      </c>
      <c r="B3" s="233"/>
      <c r="C3" s="233"/>
      <c r="D3" s="233"/>
      <c r="E3" s="233"/>
      <c r="F3" s="233"/>
      <c r="G3" s="233"/>
      <c r="H3" s="233"/>
      <c r="I3" s="233"/>
    </row>
    <row r="4" spans="1:13" s="4" customFormat="1" ht="15.75" customHeight="1" x14ac:dyDescent="0.2">
      <c r="A4" s="247"/>
      <c r="B4" s="247"/>
      <c r="C4" s="247"/>
      <c r="D4" s="247"/>
      <c r="E4" s="247"/>
      <c r="F4" s="247"/>
      <c r="G4" s="247"/>
      <c r="H4" s="247"/>
      <c r="I4" s="247"/>
    </row>
    <row r="5" spans="1:13" s="36" customFormat="1" ht="36.6" customHeight="1" x14ac:dyDescent="0.35">
      <c r="A5" s="287" t="s">
        <v>13</v>
      </c>
      <c r="B5" s="287" t="s">
        <v>369</v>
      </c>
      <c r="C5" s="287" t="s">
        <v>370</v>
      </c>
      <c r="D5" s="287" t="s">
        <v>371</v>
      </c>
      <c r="E5" s="283" t="s">
        <v>372</v>
      </c>
      <c r="F5" s="283"/>
      <c r="G5" s="283"/>
      <c r="H5" s="283"/>
      <c r="I5" s="283"/>
    </row>
    <row r="6" spans="1:13" s="30" customFormat="1" ht="31.5" customHeight="1" x14ac:dyDescent="0.2">
      <c r="A6" s="287"/>
      <c r="B6" s="287"/>
      <c r="C6" s="287"/>
      <c r="D6" s="287"/>
      <c r="E6" s="37" t="s">
        <v>86</v>
      </c>
      <c r="F6" s="37" t="s">
        <v>87</v>
      </c>
      <c r="G6" s="37" t="s">
        <v>43</v>
      </c>
      <c r="H6" s="37" t="s">
        <v>373</v>
      </c>
      <c r="I6" s="37" t="s">
        <v>374</v>
      </c>
    </row>
    <row r="7" spans="1:13" s="30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30" customFormat="1" ht="13.15" customHeight="1" x14ac:dyDescent="0.2">
      <c r="A8" s="38">
        <v>1</v>
      </c>
      <c r="B8" s="39"/>
      <c r="C8" s="8" t="s">
        <v>115</v>
      </c>
      <c r="D8" s="40"/>
      <c r="E8" s="32">
        <f>'4.3 Отдел 2. Тех.характеристики'!H4/1000</f>
        <v>3.98509</v>
      </c>
      <c r="F8" s="32">
        <f>'4.3 Отдел 2. Тех.характеристики'!I4/1000</f>
        <v>3.1536300000000002</v>
      </c>
      <c r="G8" s="32">
        <f>'4.3 Отдел 2. Тех.характеристики'!J4/1000</f>
        <v>94.532139999999998</v>
      </c>
      <c r="H8" s="32"/>
      <c r="I8" s="32">
        <f>E8+F8+G8</f>
        <v>101.67086</v>
      </c>
      <c r="K8" s="41"/>
      <c r="L8" s="41"/>
      <c r="M8" s="41"/>
    </row>
    <row r="9" spans="1:13" s="30" customFormat="1" ht="38.25" customHeight="1" x14ac:dyDescent="0.2">
      <c r="A9" s="38">
        <v>2</v>
      </c>
      <c r="B9" s="8" t="s">
        <v>375</v>
      </c>
      <c r="C9" s="8" t="s">
        <v>376</v>
      </c>
      <c r="D9" s="115">
        <v>3.9E-2</v>
      </c>
      <c r="E9" s="32">
        <f>E8*D9</f>
        <v>0.15541851000000001</v>
      </c>
      <c r="F9" s="32">
        <f>F8*D9</f>
        <v>0.12299156999999999</v>
      </c>
      <c r="G9" s="32"/>
      <c r="H9" s="32"/>
      <c r="I9" s="32">
        <f>E9+F9</f>
        <v>0.27841008</v>
      </c>
    </row>
    <row r="10" spans="1:13" s="30" customFormat="1" ht="13.15" customHeight="1" x14ac:dyDescent="0.2">
      <c r="A10" s="38"/>
      <c r="B10" s="8"/>
      <c r="C10" s="8"/>
      <c r="D10" s="16"/>
      <c r="E10" s="32"/>
      <c r="F10" s="32"/>
      <c r="G10" s="32"/>
      <c r="H10" s="32"/>
      <c r="I10" s="32"/>
    </row>
    <row r="11" spans="1:13" s="30" customFormat="1" ht="51" customHeight="1" x14ac:dyDescent="0.2">
      <c r="A11" s="38">
        <v>3</v>
      </c>
      <c r="B11" s="8" t="s">
        <v>377</v>
      </c>
      <c r="C11" s="8" t="s">
        <v>314</v>
      </c>
      <c r="D11" s="115">
        <v>2.1000000000000001E-2</v>
      </c>
      <c r="E11" s="32">
        <f>(E8+E9)*D11</f>
        <v>8.6950678710000007E-2</v>
      </c>
      <c r="F11" s="32"/>
      <c r="G11" s="32"/>
      <c r="H11" s="32" t="s">
        <v>378</v>
      </c>
      <c r="I11" s="32">
        <f>E11</f>
        <v>8.6950678710000007E-2</v>
      </c>
    </row>
    <row r="12" spans="1:13" s="30" customFormat="1" ht="45" customHeight="1" x14ac:dyDescent="0.2">
      <c r="A12" s="38">
        <v>4</v>
      </c>
      <c r="B12" s="8" t="s">
        <v>379</v>
      </c>
      <c r="C12" s="8" t="s">
        <v>380</v>
      </c>
      <c r="D12" s="16">
        <v>5.6000000000000001E-2</v>
      </c>
      <c r="E12" s="32"/>
      <c r="F12" s="32"/>
      <c r="G12" s="32"/>
      <c r="H12" s="32">
        <f>(G8+F8)*D12</f>
        <v>5.4704031200000003</v>
      </c>
      <c r="I12" s="32">
        <f>H12</f>
        <v>5.4704031200000003</v>
      </c>
      <c r="J12" s="42" t="s">
        <v>381</v>
      </c>
    </row>
    <row r="13" spans="1:13" s="30" customFormat="1" ht="13.15" customHeight="1" x14ac:dyDescent="0.2">
      <c r="A13" s="38"/>
      <c r="B13" s="8"/>
      <c r="C13" s="8"/>
      <c r="D13" s="16"/>
      <c r="E13" s="32"/>
      <c r="F13" s="32"/>
      <c r="G13" s="32"/>
      <c r="H13" s="32"/>
      <c r="I13" s="32"/>
    </row>
    <row r="14" spans="1:13" s="30" customFormat="1" ht="39.6" customHeight="1" x14ac:dyDescent="0.2">
      <c r="A14" s="38">
        <v>5</v>
      </c>
      <c r="B14" s="8" t="s">
        <v>318</v>
      </c>
      <c r="C14" s="8" t="s">
        <v>382</v>
      </c>
      <c r="D14" s="115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32"/>
      <c r="F14" s="32"/>
      <c r="G14" s="32"/>
      <c r="H14" s="32">
        <f>(I8+I9+I11+I12)*D14*1</f>
        <v>2.3006417510044002</v>
      </c>
      <c r="I14" s="32">
        <f>H14</f>
        <v>2.3006417510044002</v>
      </c>
      <c r="J14" s="43">
        <f>(I8+I9+I11+I12)/1000</f>
        <v>0.10750662387871</v>
      </c>
    </row>
    <row r="15" spans="1:13" s="30" customFormat="1" ht="13.15" customHeight="1" x14ac:dyDescent="0.2">
      <c r="A15" s="38"/>
      <c r="B15" s="8"/>
      <c r="C15" s="8"/>
      <c r="D15" s="16"/>
      <c r="E15" s="32"/>
      <c r="F15" s="32"/>
      <c r="G15" s="32"/>
      <c r="H15" s="32"/>
      <c r="I15" s="32"/>
    </row>
    <row r="16" spans="1:13" s="30" customFormat="1" ht="39.6" customHeight="1" x14ac:dyDescent="0.2">
      <c r="A16" s="38">
        <v>6</v>
      </c>
      <c r="B16" s="8" t="s">
        <v>383</v>
      </c>
      <c r="C16" s="8" t="s">
        <v>384</v>
      </c>
      <c r="D16" s="16">
        <v>0</v>
      </c>
      <c r="E16" s="32"/>
      <c r="F16" s="32"/>
      <c r="G16" s="32"/>
      <c r="H16" s="32">
        <f>(E8+F8)*D16</f>
        <v>0</v>
      </c>
      <c r="I16" s="32">
        <f>H16</f>
        <v>0</v>
      </c>
      <c r="J16" s="42" t="s">
        <v>385</v>
      </c>
    </row>
    <row r="17" spans="1:10" s="30" customFormat="1" ht="81.75" customHeight="1" x14ac:dyDescent="0.2">
      <c r="A17" s="38">
        <v>7</v>
      </c>
      <c r="B17" s="8" t="s">
        <v>383</v>
      </c>
      <c r="C17" s="8" t="s">
        <v>386</v>
      </c>
      <c r="D17" s="16">
        <v>0</v>
      </c>
      <c r="E17" s="32"/>
      <c r="F17" s="32"/>
      <c r="G17" s="32"/>
      <c r="H17" s="32">
        <f>(E9+F9)*D17</f>
        <v>0</v>
      </c>
      <c r="I17" s="32">
        <f>H17</f>
        <v>0</v>
      </c>
      <c r="J17" s="42"/>
    </row>
    <row r="18" spans="1:10" s="30" customFormat="1" ht="13.15" customHeight="1" x14ac:dyDescent="0.2">
      <c r="A18" s="38"/>
      <c r="B18" s="8"/>
      <c r="C18" s="8"/>
      <c r="D18" s="16"/>
      <c r="E18" s="32"/>
      <c r="F18" s="32"/>
      <c r="G18" s="32"/>
      <c r="H18" s="32"/>
      <c r="I18" s="32"/>
    </row>
    <row r="19" spans="1:10" s="45" customFormat="1" ht="13.15" customHeight="1" x14ac:dyDescent="0.2">
      <c r="A19" s="38">
        <v>8</v>
      </c>
      <c r="B19" s="8"/>
      <c r="C19" s="8" t="s">
        <v>387</v>
      </c>
      <c r="D19" s="44"/>
      <c r="E19" s="32">
        <f>SUM(E8:E18)</f>
        <v>4.2274591887100001</v>
      </c>
      <c r="F19" s="32"/>
      <c r="G19" s="32">
        <f>SUM(G8:G18)</f>
        <v>94.532139999999998</v>
      </c>
      <c r="H19" s="32">
        <f>SUM(H8:H18)</f>
        <v>7.7710448710044</v>
      </c>
      <c r="I19" s="32">
        <f>SUM(I8:I18)</f>
        <v>109.80726562971</v>
      </c>
    </row>
    <row r="20" spans="1:10" s="30" customFormat="1" ht="51" customHeight="1" x14ac:dyDescent="0.2">
      <c r="A20" s="38">
        <v>9</v>
      </c>
      <c r="B20" s="8" t="s">
        <v>388</v>
      </c>
      <c r="C20" s="8" t="s">
        <v>123</v>
      </c>
      <c r="D20" s="46">
        <v>0.03</v>
      </c>
      <c r="E20" s="32">
        <f>E19*3%</f>
        <v>0.12682377566129999</v>
      </c>
      <c r="F20" s="32"/>
      <c r="G20" s="32">
        <f>G19*3%</f>
        <v>2.8359641999999998</v>
      </c>
      <c r="H20" s="32">
        <f>H19*3%</f>
        <v>0.23313134613013001</v>
      </c>
      <c r="I20" s="32">
        <f>I19*3%</f>
        <v>3.2942179688914002</v>
      </c>
    </row>
    <row r="21" spans="1:10" s="34" customFormat="1" ht="13.15" customHeight="1" x14ac:dyDescent="0.2">
      <c r="A21" s="38">
        <v>10</v>
      </c>
      <c r="B21" s="8"/>
      <c r="C21" s="8" t="s">
        <v>389</v>
      </c>
      <c r="D21" s="47"/>
      <c r="E21" s="32"/>
      <c r="F21" s="32"/>
      <c r="G21" s="32"/>
      <c r="H21" s="32"/>
      <c r="I21" s="32">
        <f>I19+I20</f>
        <v>113.10148359861</v>
      </c>
    </row>
    <row r="22" spans="1:10" s="34" customFormat="1" ht="13.15" customHeight="1" x14ac:dyDescent="0.2">
      <c r="A22" s="48"/>
      <c r="B22" s="49"/>
      <c r="C22" s="49"/>
      <c r="D22" s="50"/>
      <c r="E22" s="51"/>
      <c r="F22" s="51"/>
      <c r="G22" s="51"/>
      <c r="H22" s="51"/>
      <c r="I22" s="51"/>
    </row>
    <row r="23" spans="1:10" x14ac:dyDescent="0.25">
      <c r="A23" s="4" t="s">
        <v>126</v>
      </c>
      <c r="B23" s="52"/>
      <c r="C23" s="4"/>
      <c r="D23" s="30"/>
      <c r="E23" s="30"/>
      <c r="F23" s="30"/>
      <c r="G23" s="30"/>
      <c r="H23" s="30"/>
      <c r="I23" s="30"/>
    </row>
    <row r="24" spans="1:10" x14ac:dyDescent="0.25">
      <c r="A24" s="31" t="s">
        <v>127</v>
      </c>
      <c r="B24" s="52"/>
      <c r="C24" s="4"/>
      <c r="D24" s="30"/>
      <c r="E24" s="30"/>
      <c r="F24" s="30"/>
      <c r="G24" s="30"/>
      <c r="H24" s="30"/>
      <c r="I24" s="30"/>
    </row>
    <row r="25" spans="1:10" x14ac:dyDescent="0.25">
      <c r="A25" s="4"/>
      <c r="B25" s="52"/>
      <c r="C25" s="4"/>
      <c r="D25" s="30"/>
      <c r="E25" s="30"/>
      <c r="F25" s="30"/>
      <c r="G25" s="30"/>
      <c r="H25" s="30"/>
      <c r="I25" s="30"/>
    </row>
    <row r="26" spans="1:10" x14ac:dyDescent="0.25">
      <c r="A26" s="4" t="s">
        <v>128</v>
      </c>
      <c r="B26" s="52"/>
      <c r="C26" s="4"/>
      <c r="D26" s="30"/>
      <c r="E26" s="30"/>
      <c r="F26" s="30"/>
      <c r="G26" s="30"/>
      <c r="H26" s="30"/>
      <c r="I26" s="30"/>
    </row>
    <row r="27" spans="1:10" x14ac:dyDescent="0.25">
      <c r="A27" s="31" t="s">
        <v>129</v>
      </c>
      <c r="B27" s="52"/>
      <c r="C27" s="4"/>
      <c r="D27" s="30"/>
      <c r="E27" s="30"/>
      <c r="F27" s="30"/>
      <c r="G27" s="30"/>
      <c r="H27" s="30"/>
      <c r="I27" s="30"/>
    </row>
    <row r="28" spans="1:10" x14ac:dyDescent="0.25">
      <c r="B28" s="53"/>
    </row>
    <row r="29" spans="1:10" x14ac:dyDescent="0.25">
      <c r="B29" s="53"/>
    </row>
    <row r="30" spans="1:10" x14ac:dyDescent="0.25">
      <c r="B30" s="53"/>
    </row>
    <row r="31" spans="1:10" x14ac:dyDescent="0.25">
      <c r="B31" s="53"/>
    </row>
    <row r="32" spans="1:10" x14ac:dyDescent="0.25">
      <c r="B32" s="53"/>
    </row>
    <row r="33" spans="2:2" x14ac:dyDescent="0.25">
      <c r="B33" s="53"/>
    </row>
    <row r="34" spans="2:2" x14ac:dyDescent="0.25">
      <c r="B34" s="53"/>
    </row>
    <row r="35" spans="2:2" x14ac:dyDescent="0.25">
      <c r="B35" s="53"/>
    </row>
    <row r="36" spans="2:2" x14ac:dyDescent="0.25">
      <c r="B36" s="53"/>
    </row>
    <row r="37" spans="2:2" x14ac:dyDescent="0.25">
      <c r="B37" s="53"/>
    </row>
    <row r="38" spans="2:2" x14ac:dyDescent="0.25">
      <c r="B38" s="53"/>
    </row>
    <row r="39" spans="2:2" x14ac:dyDescent="0.25">
      <c r="B39" s="53"/>
    </row>
    <row r="40" spans="2:2" x14ac:dyDescent="0.25">
      <c r="B40" s="53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89" t="s">
        <v>390</v>
      </c>
      <c r="O2" s="289"/>
    </row>
    <row r="3" spans="1:16" x14ac:dyDescent="0.25">
      <c r="A3" s="285" t="s">
        <v>391</v>
      </c>
      <c r="B3" s="285"/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</row>
    <row r="5" spans="1:16" ht="37.5" customHeight="1" x14ac:dyDescent="0.25">
      <c r="A5" s="290" t="s">
        <v>392</v>
      </c>
      <c r="B5" s="293" t="s">
        <v>393</v>
      </c>
      <c r="C5" s="296" t="s">
        <v>394</v>
      </c>
      <c r="D5" s="299" t="s">
        <v>395</v>
      </c>
      <c r="E5" s="300"/>
      <c r="F5" s="300"/>
      <c r="G5" s="300"/>
      <c r="H5" s="300"/>
      <c r="I5" s="299" t="s">
        <v>396</v>
      </c>
      <c r="J5" s="300"/>
      <c r="K5" s="300"/>
      <c r="L5" s="300"/>
      <c r="M5" s="300"/>
      <c r="N5" s="300"/>
      <c r="O5" s="54" t="s">
        <v>397</v>
      </c>
    </row>
    <row r="6" spans="1:16" s="57" customFormat="1" ht="150" customHeight="1" x14ac:dyDescent="0.25">
      <c r="A6" s="291"/>
      <c r="B6" s="294"/>
      <c r="C6" s="297"/>
      <c r="D6" s="296" t="s">
        <v>398</v>
      </c>
      <c r="E6" s="301" t="s">
        <v>399</v>
      </c>
      <c r="F6" s="302"/>
      <c r="G6" s="303"/>
      <c r="H6" s="55" t="s">
        <v>400</v>
      </c>
      <c r="I6" s="304" t="s">
        <v>401</v>
      </c>
      <c r="J6" s="304" t="s">
        <v>398</v>
      </c>
      <c r="K6" s="305" t="s">
        <v>399</v>
      </c>
      <c r="L6" s="305"/>
      <c r="M6" s="305"/>
      <c r="N6" s="55" t="s">
        <v>400</v>
      </c>
      <c r="O6" s="56" t="s">
        <v>402</v>
      </c>
    </row>
    <row r="7" spans="1:16" s="57" customFormat="1" ht="30.75" customHeight="1" x14ac:dyDescent="0.25">
      <c r="A7" s="292"/>
      <c r="B7" s="295"/>
      <c r="C7" s="298"/>
      <c r="D7" s="298"/>
      <c r="E7" s="54" t="s">
        <v>86</v>
      </c>
      <c r="F7" s="54" t="s">
        <v>87</v>
      </c>
      <c r="G7" s="54" t="s">
        <v>43</v>
      </c>
      <c r="H7" s="58" t="s">
        <v>403</v>
      </c>
      <c r="I7" s="304"/>
      <c r="J7" s="304"/>
      <c r="K7" s="54" t="s">
        <v>86</v>
      </c>
      <c r="L7" s="54" t="s">
        <v>87</v>
      </c>
      <c r="M7" s="54" t="s">
        <v>43</v>
      </c>
      <c r="N7" s="58" t="s">
        <v>403</v>
      </c>
      <c r="O7" s="54" t="s">
        <v>404</v>
      </c>
    </row>
    <row r="8" spans="1:16" s="57" customFormat="1" x14ac:dyDescent="0.25">
      <c r="A8" s="59">
        <v>1</v>
      </c>
      <c r="B8" s="59">
        <v>2</v>
      </c>
      <c r="C8" s="59">
        <v>3</v>
      </c>
      <c r="D8" s="59">
        <v>4</v>
      </c>
      <c r="E8" s="59">
        <v>5</v>
      </c>
      <c r="F8" s="59">
        <v>6</v>
      </c>
      <c r="G8" s="59">
        <v>7</v>
      </c>
      <c r="H8" s="59">
        <v>8</v>
      </c>
      <c r="I8" s="59">
        <v>9</v>
      </c>
      <c r="J8" s="59">
        <v>10</v>
      </c>
      <c r="K8" s="59">
        <v>11</v>
      </c>
      <c r="L8" s="59">
        <v>12</v>
      </c>
      <c r="M8" s="59">
        <v>13</v>
      </c>
      <c r="N8" s="59">
        <v>14</v>
      </c>
      <c r="O8" s="59">
        <v>15</v>
      </c>
    </row>
    <row r="9" spans="1:16" s="57" customFormat="1" ht="102.75" customHeight="1" x14ac:dyDescent="0.25">
      <c r="A9" s="59">
        <v>1</v>
      </c>
      <c r="B9" s="290" t="s">
        <v>405</v>
      </c>
      <c r="C9" s="60" t="s">
        <v>406</v>
      </c>
      <c r="D9" s="61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1">
        <f>(713.49*0.8)/1000</f>
        <v>0.57079199999999997</v>
      </c>
      <c r="I9" s="61">
        <v>11656.266250000001</v>
      </c>
      <c r="J9" s="61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1">
        <f>H9*H25</f>
        <v>6.48990504</v>
      </c>
      <c r="O9" s="62">
        <f t="shared" ref="O9:O15" si="2">N9/(L9+M9)</f>
        <v>4.389761038157E-3</v>
      </c>
    </row>
    <row r="10" spans="1:16" s="57" customFormat="1" ht="54.75" customHeight="1" x14ac:dyDescent="0.25">
      <c r="A10" s="58">
        <v>2</v>
      </c>
      <c r="B10" s="292"/>
      <c r="C10" s="63" t="s">
        <v>407</v>
      </c>
      <c r="D10" s="61">
        <f t="shared" si="0"/>
        <v>2228.558</v>
      </c>
      <c r="E10" s="61">
        <f>430700/1000</f>
        <v>430.7</v>
      </c>
      <c r="F10" s="61">
        <f>1797858/1000</f>
        <v>1797.8579999999999</v>
      </c>
      <c r="G10" s="61">
        <v>0</v>
      </c>
      <c r="H10" s="61">
        <f>1685/1000</f>
        <v>1.6850000000000001</v>
      </c>
      <c r="I10" s="61">
        <f>15834377.63/1000</f>
        <v>15834.377630000001</v>
      </c>
      <c r="J10" s="61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1">
        <f>H10*I25</f>
        <v>14.1877</v>
      </c>
      <c r="O10" s="62">
        <f t="shared" si="2"/>
        <v>1.2253798721652001E-3</v>
      </c>
      <c r="P10" s="64"/>
    </row>
    <row r="11" spans="1:16" s="57" customFormat="1" ht="24.6" customHeight="1" x14ac:dyDescent="0.25">
      <c r="A11" s="59">
        <v>3</v>
      </c>
      <c r="B11" s="290" t="s">
        <v>408</v>
      </c>
      <c r="C11" s="63" t="s">
        <v>409</v>
      </c>
      <c r="D11" s="61">
        <f t="shared" si="0"/>
        <v>22378.080000000002</v>
      </c>
      <c r="E11" s="61">
        <v>15858.44</v>
      </c>
      <c r="F11" s="61">
        <v>6519.64</v>
      </c>
      <c r="G11" s="61">
        <v>0</v>
      </c>
      <c r="H11" s="61">
        <v>9.7100000000000009</v>
      </c>
      <c r="I11" s="61">
        <v>170961.79</v>
      </c>
      <c r="J11" s="61">
        <f t="shared" si="1"/>
        <v>129121.52159999999</v>
      </c>
      <c r="K11" s="61">
        <f>E11*J22</f>
        <v>91503.198799999998</v>
      </c>
      <c r="L11" s="61">
        <f>F11*J22</f>
        <v>37618.322800000002</v>
      </c>
      <c r="M11" s="61">
        <f>G11*J24</f>
        <v>0</v>
      </c>
      <c r="N11" s="61">
        <f>H11*J25</f>
        <v>154.48609999999999</v>
      </c>
      <c r="O11" s="62">
        <f t="shared" si="2"/>
        <v>4.1066716562919003E-3</v>
      </c>
    </row>
    <row r="12" spans="1:16" s="57" customFormat="1" ht="31.9" customHeight="1" x14ac:dyDescent="0.25">
      <c r="A12" s="58">
        <v>4</v>
      </c>
      <c r="B12" s="292"/>
      <c r="C12" s="63" t="s">
        <v>410</v>
      </c>
      <c r="D12" s="61">
        <f t="shared" si="0"/>
        <v>93405.18</v>
      </c>
      <c r="E12" s="61">
        <v>53163.12</v>
      </c>
      <c r="F12" s="61">
        <v>40153.81</v>
      </c>
      <c r="G12" s="61">
        <v>88.25</v>
      </c>
      <c r="H12" s="61">
        <v>33.76</v>
      </c>
      <c r="I12" s="61">
        <v>725870.83</v>
      </c>
      <c r="J12" s="61">
        <f t="shared" si="1"/>
        <v>538845.47</v>
      </c>
      <c r="K12" s="61">
        <v>306751.18</v>
      </c>
      <c r="L12" s="61">
        <v>231687.44</v>
      </c>
      <c r="M12" s="61">
        <v>406.85</v>
      </c>
      <c r="N12" s="61">
        <v>537.07000000000005</v>
      </c>
      <c r="O12" s="62">
        <f t="shared" si="2"/>
        <v>2.3140164284093001E-3</v>
      </c>
    </row>
    <row r="13" spans="1:16" s="57" customFormat="1" ht="60" customHeight="1" x14ac:dyDescent="0.25">
      <c r="A13" s="59">
        <v>5</v>
      </c>
      <c r="B13" s="290" t="s">
        <v>411</v>
      </c>
      <c r="C13" s="60" t="s">
        <v>412</v>
      </c>
      <c r="D13" s="61">
        <f t="shared" si="0"/>
        <v>52119.83</v>
      </c>
      <c r="E13" s="61">
        <v>15198.48</v>
      </c>
      <c r="F13" s="61">
        <v>31977.3</v>
      </c>
      <c r="G13" s="61">
        <v>4944.05</v>
      </c>
      <c r="H13" s="61">
        <v>16.13</v>
      </c>
      <c r="I13" s="61">
        <v>2024759.04</v>
      </c>
      <c r="J13" s="61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1">
        <f>H13*L25</f>
        <v>231.46549999999999</v>
      </c>
      <c r="O13" s="62">
        <f t="shared" si="2"/>
        <v>1.2285736337367E-3</v>
      </c>
    </row>
    <row r="14" spans="1:16" s="57" customFormat="1" ht="39.6" customHeight="1" x14ac:dyDescent="0.25">
      <c r="A14" s="58">
        <v>6</v>
      </c>
      <c r="B14" s="292"/>
      <c r="C14" s="63" t="s">
        <v>413</v>
      </c>
      <c r="D14" s="61">
        <f t="shared" si="0"/>
        <v>89613.6</v>
      </c>
      <c r="E14" s="61">
        <v>44598.73</v>
      </c>
      <c r="F14" s="61">
        <v>40017</v>
      </c>
      <c r="G14" s="61">
        <v>4997.87</v>
      </c>
      <c r="H14" s="61">
        <f>7.69+81.8</f>
        <v>89.49</v>
      </c>
      <c r="I14" s="61">
        <v>738823.57</v>
      </c>
      <c r="J14" s="61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1">
        <f>H14*M25</f>
        <v>1423.7859000000001</v>
      </c>
      <c r="O14" s="62">
        <f t="shared" si="2"/>
        <v>5.6024083795152002E-3</v>
      </c>
    </row>
    <row r="15" spans="1:16" s="57" customFormat="1" ht="46.15" customHeight="1" x14ac:dyDescent="0.25">
      <c r="A15" s="59">
        <v>7</v>
      </c>
      <c r="B15" s="65" t="s">
        <v>414</v>
      </c>
      <c r="C15" s="63" t="s">
        <v>415</v>
      </c>
      <c r="D15" s="61">
        <f t="shared" si="0"/>
        <v>981651.63</v>
      </c>
      <c r="E15" s="61">
        <v>448398.51</v>
      </c>
      <c r="F15" s="61">
        <v>486091.33</v>
      </c>
      <c r="G15" s="61">
        <v>47161.79</v>
      </c>
      <c r="H15" s="61">
        <v>143.03</v>
      </c>
      <c r="I15" s="61">
        <v>16001185.93</v>
      </c>
      <c r="J15" s="61">
        <f t="shared" si="1"/>
        <v>6269109.2307000002</v>
      </c>
      <c r="K15" s="61">
        <f>123094.59*N22+325303.92*N23</f>
        <v>2908258.6863000002</v>
      </c>
      <c r="L15" s="61">
        <f>110226.08*N22+375865.25*N23</f>
        <v>3158998.0832000002</v>
      </c>
      <c r="M15" s="61">
        <f>G15*N24</f>
        <v>201852.46119999999</v>
      </c>
      <c r="N15" s="61">
        <f>H15*N25</f>
        <v>1185.7186999999999</v>
      </c>
      <c r="O15" s="62">
        <f t="shared" si="2"/>
        <v>3.5280316227560002E-4</v>
      </c>
    </row>
    <row r="16" spans="1:16" s="57" customFormat="1" ht="24" customHeight="1" x14ac:dyDescent="0.25">
      <c r="A16" s="66"/>
      <c r="B16" s="66"/>
      <c r="C16" s="67" t="s">
        <v>416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7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" customHeight="1" x14ac:dyDescent="0.25">
      <c r="C18" s="74" t="s">
        <v>417</v>
      </c>
    </row>
    <row r="19" spans="1:15" ht="30.75" customHeight="1" x14ac:dyDescent="0.25">
      <c r="L19" s="75"/>
    </row>
    <row r="20" spans="1:15" ht="15" customHeight="1" outlineLevel="1" x14ac:dyDescent="0.25">
      <c r="G20" s="288" t="s">
        <v>418</v>
      </c>
      <c r="H20" s="288"/>
      <c r="I20" s="288"/>
      <c r="J20" s="288"/>
      <c r="K20" s="288"/>
      <c r="L20" s="288"/>
      <c r="M20" s="288"/>
      <c r="N20" s="288"/>
    </row>
    <row r="21" spans="1:15" ht="15.75" customHeight="1" outlineLevel="1" x14ac:dyDescent="0.25">
      <c r="G21" s="76"/>
      <c r="H21" s="76" t="s">
        <v>419</v>
      </c>
      <c r="I21" s="76" t="s">
        <v>420</v>
      </c>
      <c r="J21" s="76" t="s">
        <v>421</v>
      </c>
      <c r="K21" s="77" t="s">
        <v>422</v>
      </c>
      <c r="L21" s="76" t="s">
        <v>423</v>
      </c>
      <c r="M21" s="76" t="s">
        <v>424</v>
      </c>
      <c r="N21" s="76" t="s">
        <v>425</v>
      </c>
      <c r="O21" s="70"/>
    </row>
    <row r="22" spans="1:15" ht="15.75" customHeight="1" outlineLevel="1" x14ac:dyDescent="0.25">
      <c r="G22" s="307" t="s">
        <v>426</v>
      </c>
      <c r="H22" s="306">
        <v>6.09</v>
      </c>
      <c r="I22" s="308">
        <v>6.44</v>
      </c>
      <c r="J22" s="306">
        <v>5.77</v>
      </c>
      <c r="K22" s="308">
        <v>5.77</v>
      </c>
      <c r="L22" s="306">
        <v>5.23</v>
      </c>
      <c r="M22" s="306">
        <v>5.77</v>
      </c>
      <c r="N22" s="78">
        <v>6.29</v>
      </c>
      <c r="O22" t="s">
        <v>427</v>
      </c>
    </row>
    <row r="23" spans="1:15" ht="15.75" customHeight="1" outlineLevel="1" x14ac:dyDescent="0.25">
      <c r="G23" s="307"/>
      <c r="H23" s="306"/>
      <c r="I23" s="308"/>
      <c r="J23" s="306"/>
      <c r="K23" s="308"/>
      <c r="L23" s="306"/>
      <c r="M23" s="306"/>
      <c r="N23" s="78">
        <v>6.56</v>
      </c>
      <c r="O23" t="s">
        <v>428</v>
      </c>
    </row>
    <row r="24" spans="1:15" ht="15.75" customHeight="1" outlineLevel="1" x14ac:dyDescent="0.25">
      <c r="G24" s="79" t="s">
        <v>429</v>
      </c>
      <c r="H24" s="78">
        <v>4.46</v>
      </c>
      <c r="I24" s="77">
        <v>4.28</v>
      </c>
      <c r="J24" s="78">
        <v>4.6500000000000004</v>
      </c>
      <c r="K24" s="77">
        <v>4.6100000000000003</v>
      </c>
      <c r="L24" s="78">
        <v>4.28</v>
      </c>
      <c r="M24" s="78">
        <v>4.6500000000000004</v>
      </c>
      <c r="N24" s="78">
        <v>4.28</v>
      </c>
      <c r="O24" s="70"/>
    </row>
    <row r="25" spans="1:15" ht="15.75" customHeight="1" outlineLevel="1" x14ac:dyDescent="0.25">
      <c r="G25" s="79" t="s">
        <v>403</v>
      </c>
      <c r="H25" s="78">
        <v>11.37</v>
      </c>
      <c r="I25" s="78">
        <v>8.42</v>
      </c>
      <c r="J25" s="78">
        <v>15.91</v>
      </c>
      <c r="K25" s="77">
        <v>15.91</v>
      </c>
      <c r="L25" s="78">
        <v>14.35</v>
      </c>
      <c r="M25" s="78">
        <v>15.91</v>
      </c>
      <c r="N25" s="78">
        <v>8.2899999999999991</v>
      </c>
      <c r="O25" s="70"/>
    </row>
    <row r="26" spans="1:15" ht="31.5" customHeight="1" outlineLevel="1" x14ac:dyDescent="0.25">
      <c r="G26" s="79" t="s">
        <v>430</v>
      </c>
      <c r="H26" s="78">
        <v>3.83</v>
      </c>
      <c r="I26" s="77">
        <v>3.95</v>
      </c>
      <c r="J26" s="78">
        <v>4.1500000000000004</v>
      </c>
      <c r="K26" s="77">
        <v>3.83</v>
      </c>
      <c r="L26" s="77">
        <v>3.95</v>
      </c>
      <c r="M26" s="78">
        <v>4.09</v>
      </c>
      <c r="N26" s="78">
        <v>3.95</v>
      </c>
      <c r="O26" s="70"/>
    </row>
    <row r="27" spans="1:15" ht="31.5" customHeight="1" outlineLevel="1" x14ac:dyDescent="0.25">
      <c r="G27" s="79" t="s">
        <v>431</v>
      </c>
      <c r="H27" s="78">
        <v>3.91</v>
      </c>
      <c r="I27" s="77">
        <v>3.99</v>
      </c>
      <c r="J27" s="78">
        <v>4.2300000000000004</v>
      </c>
      <c r="K27" s="77">
        <v>3.91</v>
      </c>
      <c r="L27" s="77">
        <v>3.99</v>
      </c>
      <c r="M27" s="78">
        <v>4.17</v>
      </c>
      <c r="N27" s="78">
        <v>3.99</v>
      </c>
      <c r="O27" s="70"/>
    </row>
    <row r="28" spans="1:15" ht="15.75" customHeight="1" outlineLevel="1" x14ac:dyDescent="0.25">
      <c r="G28" s="79" t="s">
        <v>373</v>
      </c>
      <c r="H28" s="78">
        <v>8.7899999999999991</v>
      </c>
      <c r="I28" s="78">
        <v>8.7899999999999991</v>
      </c>
      <c r="J28" s="78">
        <v>9.19</v>
      </c>
      <c r="K28" s="77">
        <v>9.1</v>
      </c>
      <c r="L28" s="78">
        <v>8.42</v>
      </c>
      <c r="M28" s="78">
        <v>9.19</v>
      </c>
      <c r="N28" s="78">
        <v>8.42</v>
      </c>
      <c r="O28" s="70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1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70" customWidth="1"/>
  </cols>
  <sheetData>
    <row r="2" spans="1:18" ht="18.75" customHeight="1" x14ac:dyDescent="0.25">
      <c r="A2" s="324" t="s">
        <v>432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</row>
    <row r="4" spans="1:18" ht="36.75" customHeight="1" x14ac:dyDescent="0.25">
      <c r="A4" s="290" t="s">
        <v>392</v>
      </c>
      <c r="B4" s="293" t="s">
        <v>393</v>
      </c>
      <c r="C4" s="296" t="s">
        <v>433</v>
      </c>
      <c r="D4" s="296" t="s">
        <v>434</v>
      </c>
      <c r="E4" s="299" t="s">
        <v>435</v>
      </c>
      <c r="F4" s="300"/>
      <c r="G4" s="300"/>
      <c r="H4" s="300"/>
      <c r="I4" s="300"/>
      <c r="J4" s="300"/>
      <c r="K4" s="300"/>
      <c r="L4" s="300"/>
      <c r="M4" s="300"/>
      <c r="N4" s="325" t="s">
        <v>436</v>
      </c>
      <c r="O4" s="326"/>
      <c r="P4" s="326"/>
      <c r="Q4" s="326"/>
      <c r="R4" s="327"/>
    </row>
    <row r="5" spans="1:18" ht="60" customHeight="1" x14ac:dyDescent="0.25">
      <c r="A5" s="291"/>
      <c r="B5" s="294"/>
      <c r="C5" s="297"/>
      <c r="D5" s="297"/>
      <c r="E5" s="304" t="s">
        <v>437</v>
      </c>
      <c r="F5" s="304" t="s">
        <v>438</v>
      </c>
      <c r="G5" s="301" t="s">
        <v>399</v>
      </c>
      <c r="H5" s="302"/>
      <c r="I5" s="302"/>
      <c r="J5" s="303"/>
      <c r="K5" s="304" t="s">
        <v>439</v>
      </c>
      <c r="L5" s="304"/>
      <c r="M5" s="304"/>
      <c r="N5" s="81" t="s">
        <v>440</v>
      </c>
      <c r="O5" s="81" t="s">
        <v>441</v>
      </c>
      <c r="P5" s="81" t="s">
        <v>442</v>
      </c>
      <c r="Q5" s="82" t="s">
        <v>443</v>
      </c>
      <c r="R5" s="81" t="s">
        <v>444</v>
      </c>
    </row>
    <row r="6" spans="1:18" ht="49.5" customHeight="1" x14ac:dyDescent="0.25">
      <c r="A6" s="292"/>
      <c r="B6" s="295"/>
      <c r="C6" s="298"/>
      <c r="D6" s="298"/>
      <c r="E6" s="304"/>
      <c r="F6" s="304"/>
      <c r="G6" s="54" t="s">
        <v>86</v>
      </c>
      <c r="H6" s="54" t="s">
        <v>87</v>
      </c>
      <c r="I6" s="54" t="s">
        <v>43</v>
      </c>
      <c r="J6" s="54" t="s">
        <v>373</v>
      </c>
      <c r="K6" s="54" t="s">
        <v>440</v>
      </c>
      <c r="L6" s="54" t="s">
        <v>441</v>
      </c>
      <c r="M6" s="54" t="s">
        <v>442</v>
      </c>
      <c r="N6" s="54" t="s">
        <v>445</v>
      </c>
      <c r="O6" s="54" t="s">
        <v>446</v>
      </c>
      <c r="P6" s="54" t="s">
        <v>447</v>
      </c>
      <c r="Q6" s="55" t="s">
        <v>448</v>
      </c>
      <c r="R6" s="54" t="s">
        <v>449</v>
      </c>
    </row>
    <row r="7" spans="1:18" ht="16.5" customHeight="1" x14ac:dyDescent="0.25">
      <c r="A7" s="59"/>
      <c r="B7" s="83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55"/>
      <c r="R7" s="58"/>
    </row>
    <row r="8" spans="1:18" x14ac:dyDescent="0.25">
      <c r="A8" s="59">
        <v>1</v>
      </c>
      <c r="B8" s="59"/>
      <c r="C8" s="59">
        <v>2</v>
      </c>
      <c r="D8" s="59">
        <v>3</v>
      </c>
      <c r="E8" s="59">
        <v>4</v>
      </c>
      <c r="F8" s="59">
        <v>5</v>
      </c>
      <c r="G8" s="59">
        <v>6</v>
      </c>
      <c r="H8" s="59">
        <v>7</v>
      </c>
      <c r="I8" s="59">
        <v>8</v>
      </c>
      <c r="J8" s="59">
        <v>9</v>
      </c>
      <c r="K8" s="59">
        <v>10</v>
      </c>
      <c r="L8" s="59">
        <v>11</v>
      </c>
      <c r="M8" s="59">
        <v>12</v>
      </c>
      <c r="N8" s="59">
        <v>13</v>
      </c>
      <c r="O8" s="59">
        <v>14</v>
      </c>
      <c r="P8" s="59">
        <v>15</v>
      </c>
      <c r="Q8" s="59">
        <v>16</v>
      </c>
      <c r="R8" s="59">
        <v>17</v>
      </c>
    </row>
    <row r="9" spans="1:18" ht="102.6" customHeight="1" x14ac:dyDescent="0.25">
      <c r="A9" s="290">
        <v>1</v>
      </c>
      <c r="B9" s="290" t="s">
        <v>450</v>
      </c>
      <c r="C9" s="317" t="s">
        <v>406</v>
      </c>
      <c r="D9" s="60" t="s">
        <v>451</v>
      </c>
      <c r="E9" s="61">
        <v>11656.266250000001</v>
      </c>
      <c r="F9" s="61">
        <f t="shared" ref="F9:F14" si="0">G9+H9+I9</f>
        <v>9442.6878704999999</v>
      </c>
      <c r="G9" s="61">
        <f>G10*E28</f>
        <v>2331.6699567000001</v>
      </c>
      <c r="H9" s="61">
        <f>H10*E28</f>
        <v>1695.3600216</v>
      </c>
      <c r="I9" s="61">
        <f>I10*E30</f>
        <v>5415.6578921999999</v>
      </c>
      <c r="J9" s="61"/>
      <c r="K9" s="61">
        <f>K10*1.19*E33</f>
        <v>136.37044035299999</v>
      </c>
      <c r="L9" s="61">
        <v>0</v>
      </c>
      <c r="M9" s="61">
        <f>M10*1.266*E34</f>
        <v>66.539350027799998</v>
      </c>
      <c r="N9" s="62">
        <f t="shared" ref="N9:N22" si="1">K9/(G9+H9)</f>
        <v>3.3863775806946002E-2</v>
      </c>
      <c r="O9" s="62">
        <f t="shared" ref="O9:O22" si="2">L9/(G9+H9)</f>
        <v>0</v>
      </c>
      <c r="P9" s="62">
        <f t="shared" ref="P9:P22" si="3">M9/(G9+H9)</f>
        <v>1.652318219292E-2</v>
      </c>
      <c r="Q9" s="84">
        <v>0</v>
      </c>
      <c r="R9" s="85">
        <f>N9+O9+P9+Q9</f>
        <v>5.0386957999864999E-2</v>
      </c>
    </row>
    <row r="10" spans="1:18" ht="72.599999999999994" hidden="1" customHeight="1" x14ac:dyDescent="0.25">
      <c r="A10" s="292"/>
      <c r="B10" s="291"/>
      <c r="C10" s="318"/>
      <c r="D10" s="60" t="s">
        <v>452</v>
      </c>
      <c r="E10" s="61">
        <v>2179.8248199999998</v>
      </c>
      <c r="F10" s="61">
        <f t="shared" si="0"/>
        <v>1875.52594</v>
      </c>
      <c r="G10" s="61">
        <f>382868.63/1000</f>
        <v>382.86863</v>
      </c>
      <c r="H10" s="61">
        <f>278384.24/1000</f>
        <v>278.38423999999998</v>
      </c>
      <c r="I10" s="61">
        <f>1214273.07/1000</f>
        <v>1214.27307</v>
      </c>
      <c r="J10" s="61"/>
      <c r="K10" s="61">
        <f>29920.89/1000</f>
        <v>29.92089</v>
      </c>
      <c r="L10" s="61">
        <v>0</v>
      </c>
      <c r="M10" s="61">
        <f>13442.13/1000</f>
        <v>13.442130000000001</v>
      </c>
      <c r="N10" s="62">
        <f t="shared" si="1"/>
        <v>4.5248786595059001E-2</v>
      </c>
      <c r="O10" s="62">
        <f t="shared" si="2"/>
        <v>0</v>
      </c>
      <c r="P10" s="62">
        <f t="shared" si="3"/>
        <v>2.0328274718868E-2</v>
      </c>
      <c r="Q10" s="84">
        <v>0</v>
      </c>
      <c r="R10" s="85"/>
    </row>
    <row r="11" spans="1:18" ht="192.75" customHeight="1" x14ac:dyDescent="0.25">
      <c r="A11" s="290">
        <v>2</v>
      </c>
      <c r="B11" s="291"/>
      <c r="C11" s="317" t="s">
        <v>453</v>
      </c>
      <c r="D11" s="60" t="s">
        <v>451</v>
      </c>
      <c r="E11" s="61">
        <v>688044.21</v>
      </c>
      <c r="F11" s="61">
        <f t="shared" si="0"/>
        <v>521424.06839999999</v>
      </c>
      <c r="G11" s="61">
        <f>G12*F28</f>
        <v>99804.705000000002</v>
      </c>
      <c r="H11" s="61">
        <f>H12*F28</f>
        <v>246917.90760000001</v>
      </c>
      <c r="I11" s="61">
        <f>I12*F30</f>
        <v>174701.4558</v>
      </c>
      <c r="J11" s="61"/>
      <c r="K11" s="61">
        <f>K12*1.19*F33</f>
        <v>8486.4829769999997</v>
      </c>
      <c r="L11" s="61">
        <f>L12*1.19*F33</f>
        <v>11572.501646999999</v>
      </c>
      <c r="M11" s="61">
        <f>M12*1.266*F34</f>
        <v>3883.6190735999999</v>
      </c>
      <c r="N11" s="62">
        <f t="shared" si="1"/>
        <v>2.4476289311970999E-2</v>
      </c>
      <c r="O11" s="62">
        <f t="shared" si="2"/>
        <v>3.3376829853179003E-2</v>
      </c>
      <c r="P11" s="62">
        <f t="shared" si="3"/>
        <v>1.1200939692042E-2</v>
      </c>
      <c r="Q11" s="84">
        <v>0</v>
      </c>
      <c r="R11" s="85">
        <f>N11+O11+P11+Q11</f>
        <v>6.9054058857192999E-2</v>
      </c>
    </row>
    <row r="12" spans="1:18" ht="100.9" hidden="1" customHeight="1" x14ac:dyDescent="0.25">
      <c r="A12" s="292"/>
      <c r="B12" s="292"/>
      <c r="C12" s="318"/>
      <c r="D12" s="60" t="s">
        <v>452</v>
      </c>
      <c r="E12" s="61">
        <v>116471.93</v>
      </c>
      <c r="F12" s="61">
        <f t="shared" si="0"/>
        <v>91466.75</v>
      </c>
      <c r="G12" s="61">
        <v>15053.5</v>
      </c>
      <c r="H12" s="61">
        <v>37242.519999999997</v>
      </c>
      <c r="I12" s="61">
        <v>39170.730000000003</v>
      </c>
      <c r="J12" s="61"/>
      <c r="K12" s="61">
        <v>1862.01</v>
      </c>
      <c r="L12" s="61">
        <v>2539.11</v>
      </c>
      <c r="M12" s="61">
        <v>784.56</v>
      </c>
      <c r="N12" s="62">
        <f t="shared" si="1"/>
        <v>3.5605195194586998E-2</v>
      </c>
      <c r="O12" s="62">
        <f t="shared" si="2"/>
        <v>4.8552643203058E-2</v>
      </c>
      <c r="P12" s="62">
        <f t="shared" si="3"/>
        <v>1.5002288893112999E-2</v>
      </c>
      <c r="Q12" s="84">
        <v>0</v>
      </c>
      <c r="R12" s="85"/>
    </row>
    <row r="13" spans="1:18" ht="49.15" customHeight="1" x14ac:dyDescent="0.25">
      <c r="A13" s="290">
        <v>3</v>
      </c>
      <c r="B13" s="290" t="s">
        <v>408</v>
      </c>
      <c r="C13" s="320" t="s">
        <v>409</v>
      </c>
      <c r="D13" s="60" t="s">
        <v>454</v>
      </c>
      <c r="E13" s="61">
        <v>170961.79</v>
      </c>
      <c r="F13" s="61">
        <f t="shared" si="0"/>
        <v>129121.52159999999</v>
      </c>
      <c r="G13" s="61">
        <f>G14*G28</f>
        <v>91503.198799999998</v>
      </c>
      <c r="H13" s="61">
        <f>H14*G28</f>
        <v>37618.322800000002</v>
      </c>
      <c r="I13" s="61">
        <f>I14*G30</f>
        <v>0</v>
      </c>
      <c r="J13" s="61"/>
      <c r="K13" s="61">
        <f>K14*1.19*G33</f>
        <v>1996.481088</v>
      </c>
      <c r="L13" s="61">
        <f>L14*1.19*G33</f>
        <v>2500.7293079999999</v>
      </c>
      <c r="M13" s="61">
        <f>M14*1.266*G34</f>
        <v>200.53819799999999</v>
      </c>
      <c r="N13" s="62">
        <f t="shared" si="1"/>
        <v>1.5462031915832E-2</v>
      </c>
      <c r="O13" s="62">
        <f t="shared" si="2"/>
        <v>1.9367254017862E-2</v>
      </c>
      <c r="P13" s="62">
        <f t="shared" si="3"/>
        <v>1.5530966140659E-3</v>
      </c>
      <c r="Q13" s="84">
        <v>4.5614105389631997E-3</v>
      </c>
      <c r="R13" s="85">
        <f>N13+O13+P13+Q13</f>
        <v>4.0943793086723003E-2</v>
      </c>
    </row>
    <row r="14" spans="1:18" ht="57" hidden="1" customHeight="1" x14ac:dyDescent="0.25">
      <c r="A14" s="292"/>
      <c r="B14" s="291"/>
      <c r="C14" s="321"/>
      <c r="D14" s="60" t="s">
        <v>452</v>
      </c>
      <c r="E14" s="61">
        <v>29033.31</v>
      </c>
      <c r="F14" s="61">
        <f t="shared" si="0"/>
        <v>22378.080000000002</v>
      </c>
      <c r="G14" s="61">
        <v>15858.44</v>
      </c>
      <c r="H14" s="61">
        <v>6519.64</v>
      </c>
      <c r="I14" s="61">
        <v>0</v>
      </c>
      <c r="J14" s="61"/>
      <c r="K14" s="61">
        <v>420.48</v>
      </c>
      <c r="L14" s="61">
        <v>526.67999999999995</v>
      </c>
      <c r="M14" s="61">
        <v>39.700000000000003</v>
      </c>
      <c r="N14" s="62">
        <f t="shared" si="1"/>
        <v>1.8789815748268001E-2</v>
      </c>
      <c r="O14" s="62">
        <f t="shared" si="2"/>
        <v>2.3535531198387E-2</v>
      </c>
      <c r="P14" s="62">
        <f t="shared" si="3"/>
        <v>1.7740574705247E-3</v>
      </c>
      <c r="Q14" s="84">
        <v>4.9753003421204997E-3</v>
      </c>
      <c r="R14" s="85"/>
    </row>
    <row r="15" spans="1:18" ht="67.900000000000006" customHeight="1" x14ac:dyDescent="0.25">
      <c r="A15" s="290">
        <v>4</v>
      </c>
      <c r="B15" s="291"/>
      <c r="C15" s="322" t="s">
        <v>410</v>
      </c>
      <c r="D15" s="63" t="s">
        <v>454</v>
      </c>
      <c r="E15" s="61">
        <v>725870.83</v>
      </c>
      <c r="F15" s="61">
        <v>551588.679</v>
      </c>
      <c r="G15" s="61">
        <v>319494.33</v>
      </c>
      <c r="H15" s="61">
        <v>231687.44</v>
      </c>
      <c r="I15" s="61">
        <v>406.85</v>
      </c>
      <c r="J15" s="61"/>
      <c r="K15" s="61">
        <v>12415.71</v>
      </c>
      <c r="L15" s="61">
        <v>14808.286339</v>
      </c>
      <c r="M15" s="61">
        <v>3822.96</v>
      </c>
      <c r="N15" s="62">
        <f t="shared" si="1"/>
        <v>2.2525618000755001E-2</v>
      </c>
      <c r="O15" s="62">
        <f t="shared" si="2"/>
        <v>2.6866429814977E-2</v>
      </c>
      <c r="P15" s="62">
        <f t="shared" si="3"/>
        <v>6.9359333128888E-3</v>
      </c>
      <c r="Q15" s="84">
        <v>3.5515340532281999E-3</v>
      </c>
      <c r="R15" s="85">
        <f>N15+O15+P15+Q15</f>
        <v>5.9879515181849002E-2</v>
      </c>
    </row>
    <row r="16" spans="1:18" ht="67.900000000000006" hidden="1" customHeight="1" x14ac:dyDescent="0.25">
      <c r="A16" s="292"/>
      <c r="B16" s="292"/>
      <c r="C16" s="323"/>
      <c r="D16" s="63" t="s">
        <v>452</v>
      </c>
      <c r="E16" s="61">
        <v>125177.97</v>
      </c>
      <c r="F16" s="61">
        <v>95613.7</v>
      </c>
      <c r="G16" s="61">
        <v>55371.64</v>
      </c>
      <c r="H16" s="61">
        <v>40153.81</v>
      </c>
      <c r="I16" s="61">
        <v>88.25</v>
      </c>
      <c r="J16" s="61"/>
      <c r="K16" s="61">
        <v>2724.12</v>
      </c>
      <c r="L16" s="61">
        <v>3249.07</v>
      </c>
      <c r="M16" s="61">
        <v>772.31</v>
      </c>
      <c r="N16" s="62">
        <f t="shared" si="1"/>
        <v>2.8517217139516E-2</v>
      </c>
      <c r="O16" s="62">
        <f t="shared" si="2"/>
        <v>3.4012611298874E-2</v>
      </c>
      <c r="P16" s="62">
        <f t="shared" si="3"/>
        <v>8.0848611548021993E-3</v>
      </c>
      <c r="Q16" s="84">
        <v>3.8737899135989E-3</v>
      </c>
      <c r="R16" s="85"/>
    </row>
    <row r="17" spans="1:18" ht="67.900000000000006" customHeight="1" x14ac:dyDescent="0.25">
      <c r="A17" s="290">
        <v>5</v>
      </c>
      <c r="B17" s="305" t="s">
        <v>411</v>
      </c>
      <c r="C17" s="317" t="s">
        <v>455</v>
      </c>
      <c r="D17" s="60" t="s">
        <v>456</v>
      </c>
      <c r="E17" s="61">
        <v>561932.85</v>
      </c>
      <c r="F17" s="61">
        <f>G17+H17+I17</f>
        <v>399667.21620000002</v>
      </c>
      <c r="G17" s="61">
        <f>G18*I28</f>
        <v>163785.296</v>
      </c>
      <c r="H17" s="61">
        <f>H18*I28</f>
        <v>147763.611</v>
      </c>
      <c r="I17" s="61">
        <f>I18*I30</f>
        <v>88118.309200000003</v>
      </c>
      <c r="J17" s="61"/>
      <c r="K17" s="61">
        <f>K18*1.19*I33</f>
        <v>19215.596995</v>
      </c>
      <c r="L17" s="61">
        <f>L18*1.19*I33</f>
        <v>0</v>
      </c>
      <c r="M17" s="61">
        <f>M18*1.266*I34</f>
        <v>1734.8322095999999</v>
      </c>
      <c r="N17" s="62">
        <f t="shared" si="1"/>
        <v>6.1677626090981999E-2</v>
      </c>
      <c r="O17" s="62">
        <f t="shared" si="2"/>
        <v>0</v>
      </c>
      <c r="P17" s="62">
        <f t="shared" si="3"/>
        <v>5.5684105147574998E-3</v>
      </c>
      <c r="Q17" s="84">
        <v>5.5643872525604002E-3</v>
      </c>
      <c r="R17" s="85">
        <f>N17+O17+P17+Q17</f>
        <v>7.2810423858299E-2</v>
      </c>
    </row>
    <row r="18" spans="1:18" ht="67.900000000000006" hidden="1" customHeight="1" x14ac:dyDescent="0.25">
      <c r="A18" s="292"/>
      <c r="B18" s="305"/>
      <c r="C18" s="318"/>
      <c r="D18" s="60" t="s">
        <v>452</v>
      </c>
      <c r="E18" s="61">
        <v>94393.09</v>
      </c>
      <c r="F18" s="61">
        <f>G18+H18+I18</f>
        <v>69651.210000000006</v>
      </c>
      <c r="G18" s="61">
        <v>25792.959999999999</v>
      </c>
      <c r="H18" s="61">
        <v>23269.86</v>
      </c>
      <c r="I18" s="61">
        <v>20588.39</v>
      </c>
      <c r="J18" s="61"/>
      <c r="K18" s="61">
        <v>4087.99</v>
      </c>
      <c r="L18" s="61">
        <v>0</v>
      </c>
      <c r="M18" s="61">
        <v>343.44</v>
      </c>
      <c r="N18" s="62">
        <f t="shared" si="1"/>
        <v>8.3321545724441004E-2</v>
      </c>
      <c r="O18" s="62">
        <f t="shared" si="2"/>
        <v>0</v>
      </c>
      <c r="P18" s="62">
        <f t="shared" si="3"/>
        <v>7.0000052993284996E-3</v>
      </c>
      <c r="Q18" s="84">
        <v>9.4728844648146997E-3</v>
      </c>
      <c r="R18" s="85"/>
    </row>
    <row r="19" spans="1:18" ht="67.900000000000006" customHeight="1" x14ac:dyDescent="0.25">
      <c r="A19" s="290">
        <v>6</v>
      </c>
      <c r="B19" s="305"/>
      <c r="C19" s="317" t="s">
        <v>413</v>
      </c>
      <c r="D19" s="63" t="s">
        <v>454</v>
      </c>
      <c r="E19" s="61">
        <v>738823.57</v>
      </c>
      <c r="F19" s="61">
        <v>511472.86</v>
      </c>
      <c r="G19" s="61">
        <v>257334.67</v>
      </c>
      <c r="H19" s="61">
        <v>230898.09</v>
      </c>
      <c r="I19" s="61">
        <v>23240.1</v>
      </c>
      <c r="J19" s="61"/>
      <c r="K19" s="61">
        <v>19584.188309000001</v>
      </c>
      <c r="L19" s="61">
        <v>0</v>
      </c>
      <c r="M19" s="61">
        <v>2539.5687809999999</v>
      </c>
      <c r="N19" s="62">
        <f t="shared" si="1"/>
        <v>4.0112401119907999E-2</v>
      </c>
      <c r="O19" s="62">
        <f t="shared" si="2"/>
        <v>0</v>
      </c>
      <c r="P19" s="62">
        <f t="shared" si="3"/>
        <v>5.2015534168579998E-3</v>
      </c>
      <c r="Q19" s="84">
        <v>5.1286902198045999E-3</v>
      </c>
      <c r="R19" s="85">
        <f>N19+O19+P19+Q19</f>
        <v>5.0442644756571002E-2</v>
      </c>
    </row>
    <row r="20" spans="1:18" ht="67.900000000000006" hidden="1" customHeight="1" x14ac:dyDescent="0.25">
      <c r="A20" s="292"/>
      <c r="B20" s="305"/>
      <c r="C20" s="318"/>
      <c r="D20" s="63" t="s">
        <v>452</v>
      </c>
      <c r="E20" s="61">
        <v>128717.35</v>
      </c>
      <c r="F20" s="61">
        <v>89613.6</v>
      </c>
      <c r="G20" s="61">
        <v>44598.73</v>
      </c>
      <c r="H20" s="61">
        <v>40017</v>
      </c>
      <c r="I20" s="61">
        <v>4997.87</v>
      </c>
      <c r="J20" s="61"/>
      <c r="K20" s="61">
        <v>4023.79</v>
      </c>
      <c r="L20" s="61">
        <v>0</v>
      </c>
      <c r="M20" s="61">
        <v>481.05</v>
      </c>
      <c r="N20" s="62">
        <f t="shared" si="1"/>
        <v>4.7553687712675E-2</v>
      </c>
      <c r="O20" s="62">
        <f t="shared" si="2"/>
        <v>0</v>
      </c>
      <c r="P20" s="62">
        <f t="shared" si="3"/>
        <v>5.6851131580381003E-3</v>
      </c>
      <c r="Q20" s="84">
        <v>5.5940533914911996E-3</v>
      </c>
      <c r="R20" s="85"/>
    </row>
    <row r="21" spans="1:18" ht="67.900000000000006" customHeight="1" x14ac:dyDescent="0.25">
      <c r="A21" s="290">
        <v>7</v>
      </c>
      <c r="B21" s="290" t="s">
        <v>414</v>
      </c>
      <c r="C21" s="317" t="s">
        <v>415</v>
      </c>
      <c r="D21" s="63" t="s">
        <v>457</v>
      </c>
      <c r="E21" s="61">
        <v>16001185.93</v>
      </c>
      <c r="F21" s="61">
        <f>G21+H21+I21+J21</f>
        <v>6269109.2307000002</v>
      </c>
      <c r="G21" s="61">
        <f>123094.59*K28+325303.92*K29</f>
        <v>2908258.6863000002</v>
      </c>
      <c r="H21" s="61">
        <f>110226.08*K28+375865.25*K29</f>
        <v>3158998.0832000002</v>
      </c>
      <c r="I21" s="61">
        <f>I22*K30</f>
        <v>201852.46119999999</v>
      </c>
      <c r="J21" s="61">
        <f>J22*K35</f>
        <v>0</v>
      </c>
      <c r="K21" s="61">
        <f>K22*K33*1.19</f>
        <v>48825.362634999998</v>
      </c>
      <c r="L21" s="61">
        <f>L22*1.19*K33</f>
        <v>73238.020449999996</v>
      </c>
      <c r="M21" s="61">
        <f>M22*K34*1.266</f>
        <v>11514.8831238</v>
      </c>
      <c r="N21" s="62">
        <f t="shared" si="1"/>
        <v>8.0473539343916007E-3</v>
      </c>
      <c r="O21" s="62">
        <f t="shared" si="2"/>
        <v>1.2071027027926E-2</v>
      </c>
      <c r="P21" s="62">
        <f t="shared" si="3"/>
        <v>1.8978730522309999E-3</v>
      </c>
      <c r="Q21" s="84">
        <v>5.9210415358545E-4</v>
      </c>
      <c r="R21" s="85">
        <f>N21+O21+P21+Q21</f>
        <v>2.2608358168133998E-2</v>
      </c>
    </row>
    <row r="22" spans="1:18" ht="67.900000000000006" hidden="1" customHeight="1" x14ac:dyDescent="0.25">
      <c r="A22" s="292"/>
      <c r="B22" s="292"/>
      <c r="C22" s="318"/>
      <c r="D22" s="86" t="s">
        <v>452</v>
      </c>
      <c r="E22" s="87">
        <v>2195184.4700000002</v>
      </c>
      <c r="F22" s="87">
        <f>G22+H22+I22+J22</f>
        <v>981651.63</v>
      </c>
      <c r="G22" s="87">
        <f>123094.59+325303.92</f>
        <v>448398.51</v>
      </c>
      <c r="H22" s="87">
        <f>110226.08+375865.25</f>
        <v>486091.33</v>
      </c>
      <c r="I22" s="87">
        <v>47161.79</v>
      </c>
      <c r="J22" s="87">
        <v>0</v>
      </c>
      <c r="K22" s="87">
        <v>10387.27</v>
      </c>
      <c r="L22" s="87">
        <v>15580.9</v>
      </c>
      <c r="M22" s="87">
        <v>2279.5700000000002</v>
      </c>
      <c r="N22" s="88">
        <f t="shared" si="1"/>
        <v>1.1115444551008E-2</v>
      </c>
      <c r="O22" s="88">
        <f t="shared" si="2"/>
        <v>1.6673161475998E-2</v>
      </c>
      <c r="P22" s="88">
        <f t="shared" si="3"/>
        <v>2.4393737656901999E-3</v>
      </c>
      <c r="Q22" s="89">
        <v>7.7662380726578996E-4</v>
      </c>
      <c r="R22" s="90"/>
    </row>
    <row r="23" spans="1:18" ht="67.900000000000006" customHeight="1" x14ac:dyDescent="0.25">
      <c r="A23" s="66"/>
      <c r="B23" s="66"/>
      <c r="C23" s="91" t="s">
        <v>458</v>
      </c>
      <c r="D23" s="67"/>
      <c r="E23" s="92"/>
      <c r="F23" s="92"/>
      <c r="G23" s="92"/>
      <c r="H23" s="92"/>
      <c r="I23" s="92"/>
      <c r="J23" s="92"/>
      <c r="K23" s="92"/>
      <c r="L23" s="92"/>
      <c r="M23" s="92"/>
      <c r="N23" s="69">
        <f>(N9+N11+N13+N15+N17+N19+N21)/7</f>
        <v>2.9452156597254999E-2</v>
      </c>
      <c r="O23" s="69">
        <f>(O9+O11+O13+O15+O17+O19+O21)/7</f>
        <v>1.3097362959135E-2</v>
      </c>
      <c r="P23" s="69">
        <f>(P9+P11+P13+P15+P17+P19+P21)/7</f>
        <v>6.9829983993947003E-3</v>
      </c>
      <c r="Q23" s="69">
        <f>(Q9+Q11+Q13+Q15+Q17+Q19+Q21)/7</f>
        <v>2.7711608883059999E-3</v>
      </c>
      <c r="R23" s="69">
        <f>N23+O23+P23+Q23</f>
        <v>5.2303678844090998E-2</v>
      </c>
    </row>
    <row r="24" spans="1:18" ht="67.900000000000006" customHeight="1" x14ac:dyDescent="0.25">
      <c r="A24" s="70"/>
      <c r="B24" s="70"/>
      <c r="C24" s="75"/>
      <c r="D24" s="71"/>
      <c r="E24" s="72"/>
      <c r="F24" s="72"/>
      <c r="G24" s="72"/>
      <c r="H24" s="72"/>
      <c r="I24" s="72"/>
      <c r="J24" s="72"/>
      <c r="K24" s="72"/>
      <c r="L24" s="72"/>
      <c r="M24" s="72"/>
      <c r="N24" s="73"/>
      <c r="O24" s="73"/>
      <c r="P24" s="73"/>
      <c r="Q24" s="72"/>
    </row>
    <row r="26" spans="1:18" ht="14.45" customHeight="1" outlineLevel="1" x14ac:dyDescent="0.25">
      <c r="D26" s="319" t="s">
        <v>459</v>
      </c>
      <c r="E26" s="319"/>
      <c r="F26" s="319"/>
      <c r="G26" s="319"/>
      <c r="H26" s="319"/>
      <c r="I26" s="319"/>
      <c r="J26" s="319"/>
      <c r="K26" s="319"/>
      <c r="L26" s="75"/>
      <c r="R26" s="93"/>
    </row>
    <row r="27" spans="1:18" outlineLevel="1" x14ac:dyDescent="0.25">
      <c r="D27" s="94"/>
      <c r="E27" s="94" t="s">
        <v>419</v>
      </c>
      <c r="F27" s="94" t="s">
        <v>420</v>
      </c>
      <c r="G27" s="94" t="s">
        <v>421</v>
      </c>
      <c r="H27" s="95" t="s">
        <v>422</v>
      </c>
      <c r="I27" s="95" t="s">
        <v>423</v>
      </c>
      <c r="J27" s="95" t="s">
        <v>424</v>
      </c>
      <c r="K27" s="66" t="s">
        <v>425</v>
      </c>
    </row>
    <row r="28" spans="1:18" outlineLevel="1" x14ac:dyDescent="0.25">
      <c r="D28" s="313" t="s">
        <v>426</v>
      </c>
      <c r="E28" s="311">
        <v>6.09</v>
      </c>
      <c r="F28" s="315">
        <v>6.63</v>
      </c>
      <c r="G28" s="311">
        <v>5.77</v>
      </c>
      <c r="H28" s="309">
        <v>5.77</v>
      </c>
      <c r="I28" s="309">
        <v>6.35</v>
      </c>
      <c r="J28" s="311">
        <v>5.77</v>
      </c>
      <c r="K28" s="96">
        <v>6.29</v>
      </c>
      <c r="L28" t="s">
        <v>427</v>
      </c>
    </row>
    <row r="29" spans="1:18" outlineLevel="1" x14ac:dyDescent="0.25">
      <c r="D29" s="314"/>
      <c r="E29" s="312"/>
      <c r="F29" s="316"/>
      <c r="G29" s="312"/>
      <c r="H29" s="310"/>
      <c r="I29" s="310"/>
      <c r="J29" s="312"/>
      <c r="K29" s="96">
        <v>6.56</v>
      </c>
      <c r="L29" t="s">
        <v>428</v>
      </c>
    </row>
    <row r="30" spans="1:18" outlineLevel="1" x14ac:dyDescent="0.25">
      <c r="D30" s="97" t="s">
        <v>429</v>
      </c>
      <c r="E30" s="96">
        <v>4.46</v>
      </c>
      <c r="F30" s="94">
        <v>4.46</v>
      </c>
      <c r="G30" s="96">
        <v>4.6500000000000004</v>
      </c>
      <c r="H30" s="95">
        <v>4.6100000000000003</v>
      </c>
      <c r="I30" s="95">
        <v>4.28</v>
      </c>
      <c r="J30" s="96">
        <v>4.6500000000000004</v>
      </c>
      <c r="K30" s="96">
        <v>4.28</v>
      </c>
    </row>
    <row r="31" spans="1:18" outlineLevel="1" x14ac:dyDescent="0.25">
      <c r="D31" s="313" t="s">
        <v>403</v>
      </c>
      <c r="E31" s="311">
        <v>11.37</v>
      </c>
      <c r="F31" s="315">
        <v>13.56</v>
      </c>
      <c r="G31" s="311">
        <v>15.91</v>
      </c>
      <c r="H31" s="309">
        <v>15.91</v>
      </c>
      <c r="I31" s="309">
        <v>14.03</v>
      </c>
      <c r="J31" s="311">
        <v>15.91</v>
      </c>
      <c r="K31" s="96">
        <v>8.2899999999999991</v>
      </c>
      <c r="L31" t="s">
        <v>427</v>
      </c>
    </row>
    <row r="32" spans="1:18" outlineLevel="1" x14ac:dyDescent="0.25">
      <c r="D32" s="314"/>
      <c r="E32" s="312"/>
      <c r="F32" s="316"/>
      <c r="G32" s="312"/>
      <c r="H32" s="310"/>
      <c r="I32" s="310"/>
      <c r="J32" s="312"/>
      <c r="K32" s="96">
        <v>11.84</v>
      </c>
      <c r="L32" t="s">
        <v>428</v>
      </c>
    </row>
    <row r="33" spans="4:12" ht="15" customHeight="1" outlineLevel="1" x14ac:dyDescent="0.25">
      <c r="D33" s="98" t="s">
        <v>430</v>
      </c>
      <c r="E33" s="99">
        <v>3.83</v>
      </c>
      <c r="F33" s="100">
        <v>3.83</v>
      </c>
      <c r="G33" s="99">
        <v>3.99</v>
      </c>
      <c r="H33" s="101">
        <v>3.83</v>
      </c>
      <c r="I33" s="101">
        <v>3.95</v>
      </c>
      <c r="J33" s="99">
        <v>4.09</v>
      </c>
      <c r="K33" s="96">
        <v>3.95</v>
      </c>
      <c r="L33" t="s">
        <v>460</v>
      </c>
    </row>
    <row r="34" spans="4:12" outlineLevel="1" x14ac:dyDescent="0.25">
      <c r="D34" s="98" t="s">
        <v>431</v>
      </c>
      <c r="E34" s="99">
        <v>3.91</v>
      </c>
      <c r="F34" s="100">
        <v>3.91</v>
      </c>
      <c r="G34" s="99">
        <v>3.99</v>
      </c>
      <c r="H34" s="101">
        <v>3.91</v>
      </c>
      <c r="I34" s="101">
        <v>3.99</v>
      </c>
      <c r="J34" s="99">
        <v>4.17</v>
      </c>
      <c r="K34" s="96">
        <v>3.99</v>
      </c>
      <c r="L34" t="s">
        <v>460</v>
      </c>
    </row>
    <row r="35" spans="4:12" outlineLevel="1" x14ac:dyDescent="0.25">
      <c r="D35" s="97" t="s">
        <v>373</v>
      </c>
      <c r="E35" s="96">
        <v>8.7899999999999991</v>
      </c>
      <c r="F35" s="94">
        <v>8.7899999999999991</v>
      </c>
      <c r="G35" s="96">
        <v>9.19</v>
      </c>
      <c r="H35" s="95">
        <v>9.1</v>
      </c>
      <c r="I35" s="95">
        <v>8.42</v>
      </c>
      <c r="J35" s="96">
        <v>9.19</v>
      </c>
      <c r="K35" s="96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30" t="s">
        <v>10</v>
      </c>
      <c r="B2" s="230"/>
      <c r="C2" s="230"/>
      <c r="D2" s="230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33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33"/>
    </row>
    <row r="5" spans="1:4" x14ac:dyDescent="0.25">
      <c r="A5" s="5"/>
      <c r="B5" s="1"/>
      <c r="C5" s="1"/>
    </row>
    <row r="6" spans="1:4" x14ac:dyDescent="0.25">
      <c r="A6" s="230" t="s">
        <v>12</v>
      </c>
      <c r="B6" s="230"/>
      <c r="C6" s="230"/>
      <c r="D6" s="230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>
        <f>'4.5 РМ'!B36/1000</f>
        <v>2311.9791937750001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>
        <f>'4.5 РМ'!B32/1000</f>
        <v>0</v>
      </c>
    </row>
    <row r="12" spans="1:4" ht="25.5" hidden="1" customHeight="1" outlineLevel="1" x14ac:dyDescent="0.25">
      <c r="A12" s="7" t="s">
        <v>22</v>
      </c>
      <c r="B12" s="8" t="s">
        <v>23</v>
      </c>
      <c r="C12" s="3">
        <f>'4.5 РМ'!B23/1000</f>
        <v>2161.4353799999999</v>
      </c>
    </row>
    <row r="13" spans="1:4" ht="26.45" hidden="1" customHeight="1" outlineLevel="1" x14ac:dyDescent="0.25">
      <c r="A13" s="7" t="s">
        <v>24</v>
      </c>
      <c r="B13" s="8" t="s">
        <v>25</v>
      </c>
      <c r="C13" s="3">
        <f>'4.5 РМ'!B36/1000</f>
        <v>2311.9791937750001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34" t="s">
        <v>5</v>
      </c>
      <c r="B15" s="235" t="s">
        <v>15</v>
      </c>
      <c r="C15" s="235"/>
      <c r="D15" s="235"/>
    </row>
    <row r="16" spans="1:4" x14ac:dyDescent="0.25">
      <c r="A16" s="234"/>
      <c r="B16" s="234" t="s">
        <v>17</v>
      </c>
      <c r="C16" s="235" t="s">
        <v>28</v>
      </c>
      <c r="D16" s="235"/>
    </row>
    <row r="17" spans="1:4" ht="39" customHeight="1" x14ac:dyDescent="0.25">
      <c r="A17" s="234"/>
      <c r="B17" s="234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>
        <f>C9</f>
        <v>2311.9791937750001</v>
      </c>
      <c r="C18" s="3">
        <f>C11</f>
        <v>0</v>
      </c>
      <c r="D18" s="3">
        <f>C12</f>
        <v>2161.4353799999999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36" t="s">
        <v>29</v>
      </c>
      <c r="B2" s="236"/>
      <c r="C2" s="236"/>
      <c r="D2" s="236"/>
    </row>
    <row r="3" spans="1:10" x14ac:dyDescent="0.25">
      <c r="H3" s="109" t="s">
        <v>30</v>
      </c>
      <c r="I3" s="109" t="s">
        <v>31</v>
      </c>
      <c r="J3" s="109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102">
        <v>3985.09</v>
      </c>
      <c r="I4" s="102">
        <v>3153.63</v>
      </c>
      <c r="J4" s="102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7">
        <v>3</v>
      </c>
      <c r="B7" s="114" t="s">
        <v>41</v>
      </c>
      <c r="C7" s="114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8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D31"/>
  <sheetViews>
    <sheetView view="pageBreakPreview" topLeftCell="A19" zoomScale="85" zoomScaleNormal="70" workbookViewId="0">
      <selection activeCell="A26" sqref="A26:XFD30"/>
    </sheetView>
  </sheetViews>
  <sheetFormatPr defaultRowHeight="15" x14ac:dyDescent="0.25"/>
  <cols>
    <col min="3" max="3" width="36.85546875" customWidth="1"/>
    <col min="4" max="4" width="43.85546875" customWidth="1"/>
  </cols>
  <sheetData>
    <row r="3" spans="2:4" ht="15.75" customHeight="1" x14ac:dyDescent="0.25">
      <c r="B3" s="238" t="s">
        <v>45</v>
      </c>
      <c r="C3" s="238"/>
      <c r="D3" s="238"/>
    </row>
    <row r="4" spans="2:4" ht="18.75" customHeight="1" x14ac:dyDescent="0.25">
      <c r="B4" s="239" t="s">
        <v>46</v>
      </c>
      <c r="C4" s="239"/>
      <c r="D4" s="239"/>
    </row>
    <row r="5" spans="2:4" ht="84" customHeight="1" x14ac:dyDescent="0.25">
      <c r="B5" s="240" t="s">
        <v>47</v>
      </c>
      <c r="C5" s="240"/>
      <c r="D5" s="240"/>
    </row>
    <row r="6" spans="2:4" ht="18.75" customHeight="1" x14ac:dyDescent="0.25">
      <c r="B6" s="214"/>
      <c r="C6" s="214"/>
      <c r="D6" s="214"/>
    </row>
    <row r="7" spans="2:4" ht="42" customHeight="1" x14ac:dyDescent="0.25">
      <c r="B7" s="237" t="s">
        <v>48</v>
      </c>
      <c r="C7" s="237"/>
      <c r="D7" s="237"/>
    </row>
    <row r="8" spans="2:4" ht="15.75" customHeight="1" x14ac:dyDescent="0.25">
      <c r="B8" s="237" t="s">
        <v>49</v>
      </c>
      <c r="C8" s="237"/>
      <c r="D8" s="237"/>
    </row>
    <row r="9" spans="2:4" ht="15.75" customHeight="1" x14ac:dyDescent="0.25">
      <c r="B9" s="237" t="s">
        <v>50</v>
      </c>
      <c r="C9" s="237"/>
      <c r="D9" s="237"/>
    </row>
    <row r="10" spans="2:4" ht="18.75" customHeight="1" x14ac:dyDescent="0.25">
      <c r="B10" s="116"/>
    </row>
    <row r="11" spans="2:4" ht="15.75" customHeight="1" x14ac:dyDescent="0.25">
      <c r="B11" s="117" t="s">
        <v>33</v>
      </c>
      <c r="C11" s="117" t="s">
        <v>51</v>
      </c>
      <c r="D11" s="117" t="s">
        <v>52</v>
      </c>
    </row>
    <row r="12" spans="2:4" ht="41.25" customHeight="1" x14ac:dyDescent="0.25">
      <c r="B12" s="117">
        <v>1</v>
      </c>
      <c r="C12" s="118" t="s">
        <v>53</v>
      </c>
      <c r="D12" s="117" t="s">
        <v>54</v>
      </c>
    </row>
    <row r="13" spans="2:4" ht="31.5" customHeight="1" x14ac:dyDescent="0.25">
      <c r="B13" s="117">
        <v>2</v>
      </c>
      <c r="C13" s="118" t="s">
        <v>55</v>
      </c>
      <c r="D13" s="117" t="s">
        <v>56</v>
      </c>
    </row>
    <row r="14" spans="2:4" ht="15.75" customHeight="1" x14ac:dyDescent="0.25">
      <c r="B14" s="117">
        <v>3</v>
      </c>
      <c r="C14" s="118" t="s">
        <v>57</v>
      </c>
      <c r="D14" s="117" t="s">
        <v>58</v>
      </c>
    </row>
    <row r="15" spans="2:4" ht="15.75" customHeight="1" x14ac:dyDescent="0.25">
      <c r="B15" s="117">
        <v>4</v>
      </c>
      <c r="C15" s="118" t="s">
        <v>59</v>
      </c>
      <c r="D15" s="117">
        <v>2</v>
      </c>
    </row>
    <row r="16" spans="2:4" ht="107.25" customHeight="1" x14ac:dyDescent="0.25">
      <c r="B16" s="117">
        <v>5</v>
      </c>
      <c r="C16" s="119" t="s">
        <v>60</v>
      </c>
      <c r="D16" s="117" t="s">
        <v>61</v>
      </c>
    </row>
    <row r="17" spans="2:4" ht="95.25" customHeight="1" x14ac:dyDescent="0.25">
      <c r="B17" s="117">
        <v>6</v>
      </c>
      <c r="C17" s="119" t="s">
        <v>62</v>
      </c>
      <c r="D17" s="216">
        <f>SUM(D18:D21)</f>
        <v>4504.5180883200001</v>
      </c>
    </row>
    <row r="18" spans="2:4" ht="15.75" customHeight="1" x14ac:dyDescent="0.25">
      <c r="B18" s="120" t="s">
        <v>63</v>
      </c>
      <c r="C18" s="118" t="s">
        <v>64</v>
      </c>
      <c r="D18" s="216">
        <v>50.32</v>
      </c>
    </row>
    <row r="19" spans="2:4" ht="15.75" customHeight="1" x14ac:dyDescent="0.25">
      <c r="B19" s="120" t="s">
        <v>65</v>
      </c>
      <c r="C19" s="118" t="s">
        <v>66</v>
      </c>
      <c r="D19" s="216">
        <v>3984.08</v>
      </c>
    </row>
    <row r="20" spans="2:4" ht="15.75" customHeight="1" x14ac:dyDescent="0.25">
      <c r="B20" s="120" t="s">
        <v>67</v>
      </c>
      <c r="C20" s="118" t="s">
        <v>68</v>
      </c>
      <c r="D20" s="216">
        <f>D19*0.8*7%</f>
        <v>223.10847999999999</v>
      </c>
    </row>
    <row r="21" spans="2:4" ht="31.5" customHeight="1" x14ac:dyDescent="0.25">
      <c r="B21" s="120" t="s">
        <v>69</v>
      </c>
      <c r="C21" s="118" t="s">
        <v>70</v>
      </c>
      <c r="D21" s="216">
        <f>D18*3.9%*0.8+(D18+D18*3.9%*0.8)*4.73</f>
        <v>247.00960832000001</v>
      </c>
    </row>
    <row r="22" spans="2:4" ht="15.75" customHeight="1" x14ac:dyDescent="0.25">
      <c r="B22" s="117">
        <v>7</v>
      </c>
      <c r="C22" s="118" t="s">
        <v>71</v>
      </c>
      <c r="D22" s="120" t="s">
        <v>72</v>
      </c>
    </row>
    <row r="23" spans="2:4" ht="110.25" customHeight="1" x14ac:dyDescent="0.25">
      <c r="B23" s="117">
        <v>8</v>
      </c>
      <c r="C23" s="119" t="s">
        <v>73</v>
      </c>
      <c r="D23" s="216">
        <f>D17</f>
        <v>4504.5180883200001</v>
      </c>
    </row>
    <row r="24" spans="2:4" ht="61.5" customHeight="1" x14ac:dyDescent="0.25">
      <c r="B24" s="117">
        <v>9</v>
      </c>
      <c r="C24" s="119" t="s">
        <v>74</v>
      </c>
      <c r="D24" s="216">
        <f>D23/2</f>
        <v>2252.25904416</v>
      </c>
    </row>
    <row r="25" spans="2:4" ht="37.5" customHeight="1" x14ac:dyDescent="0.25">
      <c r="B25" s="121"/>
      <c r="C25" s="122"/>
      <c r="D25" s="122"/>
    </row>
    <row r="26" spans="2:4" x14ac:dyDescent="0.25">
      <c r="B26" s="4" t="s">
        <v>75</v>
      </c>
      <c r="C26" s="12"/>
    </row>
    <row r="27" spans="2:4" x14ac:dyDescent="0.25">
      <c r="B27" s="33" t="s">
        <v>76</v>
      </c>
      <c r="C27" s="12"/>
    </row>
    <row r="28" spans="2:4" x14ac:dyDescent="0.25">
      <c r="B28" s="4"/>
      <c r="C28" s="12"/>
    </row>
    <row r="29" spans="2:4" x14ac:dyDescent="0.25">
      <c r="B29" s="4" t="s">
        <v>77</v>
      </c>
      <c r="C29" s="12"/>
    </row>
    <row r="30" spans="2:4" x14ac:dyDescent="0.25">
      <c r="B30" s="33" t="s">
        <v>78</v>
      </c>
      <c r="C30" s="12"/>
    </row>
    <row r="31" spans="2:4" ht="15.75" customHeight="1" x14ac:dyDescent="0.25">
      <c r="B31" s="122"/>
      <c r="C31" s="122"/>
      <c r="D31" s="122"/>
    </row>
  </sheetData>
  <mergeCells count="6">
    <mergeCell ref="B9:D9"/>
    <mergeCell ref="B3:D3"/>
    <mergeCell ref="B4:D4"/>
    <mergeCell ref="B5:D5"/>
    <mergeCell ref="B8:D8"/>
    <mergeCell ref="B7:D7"/>
  </mergeCells>
  <pageMargins left="0.7" right="0.7" top="0.75" bottom="0.75" header="0.3" footer="0.3"/>
  <pageSetup paperSize="9" scale="79" orientation="portrait" cellComments="atEnd" r:id="rId1"/>
  <colBreaks count="1" manualBreakCount="1">
    <brk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K22"/>
  <sheetViews>
    <sheetView view="pageBreakPreview" zoomScale="60" zoomScaleNormal="85" workbookViewId="0">
      <selection activeCell="A26" sqref="A26:XFD30"/>
    </sheetView>
  </sheetViews>
  <sheetFormatPr defaultRowHeight="15" x14ac:dyDescent="0.25"/>
  <cols>
    <col min="1" max="1" width="5.5703125" customWidth="1"/>
    <col min="3" max="3" width="35.28515625" customWidth="1"/>
    <col min="4" max="4" width="13.85546875" customWidth="1"/>
    <col min="5" max="5" width="17.42578125" customWidth="1"/>
    <col min="6" max="6" width="12.7109375" customWidth="1"/>
    <col min="7" max="7" width="14.85546875" customWidth="1"/>
    <col min="8" max="8" width="16.7109375" customWidth="1"/>
    <col min="9" max="10" width="13" customWidth="1"/>
    <col min="11" max="11" width="4.42578125" customWidth="1"/>
  </cols>
  <sheetData>
    <row r="3" spans="2:11" ht="15.75" customHeight="1" x14ac:dyDescent="0.25">
      <c r="B3" s="238" t="s">
        <v>79</v>
      </c>
      <c r="C3" s="238"/>
      <c r="D3" s="238"/>
      <c r="E3" s="238"/>
      <c r="F3" s="238"/>
      <c r="G3" s="238"/>
      <c r="H3" s="238"/>
      <c r="I3" s="238"/>
      <c r="J3" s="238"/>
      <c r="K3" s="121"/>
    </row>
    <row r="4" spans="2:11" ht="15.75" customHeight="1" x14ac:dyDescent="0.25">
      <c r="B4" s="243" t="s">
        <v>80</v>
      </c>
      <c r="C4" s="243"/>
      <c r="D4" s="243"/>
      <c r="E4" s="243"/>
      <c r="F4" s="243"/>
      <c r="G4" s="243"/>
      <c r="H4" s="243"/>
      <c r="I4" s="243"/>
      <c r="J4" s="243"/>
      <c r="K4" s="243"/>
    </row>
    <row r="5" spans="2:11" ht="15.75" customHeight="1" x14ac:dyDescent="0.25">
      <c r="B5" s="123"/>
      <c r="C5" s="123"/>
      <c r="D5" s="123"/>
      <c r="E5" s="123"/>
      <c r="F5" s="123"/>
      <c r="G5" s="123"/>
      <c r="H5" s="123"/>
      <c r="I5" s="123"/>
      <c r="J5" s="123"/>
      <c r="K5" s="123"/>
    </row>
    <row r="6" spans="2:11" ht="15.75" customHeight="1" x14ac:dyDescent="0.25">
      <c r="B6" s="244" t="s">
        <v>48</v>
      </c>
      <c r="C6" s="244"/>
      <c r="D6" s="244"/>
      <c r="E6" s="244"/>
      <c r="F6" s="244"/>
      <c r="G6" s="244"/>
      <c r="H6" s="244"/>
      <c r="I6" s="244"/>
      <c r="J6" s="244"/>
      <c r="K6" s="244"/>
    </row>
    <row r="7" spans="2:11" ht="15.75" customHeight="1" x14ac:dyDescent="0.25">
      <c r="B7" s="244" t="s">
        <v>50</v>
      </c>
      <c r="C7" s="244"/>
      <c r="D7" s="244"/>
      <c r="E7" s="244"/>
      <c r="F7" s="244"/>
      <c r="G7" s="244"/>
      <c r="H7" s="244"/>
      <c r="I7" s="244"/>
      <c r="J7" s="244"/>
      <c r="K7" s="244"/>
    </row>
    <row r="8" spans="2:11" ht="18.75" customHeight="1" x14ac:dyDescent="0.25">
      <c r="B8" s="116"/>
    </row>
    <row r="9" spans="2:11" ht="15.75" customHeight="1" x14ac:dyDescent="0.25">
      <c r="B9" s="245" t="s">
        <v>33</v>
      </c>
      <c r="C9" s="245" t="s">
        <v>81</v>
      </c>
      <c r="D9" s="245" t="s">
        <v>82</v>
      </c>
      <c r="E9" s="245"/>
      <c r="F9" s="245"/>
      <c r="G9" s="245"/>
      <c r="H9" s="245"/>
      <c r="I9" s="245"/>
      <c r="J9" s="245"/>
    </row>
    <row r="10" spans="2:11" ht="15.75" customHeight="1" x14ac:dyDescent="0.25">
      <c r="B10" s="245"/>
      <c r="C10" s="245"/>
      <c r="D10" s="245" t="s">
        <v>83</v>
      </c>
      <c r="E10" s="245" t="s">
        <v>84</v>
      </c>
      <c r="F10" s="245" t="s">
        <v>85</v>
      </c>
      <c r="G10" s="245"/>
      <c r="H10" s="245"/>
      <c r="I10" s="245"/>
      <c r="J10" s="245"/>
    </row>
    <row r="11" spans="2:11" ht="31.5" customHeight="1" x14ac:dyDescent="0.25">
      <c r="B11" s="246"/>
      <c r="C11" s="246"/>
      <c r="D11" s="246"/>
      <c r="E11" s="246"/>
      <c r="F11" s="222" t="s">
        <v>86</v>
      </c>
      <c r="G11" s="222" t="s">
        <v>87</v>
      </c>
      <c r="H11" s="222" t="s">
        <v>43</v>
      </c>
      <c r="I11" s="222" t="s">
        <v>88</v>
      </c>
      <c r="J11" s="222" t="s">
        <v>89</v>
      </c>
    </row>
    <row r="12" spans="2:11" ht="80.45" customHeight="1" x14ac:dyDescent="0.25">
      <c r="B12" s="223">
        <v>1</v>
      </c>
      <c r="C12" s="223" t="s">
        <v>61</v>
      </c>
      <c r="D12" s="224" t="s">
        <v>90</v>
      </c>
      <c r="E12" s="223" t="s">
        <v>91</v>
      </c>
      <c r="F12" s="225"/>
      <c r="G12" s="226">
        <f>5511.5*9.13/1000</f>
        <v>50.319994999999999</v>
      </c>
      <c r="H12" s="226">
        <f>930860.4*4.28/1000</f>
        <v>3984.082512</v>
      </c>
      <c r="I12" s="226"/>
      <c r="J12" s="226">
        <f>SUM(F12:I12)</f>
        <v>4034.4025069999998</v>
      </c>
    </row>
    <row r="13" spans="2:11" ht="15.75" customHeight="1" x14ac:dyDescent="0.25">
      <c r="B13" s="241" t="s">
        <v>92</v>
      </c>
      <c r="C13" s="241"/>
      <c r="D13" s="241"/>
      <c r="E13" s="241"/>
      <c r="F13" s="227"/>
      <c r="G13" s="228">
        <f>G12</f>
        <v>50.319994999999999</v>
      </c>
      <c r="H13" s="228">
        <f>H12</f>
        <v>3984.082512</v>
      </c>
      <c r="I13" s="228"/>
      <c r="J13" s="226">
        <f>SUM(F13:I13)</f>
        <v>4034.4025069999998</v>
      </c>
    </row>
    <row r="14" spans="2:11" ht="15.75" customHeight="1" x14ac:dyDescent="0.25">
      <c r="B14" s="242" t="s">
        <v>93</v>
      </c>
      <c r="C14" s="242"/>
      <c r="D14" s="242"/>
      <c r="E14" s="242"/>
      <c r="F14" s="229"/>
      <c r="G14" s="229">
        <f>G13</f>
        <v>50.319994999999999</v>
      </c>
      <c r="H14" s="229">
        <f>H13</f>
        <v>3984.082512</v>
      </c>
      <c r="I14" s="229"/>
      <c r="J14" s="226">
        <f>SUM(F14:I14)</f>
        <v>4034.4025069999998</v>
      </c>
    </row>
    <row r="15" spans="2:11" ht="18.75" customHeight="1" x14ac:dyDescent="0.25">
      <c r="B15" s="215"/>
      <c r="C15" s="203"/>
      <c r="D15" s="203"/>
      <c r="E15" s="203"/>
      <c r="F15" s="203"/>
      <c r="G15" s="203"/>
      <c r="H15" s="203"/>
      <c r="I15" s="203"/>
      <c r="J15" s="203"/>
    </row>
    <row r="16" spans="2:11" x14ac:dyDescent="0.25">
      <c r="B16" s="203"/>
      <c r="C16" s="203"/>
      <c r="D16" s="203"/>
      <c r="E16" s="203"/>
      <c r="F16" s="203"/>
      <c r="G16" s="203"/>
      <c r="H16" s="203"/>
      <c r="I16" s="203"/>
      <c r="J16" s="203"/>
    </row>
    <row r="18" spans="2:3" x14ac:dyDescent="0.25">
      <c r="B18" s="4" t="s">
        <v>75</v>
      </c>
      <c r="C18" s="12"/>
    </row>
    <row r="19" spans="2:3" x14ac:dyDescent="0.25">
      <c r="B19" s="33" t="s">
        <v>76</v>
      </c>
      <c r="C19" s="12"/>
    </row>
    <row r="20" spans="2:3" x14ac:dyDescent="0.25">
      <c r="B20" s="4"/>
      <c r="C20" s="12"/>
    </row>
    <row r="21" spans="2:3" x14ac:dyDescent="0.25">
      <c r="B21" s="4" t="s">
        <v>77</v>
      </c>
      <c r="C21" s="12"/>
    </row>
    <row r="22" spans="2:3" x14ac:dyDescent="0.25">
      <c r="B22" s="33" t="s">
        <v>78</v>
      </c>
      <c r="C22" s="12"/>
    </row>
  </sheetData>
  <mergeCells count="12">
    <mergeCell ref="B13:E13"/>
    <mergeCell ref="B14:E14"/>
    <mergeCell ref="B3:J3"/>
    <mergeCell ref="B4:K4"/>
    <mergeCell ref="B6:K6"/>
    <mergeCell ref="B7:K7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57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view="pageBreakPreview" topLeftCell="A12" zoomScaleNormal="85" workbookViewId="0">
      <selection activeCell="B28" sqref="B28"/>
    </sheetView>
  </sheetViews>
  <sheetFormatPr defaultColWidth="9.140625" defaultRowHeight="15" x14ac:dyDescent="0.25"/>
  <cols>
    <col min="1" max="1" width="36.28515625" style="12" customWidth="1"/>
    <col min="2" max="2" width="20.5703125" style="12" customWidth="1"/>
    <col min="3" max="3" width="10.5703125" style="12" customWidth="1"/>
    <col min="4" max="4" width="10.85546875" style="12" customWidth="1"/>
    <col min="5" max="5" width="17.42578125" style="12" customWidth="1"/>
    <col min="6" max="8" width="9.140625" style="12"/>
    <col min="9" max="9" width="9.28515625" style="12" customWidth="1"/>
    <col min="10" max="10" width="10.140625" style="12" customWidth="1"/>
    <col min="11" max="11" width="9.140625" style="12"/>
  </cols>
  <sheetData>
    <row r="1" spans="1:10" s="24" customFormat="1" ht="29.45" customHeight="1" x14ac:dyDescent="0.2">
      <c r="A1" s="236" t="s">
        <v>94</v>
      </c>
      <c r="B1" s="236"/>
      <c r="C1" s="236"/>
      <c r="D1" s="236"/>
    </row>
    <row r="2" spans="1:10" x14ac:dyDescent="0.25">
      <c r="A2" s="247" t="str">
        <f>'4.1 Отдел 1'!A10</f>
        <v>И5-05-02</v>
      </c>
      <c r="B2" s="247"/>
      <c r="C2" s="247"/>
      <c r="D2" s="247"/>
    </row>
    <row r="3" spans="1:10" x14ac:dyDescent="0.25">
      <c r="A3" s="248"/>
      <c r="B3" s="248"/>
      <c r="C3" s="248"/>
      <c r="D3" s="248"/>
    </row>
    <row r="4" spans="1:10" ht="51.75" customHeight="1" x14ac:dyDescent="0.25">
      <c r="A4" s="233" t="str">
        <f>'Прил. 3'!A6</f>
        <v>Наименование разрабатываемого показателя УНЦ - Элементы ПС без устройства фундаментов. Цифровой ТТ на три фазы 220(150) кВ</v>
      </c>
      <c r="B4" s="233"/>
      <c r="C4" s="233"/>
      <c r="D4" s="233"/>
    </row>
    <row r="5" spans="1:10" ht="15" customHeight="1" x14ac:dyDescent="0.25">
      <c r="A5" s="233"/>
      <c r="B5" s="249"/>
      <c r="C5" s="249"/>
      <c r="D5" s="249"/>
    </row>
    <row r="6" spans="1:10" x14ac:dyDescent="0.25">
      <c r="A6" s="4"/>
      <c r="B6" s="4"/>
      <c r="C6" s="4"/>
      <c r="D6" s="4"/>
    </row>
    <row r="7" spans="1:10" ht="52.9" customHeight="1" x14ac:dyDescent="0.25">
      <c r="A7" s="7" t="s">
        <v>95</v>
      </c>
      <c r="B7" s="2" t="s">
        <v>96</v>
      </c>
      <c r="C7" s="2" t="s">
        <v>97</v>
      </c>
      <c r="D7" s="2" t="s">
        <v>98</v>
      </c>
    </row>
    <row r="8" spans="1:10" x14ac:dyDescent="0.25">
      <c r="A8" s="25" t="s">
        <v>99</v>
      </c>
      <c r="B8" s="26">
        <f>'Прил.5 Расчет СМР и ОБ'!G16</f>
        <v>11744.47</v>
      </c>
      <c r="C8" s="27">
        <f t="shared" ref="C8:C15" si="0">B8/$B$21</f>
        <v>0.15645065017276999</v>
      </c>
      <c r="D8" s="27">
        <f t="shared" ref="D8:D15" si="1">B8/$B$35</f>
        <v>5.0798337768878004E-3</v>
      </c>
      <c r="I8" s="28"/>
      <c r="J8" s="28"/>
    </row>
    <row r="9" spans="1:10" x14ac:dyDescent="0.25">
      <c r="A9" s="25" t="s">
        <v>100</v>
      </c>
      <c r="B9" s="26">
        <f>'Прил.5 Расчет СМР и ОБ'!G24</f>
        <v>3106.92</v>
      </c>
      <c r="C9" s="27">
        <f t="shared" si="0"/>
        <v>4.1387959953475002E-2</v>
      </c>
      <c r="D9" s="27">
        <f t="shared" si="1"/>
        <v>1.3438356229007E-3</v>
      </c>
      <c r="I9" s="28"/>
      <c r="J9" s="28"/>
    </row>
    <row r="10" spans="1:10" x14ac:dyDescent="0.25">
      <c r="A10" s="25" t="s">
        <v>101</v>
      </c>
      <c r="B10" s="26">
        <f>'Прил.5 Расчет СМР и ОБ'!G30</f>
        <v>197.11</v>
      </c>
      <c r="C10" s="27">
        <f t="shared" si="0"/>
        <v>2.6257453640355999E-3</v>
      </c>
      <c r="D10" s="27">
        <f t="shared" si="1"/>
        <v>8.5255957549582997E-5</v>
      </c>
      <c r="I10" s="28"/>
      <c r="J10" s="28"/>
    </row>
    <row r="11" spans="1:10" x14ac:dyDescent="0.25">
      <c r="A11" s="25" t="s">
        <v>102</v>
      </c>
      <c r="B11" s="26">
        <f>B9+B10</f>
        <v>3304.03</v>
      </c>
      <c r="C11" s="27">
        <f t="shared" si="0"/>
        <v>4.4013705317510997E-2</v>
      </c>
      <c r="D11" s="27">
        <f t="shared" si="1"/>
        <v>1.4290915804503E-3</v>
      </c>
      <c r="I11" s="28"/>
      <c r="J11" s="28"/>
    </row>
    <row r="12" spans="1:10" x14ac:dyDescent="0.25">
      <c r="A12" s="25" t="s">
        <v>103</v>
      </c>
      <c r="B12" s="26">
        <f>'Прил.5 Расчет СМР и ОБ'!G18</f>
        <v>609.84</v>
      </c>
      <c r="C12" s="27">
        <f t="shared" si="0"/>
        <v>8.1238118451802E-3</v>
      </c>
      <c r="D12" s="27">
        <f t="shared" si="1"/>
        <v>2.6377400006107E-4</v>
      </c>
      <c r="I12" s="28"/>
      <c r="J12" s="28"/>
    </row>
    <row r="13" spans="1:10" x14ac:dyDescent="0.25">
      <c r="A13" s="25" t="s">
        <v>104</v>
      </c>
      <c r="B13" s="26">
        <f>'Прил.5 Расчет СМР и ОБ'!G45</f>
        <v>33720.94</v>
      </c>
      <c r="C13" s="27">
        <f t="shared" si="0"/>
        <v>0.44920400728488002</v>
      </c>
      <c r="D13" s="27">
        <f t="shared" si="1"/>
        <v>1.4585312917518E-2</v>
      </c>
      <c r="I13" s="28"/>
      <c r="J13" s="28"/>
    </row>
    <row r="14" spans="1:10" x14ac:dyDescent="0.25">
      <c r="A14" s="25" t="s">
        <v>105</v>
      </c>
      <c r="B14" s="26">
        <f>'Прил.5 Расчет СМР и ОБ'!G67</f>
        <v>5913.23</v>
      </c>
      <c r="C14" s="27">
        <f t="shared" si="0"/>
        <v>7.8771428435778001E-2</v>
      </c>
      <c r="D14" s="27">
        <f t="shared" si="1"/>
        <v>2.5576484493984E-3</v>
      </c>
      <c r="I14" s="28"/>
      <c r="J14" s="28"/>
    </row>
    <row r="15" spans="1:10" x14ac:dyDescent="0.25">
      <c r="A15" s="25" t="s">
        <v>106</v>
      </c>
      <c r="B15" s="26">
        <f>B13+B14</f>
        <v>39634.17</v>
      </c>
      <c r="C15" s="27">
        <f t="shared" si="0"/>
        <v>0.52797543572065997</v>
      </c>
      <c r="D15" s="27">
        <f t="shared" si="1"/>
        <v>1.7142961366916998E-2</v>
      </c>
      <c r="I15" s="28"/>
      <c r="J15" s="28"/>
    </row>
    <row r="16" spans="1:10" x14ac:dyDescent="0.25">
      <c r="A16" s="25" t="s">
        <v>107</v>
      </c>
      <c r="B16" s="26">
        <f>B8+B11+B15</f>
        <v>54682.67</v>
      </c>
      <c r="C16" s="27"/>
      <c r="D16" s="27"/>
      <c r="I16" s="28"/>
      <c r="J16" s="28"/>
    </row>
    <row r="17" spans="1:10" x14ac:dyDescent="0.25">
      <c r="A17" s="25" t="s">
        <v>108</v>
      </c>
      <c r="B17" s="26">
        <f>'Прил.5 Расчет СМР и ОБ'!G71</f>
        <v>8194.0494096439998</v>
      </c>
      <c r="C17" s="27">
        <f>B17/$B$21</f>
        <v>0.10915472198291</v>
      </c>
      <c r="D17" s="27">
        <f>B17/$B$35</f>
        <v>3.5441709128293999E-3</v>
      </c>
      <c r="I17" s="28"/>
      <c r="J17" s="28"/>
    </row>
    <row r="18" spans="1:10" x14ac:dyDescent="0.25">
      <c r="A18" s="25" t="s">
        <v>109</v>
      </c>
      <c r="B18" s="29">
        <f>B17/(B8+B12)</f>
        <v>0.66325431445738003</v>
      </c>
      <c r="C18" s="27"/>
      <c r="D18" s="27"/>
      <c r="I18" s="28"/>
      <c r="J18" s="28"/>
    </row>
    <row r="19" spans="1:10" x14ac:dyDescent="0.25">
      <c r="A19" s="25" t="s">
        <v>110</v>
      </c>
      <c r="B19" s="26">
        <f>'Прил.5 Расчет СМР и ОБ'!G70</f>
        <v>12191.488916945</v>
      </c>
      <c r="C19" s="27">
        <f>B19/$B$21</f>
        <v>0.16240548680615</v>
      </c>
      <c r="D19" s="27">
        <f>B19/$B$35</f>
        <v>5.2731827992961999E-3</v>
      </c>
      <c r="I19" s="28"/>
      <c r="J19" s="28"/>
    </row>
    <row r="20" spans="1:10" x14ac:dyDescent="0.25">
      <c r="A20" s="25" t="s">
        <v>111</v>
      </c>
      <c r="B20" s="29">
        <f>B19/(B8+B12)</f>
        <v>0.98682070604873995</v>
      </c>
      <c r="C20" s="27"/>
      <c r="D20" s="27"/>
      <c r="J20" s="28"/>
    </row>
    <row r="21" spans="1:10" x14ac:dyDescent="0.25">
      <c r="A21" s="25" t="s">
        <v>112</v>
      </c>
      <c r="B21" s="26">
        <f>B16+B17+B19</f>
        <v>75068.208326588996</v>
      </c>
      <c r="C21" s="27">
        <f>B21/$B$21</f>
        <v>1</v>
      </c>
      <c r="D21" s="27">
        <f>B21/$B$35</f>
        <v>3.2469240436379998E-2</v>
      </c>
      <c r="J21" s="28"/>
    </row>
    <row r="22" spans="1:10" ht="26.45" customHeight="1" x14ac:dyDescent="0.25">
      <c r="A22" s="25" t="s">
        <v>113</v>
      </c>
      <c r="B22" s="26">
        <f>'Прил.6 Расчет ОБ'!G14</f>
        <v>2161435.38</v>
      </c>
      <c r="C22" s="27"/>
      <c r="D22" s="27">
        <f>B22/$B$35</f>
        <v>0.93488530771370004</v>
      </c>
      <c r="J22" s="28"/>
    </row>
    <row r="23" spans="1:10" ht="26.45" customHeight="1" x14ac:dyDescent="0.25">
      <c r="A23" s="25" t="s">
        <v>114</v>
      </c>
      <c r="B23" s="26">
        <f>'Прил.6 Расчет ОБ'!G13</f>
        <v>2161435.38</v>
      </c>
      <c r="C23" s="27"/>
      <c r="D23" s="27">
        <f>B23/$B$35</f>
        <v>0.93488530771370004</v>
      </c>
      <c r="J23" s="28"/>
    </row>
    <row r="24" spans="1:10" x14ac:dyDescent="0.25">
      <c r="A24" s="25" t="s">
        <v>115</v>
      </c>
      <c r="B24" s="26">
        <f>'Прил.5 Расчет СМР и ОБ'!G73</f>
        <v>2236503.5883265999</v>
      </c>
      <c r="C24" s="27"/>
      <c r="D24" s="27">
        <f>B24/$B$35</f>
        <v>0.96735454815008004</v>
      </c>
      <c r="J24" s="28"/>
    </row>
    <row r="25" spans="1:10" ht="26.45" customHeight="1" x14ac:dyDescent="0.25">
      <c r="A25" s="25" t="s">
        <v>116</v>
      </c>
      <c r="B25" s="26"/>
      <c r="C25" s="27"/>
      <c r="D25" s="27"/>
      <c r="J25" s="28"/>
    </row>
    <row r="26" spans="1:10" x14ac:dyDescent="0.25">
      <c r="A26" s="25" t="s">
        <v>117</v>
      </c>
      <c r="B26" s="26">
        <f>'4.7 Прил.6 Расчет Прочие'!I9*1000</f>
        <v>278.41007999999999</v>
      </c>
      <c r="C26" s="27"/>
      <c r="D26" s="27">
        <f>B26/$B$35</f>
        <v>1.2042066846865E-4</v>
      </c>
      <c r="J26" s="28"/>
    </row>
    <row r="27" spans="1:10" x14ac:dyDescent="0.25">
      <c r="A27" s="25" t="s">
        <v>118</v>
      </c>
      <c r="B27" s="26">
        <f>'4.7 Прил.6 Расчет Прочие'!I11*1000</f>
        <v>86.950678710000005</v>
      </c>
      <c r="C27" s="27"/>
      <c r="D27" s="27">
        <f>B27/$B$35</f>
        <v>3.7608763497575997E-5</v>
      </c>
      <c r="J27" s="28"/>
    </row>
    <row r="28" spans="1:10" x14ac:dyDescent="0.25">
      <c r="A28" s="25" t="s">
        <v>119</v>
      </c>
      <c r="B28" s="26">
        <f>'4.7 Прил.6 Расчет Прочие'!I12*1000</f>
        <v>5470.4031199999999</v>
      </c>
      <c r="C28" s="27"/>
      <c r="D28" s="27">
        <f>B28/$B$35</f>
        <v>2.3661126080757999E-3</v>
      </c>
      <c r="J28" s="28"/>
    </row>
    <row r="29" spans="1:10" x14ac:dyDescent="0.25">
      <c r="A29" s="25"/>
      <c r="B29" s="26"/>
      <c r="C29" s="27"/>
      <c r="D29" s="27"/>
      <c r="J29" s="28"/>
    </row>
    <row r="30" spans="1:10" x14ac:dyDescent="0.25">
      <c r="A30" s="25" t="s">
        <v>120</v>
      </c>
      <c r="B30" s="26">
        <f>'4.7 Прил.6 Расчет Прочие'!I14*1000</f>
        <v>2300.6417510043998</v>
      </c>
      <c r="C30" s="27"/>
      <c r="D30" s="27">
        <f>B30/$B$35</f>
        <v>9.9509621764715009E-4</v>
      </c>
      <c r="J30" s="28"/>
    </row>
    <row r="31" spans="1:10" x14ac:dyDescent="0.25">
      <c r="A31" s="25"/>
      <c r="B31" s="26"/>
      <c r="C31" s="27"/>
      <c r="D31" s="27"/>
      <c r="J31" s="28"/>
    </row>
    <row r="32" spans="1:10" x14ac:dyDescent="0.25">
      <c r="A32" s="25" t="s">
        <v>121</v>
      </c>
      <c r="B32" s="26">
        <f>'4.7 Прил.6 Расчет Прочие'!I16*1000</f>
        <v>0</v>
      </c>
      <c r="C32" s="27"/>
      <c r="D32" s="27">
        <f>B32/$B$35</f>
        <v>0</v>
      </c>
      <c r="J32" s="28"/>
    </row>
    <row r="33" spans="1:10" ht="26.45" customHeight="1" x14ac:dyDescent="0.25">
      <c r="A33" s="25" t="s">
        <v>122</v>
      </c>
      <c r="B33" s="26">
        <f>B24+B26+B27+B28+B30+B32</f>
        <v>2244639.9939563</v>
      </c>
      <c r="C33" s="27"/>
      <c r="D33" s="27">
        <f>B33/$B$35</f>
        <v>0.97087378640777</v>
      </c>
      <c r="J33" s="28"/>
    </row>
    <row r="34" spans="1:10" x14ac:dyDescent="0.25">
      <c r="A34" s="25" t="s">
        <v>123</v>
      </c>
      <c r="B34" s="26">
        <f>B33*3%</f>
        <v>67339.199818688998</v>
      </c>
      <c r="C34" s="27"/>
      <c r="D34" s="27">
        <f>B34/$B$35</f>
        <v>2.9126213592233E-2</v>
      </c>
      <c r="J34" s="28"/>
    </row>
    <row r="35" spans="1:10" x14ac:dyDescent="0.25">
      <c r="A35" s="25" t="s">
        <v>124</v>
      </c>
      <c r="B35" s="26">
        <f>B33+B34</f>
        <v>2311979.1937750001</v>
      </c>
      <c r="C35" s="27"/>
      <c r="D35" s="27">
        <f>B35/$B$35</f>
        <v>1</v>
      </c>
      <c r="J35" s="28"/>
    </row>
    <row r="36" spans="1:10" x14ac:dyDescent="0.25">
      <c r="A36" s="25" t="s">
        <v>125</v>
      </c>
      <c r="B36" s="26">
        <f>B35</f>
        <v>2311979.1937750001</v>
      </c>
      <c r="C36" s="27"/>
      <c r="D36" s="27"/>
    </row>
    <row r="37" spans="1:10" x14ac:dyDescent="0.25">
      <c r="A37" s="30"/>
      <c r="B37" s="30"/>
      <c r="C37" s="30"/>
      <c r="D37" s="30"/>
    </row>
    <row r="38" spans="1:10" x14ac:dyDescent="0.25">
      <c r="A38" s="4" t="s">
        <v>126</v>
      </c>
      <c r="B38" s="30"/>
      <c r="C38" s="30"/>
      <c r="D38" s="30"/>
    </row>
    <row r="39" spans="1:10" x14ac:dyDescent="0.25">
      <c r="A39" s="31" t="s">
        <v>127</v>
      </c>
      <c r="B39" s="30"/>
      <c r="C39" s="30"/>
      <c r="D39" s="30"/>
    </row>
    <row r="40" spans="1:10" x14ac:dyDescent="0.25">
      <c r="A40" s="4"/>
      <c r="B40" s="30"/>
      <c r="C40" s="30"/>
      <c r="D40" s="30"/>
    </row>
    <row r="41" spans="1:10" x14ac:dyDescent="0.25">
      <c r="A41" s="4" t="s">
        <v>128</v>
      </c>
      <c r="B41" s="30"/>
      <c r="C41" s="30"/>
      <c r="D41" s="30"/>
    </row>
    <row r="42" spans="1:10" x14ac:dyDescent="0.25">
      <c r="A42" s="31" t="s">
        <v>129</v>
      </c>
      <c r="B42" s="30"/>
      <c r="C42" s="30"/>
      <c r="D42" s="30"/>
    </row>
  </sheetData>
  <sheetProtection formatCells="0" formatColumns="0" formatRows="0" insertColumns="0" insertRows="0" insertHyperlinks="0" deleteColumns="0" deleteRows="0" sort="0" autoFilter="0" pivotTables="0"/>
  <mergeCells count="5">
    <mergeCell ref="A1:D1"/>
    <mergeCell ref="A2:D2"/>
    <mergeCell ref="A3:D3"/>
    <mergeCell ref="A5:D5"/>
    <mergeCell ref="A4:D4"/>
  </mergeCells>
  <pageMargins left="0.7" right="0.7" top="0.75" bottom="0.75" header="0.3" footer="0.3"/>
  <pageSetup paperSize="9" scale="8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65"/>
  <sheetViews>
    <sheetView tabSelected="1" view="pageBreakPreview" topLeftCell="A52" zoomScale="85" workbookViewId="0">
      <selection activeCell="D8" sqref="D8"/>
    </sheetView>
  </sheetViews>
  <sheetFormatPr defaultRowHeight="15" x14ac:dyDescent="0.25"/>
  <cols>
    <col min="1" max="1" width="8.5703125" customWidth="1"/>
    <col min="2" max="2" width="12.85546875" customWidth="1"/>
    <col min="3" max="3" width="16.85546875" customWidth="1"/>
    <col min="4" max="4" width="49.85546875" customWidth="1"/>
    <col min="5" max="5" width="12.28515625" customWidth="1"/>
    <col min="6" max="6" width="19.85546875" customWidth="1"/>
    <col min="7" max="7" width="17.85546875" customWidth="1"/>
    <col min="8" max="8" width="19.42578125" style="156" customWidth="1"/>
    <col min="9" max="9" width="10.140625" customWidth="1"/>
  </cols>
  <sheetData>
    <row r="2" spans="1:12" ht="15.75" customHeight="1" x14ac:dyDescent="0.25">
      <c r="A2" s="238" t="s">
        <v>130</v>
      </c>
      <c r="B2" s="238"/>
      <c r="C2" s="238"/>
      <c r="D2" s="238"/>
      <c r="E2" s="238"/>
      <c r="F2" s="238"/>
      <c r="G2" s="238"/>
      <c r="H2" s="238"/>
      <c r="I2" s="121"/>
    </row>
    <row r="3" spans="1:12" ht="18.75" customHeight="1" x14ac:dyDescent="0.25">
      <c r="A3" s="261" t="s">
        <v>131</v>
      </c>
      <c r="B3" s="261"/>
      <c r="C3" s="261"/>
      <c r="D3" s="261"/>
      <c r="E3" s="261"/>
      <c r="F3" s="261"/>
      <c r="G3" s="261"/>
      <c r="H3" s="261"/>
      <c r="I3" s="261"/>
    </row>
    <row r="4" spans="1:12" x14ac:dyDescent="0.25">
      <c r="A4" s="203"/>
      <c r="B4" s="204"/>
      <c r="C4" s="258"/>
      <c r="D4" s="258"/>
      <c r="E4" s="258"/>
      <c r="F4" s="258"/>
      <c r="G4" s="258"/>
      <c r="H4" s="258"/>
      <c r="I4" s="203"/>
    </row>
    <row r="5" spans="1:12" ht="15.75" customHeight="1" x14ac:dyDescent="0.25">
      <c r="A5" s="203"/>
      <c r="B5" s="203"/>
      <c r="C5" s="205"/>
      <c r="D5" s="205"/>
      <c r="E5" s="205"/>
      <c r="F5" s="205"/>
      <c r="G5" s="205"/>
      <c r="H5" s="206"/>
      <c r="I5" s="203"/>
    </row>
    <row r="6" spans="1:12" ht="15" customHeight="1" x14ac:dyDescent="0.25">
      <c r="A6" s="259" t="s">
        <v>48</v>
      </c>
      <c r="B6" s="259"/>
      <c r="C6" s="259"/>
      <c r="D6" s="259"/>
      <c r="E6" s="259"/>
      <c r="F6" s="259"/>
      <c r="G6" s="259"/>
      <c r="H6" s="259"/>
      <c r="I6" s="203"/>
    </row>
    <row r="7" spans="1:12" ht="14.25" customHeight="1" x14ac:dyDescent="0.25">
      <c r="A7" s="259"/>
      <c r="B7" s="259"/>
      <c r="C7" s="259"/>
      <c r="D7" s="259"/>
      <c r="E7" s="259"/>
      <c r="F7" s="259"/>
      <c r="G7" s="259"/>
      <c r="H7" s="259"/>
      <c r="I7" s="203"/>
    </row>
    <row r="8" spans="1:12" ht="15.75" customHeight="1" x14ac:dyDescent="0.25">
      <c r="A8" s="203"/>
      <c r="B8" s="203"/>
      <c r="C8" s="207"/>
      <c r="D8" s="208"/>
      <c r="E8" s="209"/>
      <c r="F8" s="210"/>
      <c r="G8" s="211"/>
      <c r="H8" s="212"/>
      <c r="I8" s="203"/>
    </row>
    <row r="9" spans="1:12" ht="38.25" customHeight="1" x14ac:dyDescent="0.25">
      <c r="A9" s="256" t="s">
        <v>132</v>
      </c>
      <c r="B9" s="256" t="s">
        <v>133</v>
      </c>
      <c r="C9" s="256" t="s">
        <v>134</v>
      </c>
      <c r="D9" s="256" t="s">
        <v>135</v>
      </c>
      <c r="E9" s="256" t="s">
        <v>136</v>
      </c>
      <c r="F9" s="256" t="s">
        <v>137</v>
      </c>
      <c r="G9" s="256" t="s">
        <v>96</v>
      </c>
      <c r="H9" s="256"/>
      <c r="I9" s="203"/>
    </row>
    <row r="10" spans="1:12" ht="40.5" customHeight="1" x14ac:dyDescent="0.25">
      <c r="A10" s="256"/>
      <c r="B10" s="256"/>
      <c r="C10" s="256"/>
      <c r="D10" s="256"/>
      <c r="E10" s="256"/>
      <c r="F10" s="256"/>
      <c r="G10" s="213" t="s">
        <v>138</v>
      </c>
      <c r="H10" s="213" t="s">
        <v>139</v>
      </c>
      <c r="I10" s="203"/>
    </row>
    <row r="11" spans="1:12" ht="15.75" customHeight="1" x14ac:dyDescent="0.25">
      <c r="A11" s="117">
        <v>1</v>
      </c>
      <c r="B11" s="145"/>
      <c r="C11" s="117">
        <v>2</v>
      </c>
      <c r="D11" s="117" t="s">
        <v>140</v>
      </c>
      <c r="E11" s="117">
        <v>4</v>
      </c>
      <c r="F11" s="117">
        <v>5</v>
      </c>
      <c r="G11" s="145">
        <v>6</v>
      </c>
      <c r="H11" s="145">
        <v>7</v>
      </c>
    </row>
    <row r="12" spans="1:12" ht="15" customHeight="1" x14ac:dyDescent="0.25">
      <c r="A12" s="257" t="s">
        <v>141</v>
      </c>
      <c r="B12" s="252"/>
      <c r="C12" s="252"/>
      <c r="D12" s="253"/>
      <c r="E12" s="146"/>
      <c r="F12" s="177">
        <f>SUM(F13:F16)</f>
        <v>855.61144285713999</v>
      </c>
      <c r="G12" s="146"/>
      <c r="H12" s="178">
        <f>SUM(H13:H16)</f>
        <v>11791.28</v>
      </c>
    </row>
    <row r="13" spans="1:12" x14ac:dyDescent="0.25">
      <c r="A13" s="174" t="s">
        <v>142</v>
      </c>
      <c r="B13" s="174"/>
      <c r="C13" s="151" t="s">
        <v>143</v>
      </c>
      <c r="D13" s="184" t="s">
        <v>144</v>
      </c>
      <c r="E13" s="7" t="s">
        <v>145</v>
      </c>
      <c r="F13" s="181">
        <v>344.42857142857002</v>
      </c>
      <c r="G13" s="185">
        <v>15.49</v>
      </c>
      <c r="H13" s="32">
        <f>ROUND(F13*G13,2)</f>
        <v>5335.2</v>
      </c>
      <c r="J13" s="149"/>
      <c r="K13" s="148"/>
      <c r="L13" s="148"/>
    </row>
    <row r="14" spans="1:12" x14ac:dyDescent="0.25">
      <c r="A14" s="174" t="s">
        <v>146</v>
      </c>
      <c r="B14" s="174"/>
      <c r="C14" s="151" t="s">
        <v>147</v>
      </c>
      <c r="D14" s="184" t="s">
        <v>148</v>
      </c>
      <c r="E14" s="7" t="s">
        <v>145</v>
      </c>
      <c r="F14" s="181">
        <v>344.42857142857002</v>
      </c>
      <c r="G14" s="185">
        <v>14.09</v>
      </c>
      <c r="H14" s="32">
        <f>ROUND(F14*G14,2)</f>
        <v>4853</v>
      </c>
      <c r="J14" s="149"/>
      <c r="K14" s="148"/>
      <c r="L14" s="148"/>
    </row>
    <row r="15" spans="1:12" x14ac:dyDescent="0.25">
      <c r="A15" s="174" t="s">
        <v>149</v>
      </c>
      <c r="B15" s="174"/>
      <c r="C15" s="151" t="s">
        <v>150</v>
      </c>
      <c r="D15" s="184" t="s">
        <v>151</v>
      </c>
      <c r="E15" s="7" t="s">
        <v>145</v>
      </c>
      <c r="F15" s="150">
        <v>161.7748</v>
      </c>
      <c r="G15" s="186">
        <v>9.6199999999999992</v>
      </c>
      <c r="H15" s="32">
        <f>ROUND(F15*G15,2)</f>
        <v>1556.27</v>
      </c>
      <c r="J15" s="149"/>
      <c r="K15" s="148"/>
      <c r="L15" s="148"/>
    </row>
    <row r="16" spans="1:12" x14ac:dyDescent="0.25">
      <c r="A16" s="174" t="s">
        <v>152</v>
      </c>
      <c r="B16" s="174"/>
      <c r="C16" s="151" t="s">
        <v>153</v>
      </c>
      <c r="D16" s="184" t="s">
        <v>154</v>
      </c>
      <c r="E16" s="7" t="s">
        <v>145</v>
      </c>
      <c r="F16" s="150">
        <v>4.9794999999999998</v>
      </c>
      <c r="G16" s="186">
        <v>9.4</v>
      </c>
      <c r="H16" s="32">
        <f>ROUND(F16*G16,2)</f>
        <v>46.81</v>
      </c>
      <c r="J16" s="149"/>
      <c r="K16" s="148"/>
      <c r="L16" s="148"/>
    </row>
    <row r="17" spans="1:12" x14ac:dyDescent="0.25">
      <c r="A17" s="250" t="s">
        <v>155</v>
      </c>
      <c r="B17" s="251"/>
      <c r="C17" s="252"/>
      <c r="D17" s="253"/>
      <c r="E17" s="150"/>
      <c r="F17" s="151"/>
      <c r="G17" s="147"/>
      <c r="H17" s="179">
        <f>H18</f>
        <v>609.84</v>
      </c>
      <c r="L17" s="148"/>
    </row>
    <row r="18" spans="1:12" x14ac:dyDescent="0.25">
      <c r="A18" s="2">
        <f>A16+1</f>
        <v>5</v>
      </c>
      <c r="B18" s="176"/>
      <c r="C18" s="174">
        <v>2</v>
      </c>
      <c r="D18" s="8" t="s">
        <v>155</v>
      </c>
      <c r="E18" s="2" t="s">
        <v>145</v>
      </c>
      <c r="F18" s="181">
        <v>48.592799999999997</v>
      </c>
      <c r="G18" s="47"/>
      <c r="H18" s="32">
        <v>609.84</v>
      </c>
    </row>
    <row r="19" spans="1:12" ht="15" customHeight="1" x14ac:dyDescent="0.25">
      <c r="A19" s="254" t="s">
        <v>156</v>
      </c>
      <c r="B19" s="254"/>
      <c r="C19" s="254"/>
      <c r="D19" s="254"/>
      <c r="E19" s="146"/>
      <c r="F19" s="146"/>
      <c r="G19" s="146"/>
      <c r="H19" s="180">
        <f>SUM(H20:H27)</f>
        <v>3304.03</v>
      </c>
      <c r="K19" s="148"/>
    </row>
    <row r="20" spans="1:12" ht="25.5" customHeight="1" x14ac:dyDescent="0.25">
      <c r="A20" s="2">
        <f>A18+1</f>
        <v>6</v>
      </c>
      <c r="B20" s="174"/>
      <c r="C20" s="174" t="s">
        <v>157</v>
      </c>
      <c r="D20" s="8" t="s">
        <v>158</v>
      </c>
      <c r="E20" s="2" t="s">
        <v>159</v>
      </c>
      <c r="F20" s="2">
        <v>16.52</v>
      </c>
      <c r="G20" s="103">
        <v>111.99</v>
      </c>
      <c r="H20" s="32">
        <f t="shared" ref="H20:H27" si="0">ROUND(F20*G20,2)</f>
        <v>1850.07</v>
      </c>
      <c r="I20" s="152"/>
    </row>
    <row r="21" spans="1:12" x14ac:dyDescent="0.25">
      <c r="A21" s="2">
        <f t="shared" ref="A21:A27" si="1">A20+1</f>
        <v>7</v>
      </c>
      <c r="B21" s="174"/>
      <c r="C21" s="174" t="s">
        <v>160</v>
      </c>
      <c r="D21" s="8" t="s">
        <v>161</v>
      </c>
      <c r="E21" s="2" t="s">
        <v>159</v>
      </c>
      <c r="F21" s="2">
        <v>10.1</v>
      </c>
      <c r="G21" s="103">
        <v>65.709999999999994</v>
      </c>
      <c r="H21" s="32">
        <f t="shared" si="0"/>
        <v>663.67</v>
      </c>
      <c r="I21" s="152"/>
    </row>
    <row r="22" spans="1:12" x14ac:dyDescent="0.25">
      <c r="A22" s="2">
        <f t="shared" si="1"/>
        <v>8</v>
      </c>
      <c r="B22" s="174"/>
      <c r="C22" s="174" t="s">
        <v>162</v>
      </c>
      <c r="D22" s="8" t="s">
        <v>163</v>
      </c>
      <c r="E22" s="2" t="s">
        <v>159</v>
      </c>
      <c r="F22" s="2">
        <v>20.04</v>
      </c>
      <c r="G22" s="103">
        <v>29.6</v>
      </c>
      <c r="H22" s="32">
        <f t="shared" si="0"/>
        <v>593.17999999999995</v>
      </c>
      <c r="I22" s="152"/>
    </row>
    <row r="23" spans="1:12" ht="25.5" customHeight="1" x14ac:dyDescent="0.25">
      <c r="A23" s="2">
        <f t="shared" si="1"/>
        <v>9</v>
      </c>
      <c r="B23" s="174"/>
      <c r="C23" s="174" t="s">
        <v>164</v>
      </c>
      <c r="D23" s="8" t="s">
        <v>165</v>
      </c>
      <c r="E23" s="2" t="s">
        <v>159</v>
      </c>
      <c r="F23" s="2">
        <v>0.78</v>
      </c>
      <c r="G23" s="103">
        <v>127.95</v>
      </c>
      <c r="H23" s="32">
        <f t="shared" si="0"/>
        <v>99.8</v>
      </c>
      <c r="I23" s="152"/>
    </row>
    <row r="24" spans="1:12" ht="25.5" customHeight="1" x14ac:dyDescent="0.25">
      <c r="A24" s="2">
        <f t="shared" si="1"/>
        <v>10</v>
      </c>
      <c r="B24" s="174"/>
      <c r="C24" s="174" t="s">
        <v>166</v>
      </c>
      <c r="D24" s="8" t="s">
        <v>167</v>
      </c>
      <c r="E24" s="2" t="s">
        <v>159</v>
      </c>
      <c r="F24" s="2">
        <v>5.59</v>
      </c>
      <c r="G24" s="103">
        <v>8.1</v>
      </c>
      <c r="H24" s="32">
        <f t="shared" si="0"/>
        <v>45.28</v>
      </c>
      <c r="I24" s="152"/>
    </row>
    <row r="25" spans="1:12" ht="25.5" customHeight="1" x14ac:dyDescent="0.25">
      <c r="A25" s="2">
        <f t="shared" si="1"/>
        <v>11</v>
      </c>
      <c r="B25" s="174"/>
      <c r="C25" s="174" t="s">
        <v>168</v>
      </c>
      <c r="D25" s="8" t="s">
        <v>169</v>
      </c>
      <c r="E25" s="2" t="s">
        <v>159</v>
      </c>
      <c r="F25" s="2">
        <v>0.21</v>
      </c>
      <c r="G25" s="103">
        <v>189.95</v>
      </c>
      <c r="H25" s="32">
        <f t="shared" si="0"/>
        <v>39.89</v>
      </c>
      <c r="I25" s="152"/>
    </row>
    <row r="26" spans="1:12" x14ac:dyDescent="0.25">
      <c r="A26" s="2">
        <f t="shared" si="1"/>
        <v>12</v>
      </c>
      <c r="B26" s="174"/>
      <c r="C26" s="174" t="s">
        <v>170</v>
      </c>
      <c r="D26" s="8" t="s">
        <v>171</v>
      </c>
      <c r="E26" s="2" t="s">
        <v>159</v>
      </c>
      <c r="F26" s="2">
        <v>8.82</v>
      </c>
      <c r="G26" s="103">
        <v>0.9</v>
      </c>
      <c r="H26" s="32">
        <f t="shared" si="0"/>
        <v>7.94</v>
      </c>
      <c r="I26" s="152"/>
    </row>
    <row r="27" spans="1:12" ht="25.5" customHeight="1" x14ac:dyDescent="0.25">
      <c r="A27" s="2">
        <f t="shared" si="1"/>
        <v>13</v>
      </c>
      <c r="B27" s="174"/>
      <c r="C27" s="174" t="s">
        <v>172</v>
      </c>
      <c r="D27" s="8" t="s">
        <v>173</v>
      </c>
      <c r="E27" s="2" t="s">
        <v>159</v>
      </c>
      <c r="F27" s="2">
        <v>0.3</v>
      </c>
      <c r="G27" s="103">
        <v>14</v>
      </c>
      <c r="H27" s="32">
        <f t="shared" si="0"/>
        <v>4.2</v>
      </c>
      <c r="I27" s="152"/>
    </row>
    <row r="28" spans="1:12" ht="15" customHeight="1" x14ac:dyDescent="0.25">
      <c r="A28" s="255" t="s">
        <v>43</v>
      </c>
      <c r="B28" s="255"/>
      <c r="C28" s="255"/>
      <c r="D28" s="255"/>
      <c r="E28" s="153"/>
      <c r="F28" s="154"/>
      <c r="G28" s="147"/>
      <c r="H28" s="183">
        <f>SUM(H29:H29)</f>
        <v>746377.86</v>
      </c>
      <c r="I28" s="152"/>
    </row>
    <row r="29" spans="1:12" ht="15" customHeight="1" x14ac:dyDescent="0.25">
      <c r="A29" s="2">
        <f>A27+1</f>
        <v>14</v>
      </c>
      <c r="B29" s="182"/>
      <c r="C29" s="174" t="s">
        <v>174</v>
      </c>
      <c r="D29" s="8" t="s">
        <v>175</v>
      </c>
      <c r="E29" s="2" t="s">
        <v>176</v>
      </c>
      <c r="F29" s="2" t="s">
        <v>177</v>
      </c>
      <c r="G29" s="103">
        <v>124396.31</v>
      </c>
      <c r="H29" s="32">
        <f>ROUND(F29*G29,2)</f>
        <v>746377.86</v>
      </c>
      <c r="I29" s="152"/>
    </row>
    <row r="30" spans="1:12" ht="15" customHeight="1" x14ac:dyDescent="0.25">
      <c r="A30" s="254" t="s">
        <v>178</v>
      </c>
      <c r="B30" s="254"/>
      <c r="C30" s="254"/>
      <c r="D30" s="254"/>
      <c r="E30" s="175"/>
      <c r="F30" s="175"/>
      <c r="G30" s="103"/>
      <c r="H30" s="180">
        <f>SUM(H31:H55)</f>
        <v>39634.17</v>
      </c>
    </row>
    <row r="31" spans="1:12" x14ac:dyDescent="0.25">
      <c r="A31" s="2">
        <f>A29+1</f>
        <v>15</v>
      </c>
      <c r="B31" s="174"/>
      <c r="C31" s="174" t="s">
        <v>179</v>
      </c>
      <c r="D31" s="8" t="s">
        <v>180</v>
      </c>
      <c r="E31" s="2" t="s">
        <v>181</v>
      </c>
      <c r="F31" s="2">
        <v>50</v>
      </c>
      <c r="G31" s="103">
        <v>365</v>
      </c>
      <c r="H31" s="32">
        <f t="shared" ref="H31:H55" si="2">ROUND(F31*G31,2)</f>
        <v>18250</v>
      </c>
      <c r="I31" s="152"/>
    </row>
    <row r="32" spans="1:12" ht="25.5" customHeight="1" x14ac:dyDescent="0.25">
      <c r="A32" s="2">
        <f t="shared" ref="A32:A55" si="3">A31+1</f>
        <v>16</v>
      </c>
      <c r="B32" s="174"/>
      <c r="C32" s="174" t="s">
        <v>182</v>
      </c>
      <c r="D32" s="8" t="s">
        <v>183</v>
      </c>
      <c r="E32" s="2" t="s">
        <v>184</v>
      </c>
      <c r="F32" s="2">
        <f>0.011*3*2</f>
        <v>6.6000000000000003E-2</v>
      </c>
      <c r="G32" s="103">
        <v>98440.41</v>
      </c>
      <c r="H32" s="32">
        <f t="shared" si="2"/>
        <v>6497.07</v>
      </c>
      <c r="I32" s="152"/>
    </row>
    <row r="33" spans="1:9" ht="25.5" customHeight="1" x14ac:dyDescent="0.25">
      <c r="A33" s="2">
        <f t="shared" si="3"/>
        <v>17</v>
      </c>
      <c r="B33" s="174"/>
      <c r="C33" s="174" t="s">
        <v>185</v>
      </c>
      <c r="D33" s="8" t="s">
        <v>186</v>
      </c>
      <c r="E33" s="2" t="s">
        <v>187</v>
      </c>
      <c r="F33" s="2">
        <v>0.14751</v>
      </c>
      <c r="G33" s="103">
        <v>32758.86</v>
      </c>
      <c r="H33" s="32">
        <f t="shared" si="2"/>
        <v>4832.26</v>
      </c>
      <c r="I33" s="152"/>
    </row>
    <row r="34" spans="1:9" x14ac:dyDescent="0.25">
      <c r="A34" s="2">
        <f t="shared" si="3"/>
        <v>18</v>
      </c>
      <c r="B34" s="174"/>
      <c r="C34" s="174" t="s">
        <v>188</v>
      </c>
      <c r="D34" s="8" t="s">
        <v>189</v>
      </c>
      <c r="E34" s="2" t="s">
        <v>184</v>
      </c>
      <c r="F34" s="2">
        <f>0.018*3*2</f>
        <v>0.108</v>
      </c>
      <c r="G34" s="103">
        <v>38348.22</v>
      </c>
      <c r="H34" s="32">
        <f t="shared" si="2"/>
        <v>4141.6099999999997</v>
      </c>
      <c r="I34" s="152"/>
    </row>
    <row r="35" spans="1:9" x14ac:dyDescent="0.25">
      <c r="A35" s="2">
        <f t="shared" si="3"/>
        <v>19</v>
      </c>
      <c r="B35" s="174"/>
      <c r="C35" s="174" t="s">
        <v>190</v>
      </c>
      <c r="D35" s="8" t="s">
        <v>191</v>
      </c>
      <c r="E35" s="2" t="s">
        <v>192</v>
      </c>
      <c r="F35" s="2">
        <v>9</v>
      </c>
      <c r="G35" s="103">
        <v>143.88</v>
      </c>
      <c r="H35" s="32">
        <f t="shared" si="2"/>
        <v>1294.92</v>
      </c>
      <c r="I35" s="152"/>
    </row>
    <row r="36" spans="1:9" ht="25.5" customHeight="1" x14ac:dyDescent="0.25">
      <c r="A36" s="2">
        <f t="shared" si="3"/>
        <v>20</v>
      </c>
      <c r="B36" s="174"/>
      <c r="C36" s="174" t="s">
        <v>193</v>
      </c>
      <c r="D36" s="8" t="s">
        <v>194</v>
      </c>
      <c r="E36" s="2" t="s">
        <v>195</v>
      </c>
      <c r="F36" s="2">
        <f>0.28*2</f>
        <v>0.56000000000000005</v>
      </c>
      <c r="G36" s="103">
        <v>1837.28</v>
      </c>
      <c r="H36" s="32">
        <f t="shared" si="2"/>
        <v>1028.8800000000001</v>
      </c>
      <c r="I36" s="152"/>
    </row>
    <row r="37" spans="1:9" x14ac:dyDescent="0.25">
      <c r="A37" s="2">
        <f t="shared" si="3"/>
        <v>21</v>
      </c>
      <c r="B37" s="174"/>
      <c r="C37" s="174" t="s">
        <v>196</v>
      </c>
      <c r="D37" s="8" t="s">
        <v>197</v>
      </c>
      <c r="E37" s="2" t="s">
        <v>198</v>
      </c>
      <c r="F37" s="2">
        <v>0.15</v>
      </c>
      <c r="G37" s="103">
        <v>6080</v>
      </c>
      <c r="H37" s="32">
        <f t="shared" si="2"/>
        <v>912</v>
      </c>
      <c r="I37" s="152"/>
    </row>
    <row r="38" spans="1:9" ht="25.5" customHeight="1" x14ac:dyDescent="0.25">
      <c r="A38" s="2">
        <f t="shared" si="3"/>
        <v>22</v>
      </c>
      <c r="B38" s="174"/>
      <c r="C38" s="174" t="s">
        <v>199</v>
      </c>
      <c r="D38" s="8" t="s">
        <v>200</v>
      </c>
      <c r="E38" s="2" t="s">
        <v>201</v>
      </c>
      <c r="F38" s="2">
        <v>50</v>
      </c>
      <c r="G38" s="103">
        <v>12.37</v>
      </c>
      <c r="H38" s="32">
        <f t="shared" si="2"/>
        <v>618.5</v>
      </c>
      <c r="I38" s="152"/>
    </row>
    <row r="39" spans="1:9" ht="25.5" customHeight="1" x14ac:dyDescent="0.25">
      <c r="A39" s="2">
        <f t="shared" si="3"/>
        <v>23</v>
      </c>
      <c r="B39" s="174"/>
      <c r="C39" s="174" t="s">
        <v>202</v>
      </c>
      <c r="D39" s="8" t="s">
        <v>203</v>
      </c>
      <c r="E39" s="2" t="s">
        <v>187</v>
      </c>
      <c r="F39" s="2">
        <v>9.1999999999999998E-2</v>
      </c>
      <c r="G39" s="103">
        <v>5000</v>
      </c>
      <c r="H39" s="32">
        <f t="shared" si="2"/>
        <v>460</v>
      </c>
      <c r="I39" s="152"/>
    </row>
    <row r="40" spans="1:9" x14ac:dyDescent="0.25">
      <c r="A40" s="2">
        <f t="shared" si="3"/>
        <v>24</v>
      </c>
      <c r="B40" s="174"/>
      <c r="C40" s="174" t="s">
        <v>204</v>
      </c>
      <c r="D40" s="8" t="s">
        <v>205</v>
      </c>
      <c r="E40" s="2" t="s">
        <v>206</v>
      </c>
      <c r="F40" s="2">
        <v>8</v>
      </c>
      <c r="G40" s="103">
        <v>50</v>
      </c>
      <c r="H40" s="32">
        <f t="shared" si="2"/>
        <v>400</v>
      </c>
      <c r="I40" s="152"/>
    </row>
    <row r="41" spans="1:9" ht="25.5" customHeight="1" x14ac:dyDescent="0.25">
      <c r="A41" s="2">
        <f t="shared" si="3"/>
        <v>25</v>
      </c>
      <c r="B41" s="174"/>
      <c r="C41" s="174" t="s">
        <v>207</v>
      </c>
      <c r="D41" s="8" t="s">
        <v>208</v>
      </c>
      <c r="E41" s="2" t="s">
        <v>206</v>
      </c>
      <c r="F41" s="2">
        <v>12.02624</v>
      </c>
      <c r="G41" s="103">
        <v>25.76</v>
      </c>
      <c r="H41" s="32">
        <f t="shared" si="2"/>
        <v>309.8</v>
      </c>
      <c r="I41" s="152"/>
    </row>
    <row r="42" spans="1:9" x14ac:dyDescent="0.25">
      <c r="A42" s="2">
        <f t="shared" si="3"/>
        <v>26</v>
      </c>
      <c r="B42" s="174"/>
      <c r="C42" s="174" t="s">
        <v>209</v>
      </c>
      <c r="D42" s="8" t="s">
        <v>210</v>
      </c>
      <c r="E42" s="2" t="s">
        <v>195</v>
      </c>
      <c r="F42" s="2">
        <f>1.2*1*2</f>
        <v>2.4</v>
      </c>
      <c r="G42" s="103">
        <v>108.4</v>
      </c>
      <c r="H42" s="32">
        <f t="shared" si="2"/>
        <v>260.16000000000003</v>
      </c>
      <c r="I42" s="152"/>
    </row>
    <row r="43" spans="1:9" x14ac:dyDescent="0.25">
      <c r="A43" s="2">
        <f t="shared" si="3"/>
        <v>27</v>
      </c>
      <c r="B43" s="174"/>
      <c r="C43" s="174" t="s">
        <v>211</v>
      </c>
      <c r="D43" s="8" t="s">
        <v>212</v>
      </c>
      <c r="E43" s="2" t="s">
        <v>206</v>
      </c>
      <c r="F43" s="2">
        <v>15.22</v>
      </c>
      <c r="G43" s="103">
        <v>9.0399999999999991</v>
      </c>
      <c r="H43" s="32">
        <f t="shared" si="2"/>
        <v>137.59</v>
      </c>
      <c r="I43" s="152"/>
    </row>
    <row r="44" spans="1:9" ht="25.5" customHeight="1" x14ac:dyDescent="0.25">
      <c r="A44" s="2">
        <f t="shared" si="3"/>
        <v>28</v>
      </c>
      <c r="B44" s="174"/>
      <c r="C44" s="174" t="s">
        <v>213</v>
      </c>
      <c r="D44" s="8" t="s">
        <v>214</v>
      </c>
      <c r="E44" s="2" t="s">
        <v>187</v>
      </c>
      <c r="F44" s="2">
        <v>1.7999999999999999E-2</v>
      </c>
      <c r="G44" s="103">
        <v>6508.75</v>
      </c>
      <c r="H44" s="32">
        <f t="shared" si="2"/>
        <v>117.16</v>
      </c>
      <c r="I44" s="152"/>
    </row>
    <row r="45" spans="1:9" x14ac:dyDescent="0.25">
      <c r="A45" s="2">
        <f t="shared" si="3"/>
        <v>29</v>
      </c>
      <c r="B45" s="174"/>
      <c r="C45" s="174" t="s">
        <v>215</v>
      </c>
      <c r="D45" s="8" t="s">
        <v>216</v>
      </c>
      <c r="E45" s="2" t="s">
        <v>206</v>
      </c>
      <c r="F45" s="2">
        <v>3.6</v>
      </c>
      <c r="G45" s="103">
        <v>28.6</v>
      </c>
      <c r="H45" s="32">
        <f t="shared" si="2"/>
        <v>102.96</v>
      </c>
      <c r="I45" s="152"/>
    </row>
    <row r="46" spans="1:9" x14ac:dyDescent="0.25">
      <c r="A46" s="2">
        <f t="shared" si="3"/>
        <v>30</v>
      </c>
      <c r="B46" s="174"/>
      <c r="C46" s="174" t="s">
        <v>217</v>
      </c>
      <c r="D46" s="8" t="s">
        <v>218</v>
      </c>
      <c r="E46" s="2" t="s">
        <v>219</v>
      </c>
      <c r="F46" s="2">
        <v>0.78</v>
      </c>
      <c r="G46" s="103">
        <v>79.099999999999994</v>
      </c>
      <c r="H46" s="32">
        <f t="shared" si="2"/>
        <v>61.7</v>
      </c>
      <c r="I46" s="152"/>
    </row>
    <row r="47" spans="1:9" ht="25.5" customHeight="1" x14ac:dyDescent="0.25">
      <c r="A47" s="2">
        <f t="shared" si="3"/>
        <v>31</v>
      </c>
      <c r="B47" s="174"/>
      <c r="C47" s="174" t="s">
        <v>220</v>
      </c>
      <c r="D47" s="8" t="s">
        <v>221</v>
      </c>
      <c r="E47" s="2" t="s">
        <v>187</v>
      </c>
      <c r="F47" s="2">
        <v>3.3999999999999998E-3</v>
      </c>
      <c r="G47" s="103">
        <v>17500</v>
      </c>
      <c r="H47" s="32">
        <f t="shared" si="2"/>
        <v>59.5</v>
      </c>
      <c r="I47" s="152"/>
    </row>
    <row r="48" spans="1:9" x14ac:dyDescent="0.25">
      <c r="A48" s="2">
        <f t="shared" si="3"/>
        <v>32</v>
      </c>
      <c r="B48" s="174"/>
      <c r="C48" s="174" t="s">
        <v>222</v>
      </c>
      <c r="D48" s="8" t="s">
        <v>223</v>
      </c>
      <c r="E48" s="2" t="s">
        <v>206</v>
      </c>
      <c r="F48" s="2">
        <v>0.94499999999999995</v>
      </c>
      <c r="G48" s="103">
        <v>39.700000000000003</v>
      </c>
      <c r="H48" s="32">
        <f t="shared" si="2"/>
        <v>37.520000000000003</v>
      </c>
      <c r="I48" s="152"/>
    </row>
    <row r="49" spans="1:9" x14ac:dyDescent="0.25">
      <c r="A49" s="2">
        <f t="shared" si="3"/>
        <v>33</v>
      </c>
      <c r="B49" s="174"/>
      <c r="C49" s="174" t="s">
        <v>224</v>
      </c>
      <c r="D49" s="8" t="s">
        <v>225</v>
      </c>
      <c r="E49" s="2" t="s">
        <v>206</v>
      </c>
      <c r="F49" s="2">
        <v>3.0649999999999999</v>
      </c>
      <c r="G49" s="103">
        <v>10.57</v>
      </c>
      <c r="H49" s="32">
        <f t="shared" si="2"/>
        <v>32.4</v>
      </c>
      <c r="I49" s="152"/>
    </row>
    <row r="50" spans="1:9" x14ac:dyDescent="0.25">
      <c r="A50" s="2">
        <f t="shared" si="3"/>
        <v>34</v>
      </c>
      <c r="B50" s="174"/>
      <c r="C50" s="174" t="s">
        <v>226</v>
      </c>
      <c r="D50" s="8" t="s">
        <v>227</v>
      </c>
      <c r="E50" s="2" t="s">
        <v>206</v>
      </c>
      <c r="F50" s="2">
        <v>0.115</v>
      </c>
      <c r="G50" s="103">
        <v>238.48</v>
      </c>
      <c r="H50" s="32">
        <f t="shared" si="2"/>
        <v>27.43</v>
      </c>
      <c r="I50" s="152"/>
    </row>
    <row r="51" spans="1:9" ht="25.5" customHeight="1" x14ac:dyDescent="0.25">
      <c r="A51" s="2">
        <f t="shared" si="3"/>
        <v>35</v>
      </c>
      <c r="B51" s="174"/>
      <c r="C51" s="174" t="s">
        <v>228</v>
      </c>
      <c r="D51" s="8" t="s">
        <v>229</v>
      </c>
      <c r="E51" s="2" t="s">
        <v>230</v>
      </c>
      <c r="F51" s="2">
        <v>21.003499999999999</v>
      </c>
      <c r="G51" s="103">
        <v>1</v>
      </c>
      <c r="H51" s="32">
        <f t="shared" si="2"/>
        <v>21</v>
      </c>
      <c r="I51" s="152"/>
    </row>
    <row r="52" spans="1:9" ht="25.5" customHeight="1" x14ac:dyDescent="0.25">
      <c r="A52" s="2">
        <f t="shared" si="3"/>
        <v>36</v>
      </c>
      <c r="B52" s="174"/>
      <c r="C52" s="174" t="s">
        <v>231</v>
      </c>
      <c r="D52" s="8" t="s">
        <v>232</v>
      </c>
      <c r="E52" s="2" t="s">
        <v>206</v>
      </c>
      <c r="F52" s="2">
        <v>0.63734999999999997</v>
      </c>
      <c r="G52" s="103">
        <v>28.22</v>
      </c>
      <c r="H52" s="32">
        <f t="shared" si="2"/>
        <v>17.989999999999998</v>
      </c>
      <c r="I52" s="152"/>
    </row>
    <row r="53" spans="1:9" x14ac:dyDescent="0.25">
      <c r="A53" s="2">
        <f t="shared" si="3"/>
        <v>37</v>
      </c>
      <c r="B53" s="174"/>
      <c r="C53" s="174" t="s">
        <v>233</v>
      </c>
      <c r="D53" s="8" t="s">
        <v>234</v>
      </c>
      <c r="E53" s="2" t="s">
        <v>198</v>
      </c>
      <c r="F53" s="2">
        <v>0.14280000000000001</v>
      </c>
      <c r="G53" s="103">
        <v>86</v>
      </c>
      <c r="H53" s="32">
        <f t="shared" si="2"/>
        <v>12.28</v>
      </c>
      <c r="I53" s="152"/>
    </row>
    <row r="54" spans="1:9" ht="25.5" customHeight="1" x14ac:dyDescent="0.25">
      <c r="A54" s="2">
        <f t="shared" si="3"/>
        <v>38</v>
      </c>
      <c r="B54" s="174"/>
      <c r="C54" s="174" t="s">
        <v>235</v>
      </c>
      <c r="D54" s="8" t="s">
        <v>236</v>
      </c>
      <c r="E54" s="2" t="s">
        <v>187</v>
      </c>
      <c r="F54" s="2">
        <v>2.0000000000000001E-4</v>
      </c>
      <c r="G54" s="103">
        <v>5763</v>
      </c>
      <c r="H54" s="32">
        <f t="shared" si="2"/>
        <v>1.1499999999999999</v>
      </c>
      <c r="I54" s="152"/>
    </row>
    <row r="55" spans="1:9" x14ac:dyDescent="0.25">
      <c r="A55" s="2">
        <f t="shared" si="3"/>
        <v>39</v>
      </c>
      <c r="B55" s="174"/>
      <c r="C55" s="174" t="s">
        <v>237</v>
      </c>
      <c r="D55" s="8" t="s">
        <v>238</v>
      </c>
      <c r="E55" s="2" t="s">
        <v>198</v>
      </c>
      <c r="F55" s="2">
        <v>0.14280000000000001</v>
      </c>
      <c r="G55" s="103">
        <v>2</v>
      </c>
      <c r="H55" s="32">
        <f t="shared" si="2"/>
        <v>0.28999999999999998</v>
      </c>
      <c r="I55" s="152"/>
    </row>
    <row r="56" spans="1:9" x14ac:dyDescent="0.25">
      <c r="C56" s="158"/>
      <c r="D56" s="159"/>
      <c r="E56" s="160"/>
      <c r="F56" s="160"/>
      <c r="G56" s="161"/>
      <c r="H56" s="162"/>
    </row>
    <row r="57" spans="1:9" ht="25.5" customHeight="1" x14ac:dyDescent="0.25">
      <c r="B57" s="155" t="s">
        <v>239</v>
      </c>
      <c r="C57" s="260" t="s">
        <v>240</v>
      </c>
      <c r="D57" s="260"/>
      <c r="E57" s="260"/>
      <c r="F57" s="260"/>
      <c r="G57" s="260"/>
      <c r="H57" s="260"/>
    </row>
    <row r="58" spans="1:9" x14ac:dyDescent="0.25">
      <c r="I58" s="156"/>
    </row>
    <row r="61" spans="1:9" x14ac:dyDescent="0.25">
      <c r="B61" s="4" t="s">
        <v>75</v>
      </c>
      <c r="C61" s="12"/>
      <c r="H61"/>
    </row>
    <row r="62" spans="1:9" x14ac:dyDescent="0.25">
      <c r="B62" s="33" t="s">
        <v>76</v>
      </c>
      <c r="C62" s="12"/>
      <c r="H62"/>
    </row>
    <row r="63" spans="1:9" x14ac:dyDescent="0.25">
      <c r="B63" s="4"/>
      <c r="C63" s="12"/>
      <c r="H63"/>
    </row>
    <row r="64" spans="1:9" x14ac:dyDescent="0.25">
      <c r="B64" s="4" t="s">
        <v>77</v>
      </c>
      <c r="C64" s="12"/>
      <c r="H64"/>
    </row>
    <row r="65" spans="2:8" x14ac:dyDescent="0.25">
      <c r="B65" s="33" t="s">
        <v>78</v>
      </c>
      <c r="C65" s="12"/>
      <c r="H65"/>
    </row>
  </sheetData>
  <mergeCells count="17">
    <mergeCell ref="C57:H57"/>
    <mergeCell ref="A3:I3"/>
    <mergeCell ref="D9:D10"/>
    <mergeCell ref="C9:C10"/>
    <mergeCell ref="B9:B10"/>
    <mergeCell ref="G9:H9"/>
    <mergeCell ref="A2:H2"/>
    <mergeCell ref="A17:D17"/>
    <mergeCell ref="A19:D19"/>
    <mergeCell ref="A30:D30"/>
    <mergeCell ref="A28:D28"/>
    <mergeCell ref="A9:A10"/>
    <mergeCell ref="A12:D12"/>
    <mergeCell ref="E9:E10"/>
    <mergeCell ref="F9:F10"/>
    <mergeCell ref="C4:H4"/>
    <mergeCell ref="A6:H7"/>
  </mergeCells>
  <pageMargins left="0.70866141732283505" right="0.70866141732283505" top="0.74803149606299202" bottom="0.74803149606299202" header="0.31496062992126" footer="0.31496062992126"/>
  <pageSetup paperSize="9" scale="84" fitToHeight="0" orientation="landscape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50"/>
  <sheetViews>
    <sheetView view="pageBreakPreview" topLeftCell="A31" workbookViewId="0">
      <selection activeCell="A26" sqref="A26:XFD30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9.140625" customWidth="1"/>
    <col min="7" max="7" width="12.85546875" customWidth="1"/>
    <col min="8" max="11" width="9.140625" customWidth="1"/>
    <col min="12" max="12" width="13.5703125" customWidth="1"/>
    <col min="13" max="13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52" t="s">
        <v>241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30" t="s">
        <v>94</v>
      </c>
      <c r="C5" s="230"/>
      <c r="D5" s="230"/>
      <c r="E5" s="230"/>
    </row>
    <row r="6" spans="2:5" x14ac:dyDescent="0.25">
      <c r="B6" s="139"/>
      <c r="C6" s="4"/>
      <c r="D6" s="4"/>
      <c r="E6" s="4"/>
    </row>
    <row r="7" spans="2:5" ht="25.5" customHeight="1" x14ac:dyDescent="0.25">
      <c r="B7" s="249" t="s">
        <v>48</v>
      </c>
      <c r="C7" s="249"/>
      <c r="D7" s="249"/>
      <c r="E7" s="249"/>
    </row>
    <row r="8" spans="2:5" x14ac:dyDescent="0.25">
      <c r="B8" s="262" t="s">
        <v>50</v>
      </c>
      <c r="C8" s="262"/>
      <c r="D8" s="262"/>
      <c r="E8" s="262"/>
    </row>
    <row r="9" spans="2:5" x14ac:dyDescent="0.25">
      <c r="B9" s="139"/>
      <c r="C9" s="4"/>
      <c r="D9" s="4"/>
      <c r="E9" s="4"/>
    </row>
    <row r="10" spans="2:5" ht="51" customHeight="1" x14ac:dyDescent="0.25">
      <c r="B10" s="2" t="s">
        <v>95</v>
      </c>
      <c r="C10" s="2" t="s">
        <v>242</v>
      </c>
      <c r="D10" s="2" t="s">
        <v>243</v>
      </c>
      <c r="E10" s="2" t="s">
        <v>244</v>
      </c>
    </row>
    <row r="11" spans="2:5" x14ac:dyDescent="0.25">
      <c r="B11" s="25" t="s">
        <v>99</v>
      </c>
      <c r="C11" s="187">
        <f>'Прил.5 Расчет СМР и ОБ'!J16</f>
        <v>541363.69999999995</v>
      </c>
      <c r="D11" s="27">
        <f t="shared" ref="D11:D18" si="0">C11/$C$24</f>
        <v>0.29384512971581001</v>
      </c>
      <c r="E11" s="27">
        <f t="shared" ref="E11:E18" si="1">C11/$C$40</f>
        <v>3.2698005412109002E-2</v>
      </c>
    </row>
    <row r="12" spans="2:5" x14ac:dyDescent="0.25">
      <c r="B12" s="25" t="s">
        <v>100</v>
      </c>
      <c r="C12" s="187">
        <f>'Прил.5 Расчет СМР и ОБ'!J24</f>
        <v>41850.35</v>
      </c>
      <c r="D12" s="27">
        <f t="shared" si="0"/>
        <v>2.2715822143970998E-2</v>
      </c>
      <c r="E12" s="27">
        <f t="shared" si="1"/>
        <v>2.5277331501883998E-3</v>
      </c>
    </row>
    <row r="13" spans="2:5" x14ac:dyDescent="0.25">
      <c r="B13" s="25" t="s">
        <v>101</v>
      </c>
      <c r="C13" s="187">
        <f>'Прил.5 Расчет СМР и ОБ'!J30</f>
        <v>2655.02</v>
      </c>
      <c r="D13" s="27">
        <f t="shared" si="0"/>
        <v>1.4411101008399E-3</v>
      </c>
      <c r="E13" s="27">
        <f t="shared" si="1"/>
        <v>1.6036143230375001E-4</v>
      </c>
    </row>
    <row r="14" spans="2:5" x14ac:dyDescent="0.25">
      <c r="B14" s="25" t="s">
        <v>102</v>
      </c>
      <c r="C14" s="187">
        <f>C13+C12</f>
        <v>44505.37</v>
      </c>
      <c r="D14" s="27">
        <f t="shared" si="0"/>
        <v>2.4156932244811E-2</v>
      </c>
      <c r="E14" s="27">
        <f t="shared" si="1"/>
        <v>2.6880945824920999E-3</v>
      </c>
    </row>
    <row r="15" spans="2:5" x14ac:dyDescent="0.25">
      <c r="B15" s="25" t="s">
        <v>103</v>
      </c>
      <c r="C15" s="187">
        <f>'Прил.5 Расчет СМР и ОБ'!J18</f>
        <v>27009.82</v>
      </c>
      <c r="D15" s="27">
        <f t="shared" si="0"/>
        <v>1.4660576727809E-2</v>
      </c>
      <c r="E15" s="27">
        <f t="shared" si="1"/>
        <v>1.6313750636404E-3</v>
      </c>
    </row>
    <row r="16" spans="2:5" x14ac:dyDescent="0.25">
      <c r="B16" s="25" t="s">
        <v>104</v>
      </c>
      <c r="C16" s="187">
        <f>'Прил.5 Расчет СМР и ОБ'!J45</f>
        <v>271116.32</v>
      </c>
      <c r="D16" s="27">
        <f t="shared" si="0"/>
        <v>0.14715838948654</v>
      </c>
      <c r="E16" s="27">
        <f t="shared" si="1"/>
        <v>1.6375244403478002E-2</v>
      </c>
    </row>
    <row r="17" spans="2:7" x14ac:dyDescent="0.25">
      <c r="B17" s="25" t="s">
        <v>105</v>
      </c>
      <c r="C17" s="187">
        <f>'Прил.5 Расчет СМР и ОБ'!J67</f>
        <v>47541.93</v>
      </c>
      <c r="D17" s="27">
        <f t="shared" si="0"/>
        <v>2.5805137263155999E-2</v>
      </c>
      <c r="E17" s="27">
        <f t="shared" si="1"/>
        <v>2.8715007756191999E-3</v>
      </c>
      <c r="G17" s="140"/>
    </row>
    <row r="18" spans="2:7" x14ac:dyDescent="0.25">
      <c r="B18" s="25" t="s">
        <v>106</v>
      </c>
      <c r="C18" s="187">
        <f>C17+C16</f>
        <v>318658.25</v>
      </c>
      <c r="D18" s="27">
        <f t="shared" si="0"/>
        <v>0.1729635267497</v>
      </c>
      <c r="E18" s="27">
        <f t="shared" si="1"/>
        <v>1.9246745179097E-2</v>
      </c>
    </row>
    <row r="19" spans="2:7" x14ac:dyDescent="0.25">
      <c r="B19" s="25" t="s">
        <v>107</v>
      </c>
      <c r="C19" s="187">
        <f>C18+C14+C11</f>
        <v>904527.32</v>
      </c>
      <c r="D19" s="27"/>
      <c r="E19" s="25"/>
    </row>
    <row r="20" spans="2:7" x14ac:dyDescent="0.25">
      <c r="B20" s="25" t="s">
        <v>108</v>
      </c>
      <c r="C20" s="187">
        <f>ROUND(C21*(C11+C15),2)</f>
        <v>375126.52</v>
      </c>
      <c r="D20" s="27">
        <f>C20/$C$24</f>
        <v>0.20361376451586999</v>
      </c>
      <c r="E20" s="27">
        <f>C20/$C$40</f>
        <v>2.2657390920715999E-2</v>
      </c>
    </row>
    <row r="21" spans="2:7" x14ac:dyDescent="0.25">
      <c r="B21" s="25" t="s">
        <v>109</v>
      </c>
      <c r="C21" s="29">
        <f>'Прил.5 Расчет СМР и ОБ'!D71</f>
        <v>0.66</v>
      </c>
      <c r="D21" s="27"/>
      <c r="E21" s="25"/>
    </row>
    <row r="22" spans="2:7" x14ac:dyDescent="0.25">
      <c r="B22" s="25" t="s">
        <v>110</v>
      </c>
      <c r="C22" s="187">
        <f>ROUND(C23*(C11+C15),2)</f>
        <v>562689.78</v>
      </c>
      <c r="D22" s="27">
        <f>C22/$C$24</f>
        <v>0.30542064677380998</v>
      </c>
      <c r="E22" s="27">
        <f>C22/$C$40</f>
        <v>3.3986086381074997E-2</v>
      </c>
    </row>
    <row r="23" spans="2:7" x14ac:dyDescent="0.25">
      <c r="B23" s="25" t="s">
        <v>111</v>
      </c>
      <c r="C23" s="29">
        <f>'Прил.5 Расчет СМР и ОБ'!D70</f>
        <v>0.99</v>
      </c>
      <c r="D23" s="27"/>
      <c r="E23" s="25"/>
    </row>
    <row r="24" spans="2:7" x14ac:dyDescent="0.25">
      <c r="B24" s="25" t="s">
        <v>112</v>
      </c>
      <c r="C24" s="187">
        <f>C19+C20+C22</f>
        <v>1842343.62</v>
      </c>
      <c r="D24" s="27">
        <f>C24/$C$24</f>
        <v>1</v>
      </c>
      <c r="E24" s="27">
        <f>C24/$C$40</f>
        <v>0.11127632247549001</v>
      </c>
    </row>
    <row r="25" spans="2:7" ht="25.5" customHeight="1" x14ac:dyDescent="0.25">
      <c r="B25" s="25" t="s">
        <v>113</v>
      </c>
      <c r="C25" s="187">
        <f>'Прил.5 Расчет СМР и ОБ'!J37</f>
        <v>13530585.6</v>
      </c>
      <c r="D25" s="27"/>
      <c r="E25" s="27">
        <f>C25/$C$40</f>
        <v>0.81723832088815995</v>
      </c>
    </row>
    <row r="26" spans="2:7" ht="25.5" customHeight="1" x14ac:dyDescent="0.25">
      <c r="B26" s="25" t="s">
        <v>114</v>
      </c>
      <c r="C26" s="187">
        <f>C25</f>
        <v>13530585.6</v>
      </c>
      <c r="D26" s="27"/>
      <c r="E26" s="27">
        <f>C26/$C$40</f>
        <v>0.81723832088815995</v>
      </c>
    </row>
    <row r="27" spans="2:7" x14ac:dyDescent="0.25">
      <c r="B27" s="25" t="s">
        <v>115</v>
      </c>
      <c r="C27" s="26">
        <f>C24+C25</f>
        <v>15372929.220000001</v>
      </c>
      <c r="D27" s="27"/>
      <c r="E27" s="27">
        <f>C27/$C$40</f>
        <v>0.92851464336363998</v>
      </c>
    </row>
    <row r="28" spans="2:7" ht="33" customHeight="1" x14ac:dyDescent="0.25">
      <c r="B28" s="25" t="s">
        <v>116</v>
      </c>
      <c r="C28" s="25"/>
      <c r="D28" s="25"/>
      <c r="E28" s="25"/>
    </row>
    <row r="29" spans="2:7" ht="25.5" customHeight="1" x14ac:dyDescent="0.25">
      <c r="B29" s="25" t="s">
        <v>245</v>
      </c>
      <c r="C29" s="26">
        <f>ROUND(C24*3.9%,2)</f>
        <v>71851.399999999994</v>
      </c>
      <c r="D29" s="25"/>
      <c r="E29" s="27">
        <f t="shared" ref="E29:E38" si="2">C29/$C$40</f>
        <v>4.3397765052729E-3</v>
      </c>
    </row>
    <row r="30" spans="2:7" ht="38.25" customHeight="1" x14ac:dyDescent="0.25">
      <c r="B30" s="25" t="s">
        <v>246</v>
      </c>
      <c r="C30" s="26">
        <f>ROUND((C24+C29)*2.1%,2)</f>
        <v>40198.1</v>
      </c>
      <c r="D30" s="25"/>
      <c r="E30" s="27">
        <f t="shared" si="2"/>
        <v>2.4279383552249E-3</v>
      </c>
    </row>
    <row r="31" spans="2:7" ht="25.5" customHeight="1" x14ac:dyDescent="0.25">
      <c r="B31" s="25" t="s">
        <v>247</v>
      </c>
      <c r="C31" s="26">
        <v>221731.56</v>
      </c>
      <c r="D31" s="25"/>
      <c r="E31" s="27">
        <f t="shared" si="2"/>
        <v>1.3392437928356E-2</v>
      </c>
    </row>
    <row r="32" spans="2:7" ht="25.5" customHeight="1" x14ac:dyDescent="0.25">
      <c r="B32" s="25" t="s">
        <v>248</v>
      </c>
      <c r="C32" s="26">
        <f>ROUND($C$27*0%,2)</f>
        <v>0</v>
      </c>
      <c r="D32" s="25"/>
      <c r="E32" s="27">
        <f t="shared" si="2"/>
        <v>0</v>
      </c>
    </row>
    <row r="33" spans="2:12" ht="38.25" customHeight="1" x14ac:dyDescent="0.25">
      <c r="B33" s="25" t="s">
        <v>249</v>
      </c>
      <c r="C33" s="26">
        <f>ROUND($C$27*0%,2)</f>
        <v>0</v>
      </c>
      <c r="D33" s="25"/>
      <c r="E33" s="27">
        <f t="shared" si="2"/>
        <v>0</v>
      </c>
    </row>
    <row r="34" spans="2:12" ht="51" customHeight="1" x14ac:dyDescent="0.25">
      <c r="B34" s="25" t="s">
        <v>250</v>
      </c>
      <c r="C34" s="26">
        <f>ROUND($C$27*0%,2)</f>
        <v>0</v>
      </c>
      <c r="D34" s="25"/>
      <c r="E34" s="27">
        <f t="shared" si="2"/>
        <v>0</v>
      </c>
    </row>
    <row r="35" spans="2:12" ht="76.5" customHeight="1" x14ac:dyDescent="0.25">
      <c r="B35" s="25" t="s">
        <v>251</v>
      </c>
      <c r="C35" s="26">
        <f>ROUND($C$27*0%,2)</f>
        <v>0</v>
      </c>
      <c r="D35" s="25"/>
      <c r="E35" s="27">
        <f t="shared" si="2"/>
        <v>0</v>
      </c>
    </row>
    <row r="36" spans="2:12" ht="25.5" customHeight="1" x14ac:dyDescent="0.25">
      <c r="B36" s="25" t="s">
        <v>252</v>
      </c>
      <c r="C36" s="26">
        <f>ROUND((C27+C32+C33+C34+C35+C29+C31+C30)*2.14%,2)</f>
        <v>336123.6</v>
      </c>
      <c r="D36" s="25"/>
      <c r="E36" s="27">
        <f t="shared" si="2"/>
        <v>2.0301640638147E-2</v>
      </c>
      <c r="L36" s="141"/>
    </row>
    <row r="37" spans="2:12" x14ac:dyDescent="0.25">
      <c r="B37" s="25" t="s">
        <v>253</v>
      </c>
      <c r="C37" s="26">
        <f>ROUND((C27+C32+C33+C34+C35+C29+C31+C30)*0.2%,2)</f>
        <v>31413.42</v>
      </c>
      <c r="D37" s="25"/>
      <c r="E37" s="27">
        <f t="shared" si="2"/>
        <v>1.8973495584814E-3</v>
      </c>
      <c r="L37" s="141"/>
    </row>
    <row r="38" spans="2:12" ht="38.25" customHeight="1" x14ac:dyDescent="0.25">
      <c r="B38" s="25" t="s">
        <v>122</v>
      </c>
      <c r="C38" s="187">
        <f>C27+C32+C33+C34+C35+C29+C31+C30+C36+C37</f>
        <v>16074247.300000001</v>
      </c>
      <c r="D38" s="25"/>
      <c r="E38" s="27">
        <f t="shared" si="2"/>
        <v>0.97087378634913002</v>
      </c>
    </row>
    <row r="39" spans="2:12" ht="13.5" customHeight="1" x14ac:dyDescent="0.25">
      <c r="B39" s="25" t="s">
        <v>123</v>
      </c>
      <c r="C39" s="187">
        <f>ROUND(C38*3%,2)</f>
        <v>482227.42</v>
      </c>
      <c r="D39" s="25"/>
      <c r="E39" s="27">
        <f>C39/$C$38</f>
        <v>3.0000000062210999E-2</v>
      </c>
    </row>
    <row r="40" spans="2:12" x14ac:dyDescent="0.25">
      <c r="B40" s="25" t="s">
        <v>124</v>
      </c>
      <c r="C40" s="187">
        <f>C39+C38</f>
        <v>16556474.720000001</v>
      </c>
      <c r="D40" s="25"/>
      <c r="E40" s="27">
        <f>C40/$C$40</f>
        <v>1</v>
      </c>
    </row>
    <row r="41" spans="2:12" x14ac:dyDescent="0.25">
      <c r="B41" s="25" t="s">
        <v>125</v>
      </c>
      <c r="C41" s="187">
        <f>C40/'Прил.5 Расчет СМР и ОБ'!E74</f>
        <v>8278237.3600000003</v>
      </c>
      <c r="D41" s="25"/>
      <c r="E41" s="25"/>
    </row>
    <row r="42" spans="2:12" x14ac:dyDescent="0.25">
      <c r="B42" s="142"/>
      <c r="C42" s="4"/>
      <c r="D42" s="4"/>
      <c r="E42" s="4"/>
    </row>
    <row r="43" spans="2:12" x14ac:dyDescent="0.25">
      <c r="B43" s="4" t="s">
        <v>75</v>
      </c>
      <c r="C43" s="12"/>
    </row>
    <row r="44" spans="2:12" x14ac:dyDescent="0.25">
      <c r="B44" s="33" t="s">
        <v>76</v>
      </c>
      <c r="C44" s="12"/>
    </row>
    <row r="45" spans="2:12" x14ac:dyDescent="0.25">
      <c r="B45" s="4"/>
      <c r="C45" s="12"/>
    </row>
    <row r="46" spans="2:12" x14ac:dyDescent="0.25">
      <c r="B46" s="4" t="s">
        <v>77</v>
      </c>
      <c r="C46" s="12"/>
    </row>
    <row r="47" spans="2:12" x14ac:dyDescent="0.25">
      <c r="B47" s="33" t="s">
        <v>78</v>
      </c>
      <c r="C47" s="12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3">
    <mergeCell ref="B5:E5"/>
    <mergeCell ref="B7:E7"/>
    <mergeCell ref="B8:E8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view="pageBreakPreview" topLeftCell="A61" zoomScaleSheetLayoutView="100" workbookViewId="0">
      <selection activeCell="A8" sqref="A8:H8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4.570312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73" t="s">
        <v>254</v>
      </c>
      <c r="I2" s="273"/>
      <c r="J2" s="273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30" t="s">
        <v>255</v>
      </c>
      <c r="B4" s="230"/>
      <c r="C4" s="230"/>
      <c r="D4" s="230"/>
      <c r="E4" s="230"/>
      <c r="F4" s="230"/>
      <c r="G4" s="230"/>
      <c r="H4" s="230"/>
      <c r="I4" s="230"/>
      <c r="J4" s="230"/>
    </row>
    <row r="5" spans="1:14" s="4" customFormat="1" ht="12.75" customHeight="1" x14ac:dyDescent="0.2">
      <c r="A5" s="143"/>
      <c r="B5" s="143"/>
      <c r="C5" s="35"/>
      <c r="D5" s="143"/>
      <c r="E5" s="143"/>
      <c r="F5" s="143"/>
      <c r="G5" s="143"/>
      <c r="H5" s="143"/>
      <c r="I5" s="143"/>
      <c r="J5" s="143"/>
    </row>
    <row r="6" spans="1:14" s="4" customFormat="1" ht="12.75" customHeight="1" x14ac:dyDescent="0.2">
      <c r="A6" s="200" t="s">
        <v>256</v>
      </c>
      <c r="B6" s="200"/>
      <c r="C6" s="200"/>
      <c r="D6" s="200" t="s">
        <v>257</v>
      </c>
      <c r="E6" s="200"/>
      <c r="F6" s="200"/>
      <c r="G6" s="200"/>
      <c r="H6" s="200"/>
      <c r="I6" s="144"/>
      <c r="J6" s="144"/>
    </row>
    <row r="7" spans="1:14" s="4" customFormat="1" ht="12.75" customHeight="1" x14ac:dyDescent="0.2">
      <c r="A7" s="233" t="s">
        <v>258</v>
      </c>
      <c r="B7" s="249"/>
      <c r="C7" s="249"/>
      <c r="D7" s="249"/>
      <c r="E7" s="249"/>
      <c r="F7" s="249"/>
      <c r="G7" s="249"/>
      <c r="H7" s="249"/>
      <c r="I7" s="49"/>
      <c r="J7" s="49"/>
    </row>
    <row r="8" spans="1:14" s="4" customFormat="1" ht="13.5" customHeight="1" x14ac:dyDescent="0.2">
      <c r="A8" s="233"/>
      <c r="B8" s="249"/>
      <c r="C8" s="249"/>
      <c r="D8" s="249"/>
      <c r="E8" s="249"/>
      <c r="F8" s="249"/>
      <c r="G8" s="249"/>
      <c r="H8" s="249"/>
    </row>
    <row r="9" spans="1:14" ht="27" customHeight="1" x14ac:dyDescent="0.25">
      <c r="A9" s="264" t="s">
        <v>13</v>
      </c>
      <c r="B9" s="264" t="s">
        <v>134</v>
      </c>
      <c r="C9" s="264" t="s">
        <v>95</v>
      </c>
      <c r="D9" s="264" t="s">
        <v>136</v>
      </c>
      <c r="E9" s="276" t="s">
        <v>259</v>
      </c>
      <c r="F9" s="274" t="s">
        <v>96</v>
      </c>
      <c r="G9" s="275"/>
      <c r="H9" s="276" t="s">
        <v>260</v>
      </c>
      <c r="I9" s="274" t="s">
        <v>261</v>
      </c>
      <c r="J9" s="275"/>
      <c r="M9" s="12"/>
      <c r="N9" s="12"/>
    </row>
    <row r="10" spans="1:14" ht="28.5" customHeight="1" x14ac:dyDescent="0.25">
      <c r="A10" s="264"/>
      <c r="B10" s="264"/>
      <c r="C10" s="264"/>
      <c r="D10" s="264"/>
      <c r="E10" s="277"/>
      <c r="F10" s="2" t="s">
        <v>262</v>
      </c>
      <c r="G10" s="2" t="s">
        <v>139</v>
      </c>
      <c r="H10" s="277"/>
      <c r="I10" s="2" t="s">
        <v>262</v>
      </c>
      <c r="J10" s="2" t="s">
        <v>139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88">
        <v>9</v>
      </c>
      <c r="J11" s="188">
        <v>10</v>
      </c>
      <c r="M11" s="12"/>
      <c r="N11" s="12"/>
    </row>
    <row r="12" spans="1:14" x14ac:dyDescent="0.25">
      <c r="A12" s="2"/>
      <c r="B12" s="268" t="s">
        <v>263</v>
      </c>
      <c r="C12" s="263"/>
      <c r="D12" s="264"/>
      <c r="E12" s="265"/>
      <c r="F12" s="266"/>
      <c r="G12" s="266"/>
      <c r="H12" s="267"/>
      <c r="I12" s="191"/>
      <c r="J12" s="191"/>
    </row>
    <row r="13" spans="1:14" x14ac:dyDescent="0.25">
      <c r="A13" s="2">
        <v>1</v>
      </c>
      <c r="B13" s="174" t="s">
        <v>143</v>
      </c>
      <c r="C13" s="8" t="s">
        <v>144</v>
      </c>
      <c r="D13" s="2" t="s">
        <v>264</v>
      </c>
      <c r="E13" s="181">
        <f>G13/F13</f>
        <v>344.42866365396998</v>
      </c>
      <c r="F13" s="32">
        <v>15.49</v>
      </c>
      <c r="G13" s="32">
        <v>5335.2</v>
      </c>
      <c r="H13" s="192">
        <f>G13/G16</f>
        <v>0.45427337291508002</v>
      </c>
      <c r="I13" s="32">
        <f>ФОТр.тек.!E21</f>
        <v>713.02776960364997</v>
      </c>
      <c r="J13" s="32">
        <f>ROUND(I13*E13,2)</f>
        <v>245587.20000000001</v>
      </c>
    </row>
    <row r="14" spans="1:14" x14ac:dyDescent="0.25">
      <c r="A14" s="2">
        <v>2</v>
      </c>
      <c r="B14" s="174" t="s">
        <v>147</v>
      </c>
      <c r="C14" s="8" t="s">
        <v>148</v>
      </c>
      <c r="D14" s="2" t="s">
        <v>264</v>
      </c>
      <c r="E14" s="181">
        <f>G14/F14</f>
        <v>344.42867281759999</v>
      </c>
      <c r="F14" s="32">
        <v>14.09</v>
      </c>
      <c r="G14" s="32">
        <v>4853</v>
      </c>
      <c r="H14" s="192">
        <f>G14/G16</f>
        <v>0.41321575175379999</v>
      </c>
      <c r="I14" s="32">
        <f>ФОТр.тек.!E29</f>
        <v>650.01601322007002</v>
      </c>
      <c r="J14" s="32">
        <f>ROUND(I14*E14,2)</f>
        <v>223884.15</v>
      </c>
    </row>
    <row r="15" spans="1:14" ht="25.5" customHeight="1" x14ac:dyDescent="0.25">
      <c r="A15" s="2">
        <v>3</v>
      </c>
      <c r="B15" s="174" t="s">
        <v>150</v>
      </c>
      <c r="C15" s="8" t="s">
        <v>265</v>
      </c>
      <c r="D15" s="2" t="s">
        <v>264</v>
      </c>
      <c r="E15" s="181">
        <f>G15/F15</f>
        <v>161.77442827442999</v>
      </c>
      <c r="F15" s="32">
        <v>9.6199999999999992</v>
      </c>
      <c r="G15" s="32">
        <v>1556.27</v>
      </c>
      <c r="H15" s="192">
        <f>G15/G16</f>
        <v>0.13251087533111</v>
      </c>
      <c r="I15" s="32">
        <f>ФОТр.тек.!E13</f>
        <v>444.39870291576</v>
      </c>
      <c r="J15" s="32">
        <f>ROUND(I15*E15,2)</f>
        <v>71892.350000000006</v>
      </c>
    </row>
    <row r="16" spans="1:14" s="12" customFormat="1" ht="25.5" customHeight="1" x14ac:dyDescent="0.2">
      <c r="A16" s="2"/>
      <c r="B16" s="2"/>
      <c r="C16" s="104" t="s">
        <v>266</v>
      </c>
      <c r="D16" s="2" t="s">
        <v>264</v>
      </c>
      <c r="E16" s="181">
        <f>SUM(E13:E15)</f>
        <v>850.63176474600004</v>
      </c>
      <c r="F16" s="32"/>
      <c r="G16" s="32">
        <f>SUM(G13:G15)</f>
        <v>11744.47</v>
      </c>
      <c r="H16" s="190">
        <v>1</v>
      </c>
      <c r="I16" s="191"/>
      <c r="J16" s="32">
        <f>SUM(J13:J15)</f>
        <v>541363.69999999995</v>
      </c>
    </row>
    <row r="17" spans="1:10" s="12" customFormat="1" ht="14.25" customHeight="1" x14ac:dyDescent="0.2">
      <c r="A17" s="2"/>
      <c r="B17" s="263" t="s">
        <v>155</v>
      </c>
      <c r="C17" s="263"/>
      <c r="D17" s="264"/>
      <c r="E17" s="265"/>
      <c r="F17" s="266"/>
      <c r="G17" s="266"/>
      <c r="H17" s="267"/>
      <c r="I17" s="191"/>
      <c r="J17" s="191"/>
    </row>
    <row r="18" spans="1:10" s="12" customFormat="1" ht="14.25" customHeight="1" x14ac:dyDescent="0.2">
      <c r="A18" s="2">
        <v>4</v>
      </c>
      <c r="B18" s="2">
        <v>2</v>
      </c>
      <c r="C18" s="8" t="s">
        <v>155</v>
      </c>
      <c r="D18" s="2" t="s">
        <v>264</v>
      </c>
      <c r="E18" s="181">
        <v>48.592799999999997</v>
      </c>
      <c r="F18" s="32">
        <f>G18/E18</f>
        <v>12.550007408505</v>
      </c>
      <c r="G18" s="32">
        <f>'Прил. 3'!H18</f>
        <v>609.84</v>
      </c>
      <c r="H18" s="190">
        <v>1</v>
      </c>
      <c r="I18" s="32">
        <f>ROUND(F18*'Прил. 10'!D11,2)</f>
        <v>555.84</v>
      </c>
      <c r="J18" s="32">
        <f>ROUND(I18*E18,2)</f>
        <v>27009.82</v>
      </c>
    </row>
    <row r="19" spans="1:10" s="12" customFormat="1" ht="14.25" customHeight="1" x14ac:dyDescent="0.2">
      <c r="A19" s="2"/>
      <c r="B19" s="268" t="s">
        <v>156</v>
      </c>
      <c r="C19" s="263"/>
      <c r="D19" s="264"/>
      <c r="E19" s="265"/>
      <c r="F19" s="266"/>
      <c r="G19" s="266"/>
      <c r="H19" s="267"/>
      <c r="I19" s="191"/>
      <c r="J19" s="191"/>
    </row>
    <row r="20" spans="1:10" s="12" customFormat="1" ht="14.25" customHeight="1" x14ac:dyDescent="0.2">
      <c r="A20" s="2"/>
      <c r="B20" s="263" t="s">
        <v>267</v>
      </c>
      <c r="C20" s="263"/>
      <c r="D20" s="264"/>
      <c r="E20" s="265"/>
      <c r="F20" s="266"/>
      <c r="G20" s="266"/>
      <c r="H20" s="267"/>
      <c r="I20" s="191"/>
      <c r="J20" s="191"/>
    </row>
    <row r="21" spans="1:10" s="12" customFormat="1" ht="25.5" customHeight="1" x14ac:dyDescent="0.2">
      <c r="A21" s="2">
        <v>5</v>
      </c>
      <c r="B21" s="174" t="s">
        <v>157</v>
      </c>
      <c r="C21" s="8" t="s">
        <v>158</v>
      </c>
      <c r="D21" s="2" t="s">
        <v>159</v>
      </c>
      <c r="E21" s="181">
        <v>16.52</v>
      </c>
      <c r="F21" s="32">
        <v>111.99</v>
      </c>
      <c r="G21" s="32">
        <f>ROUND(E21*F21,2)</f>
        <v>1850.07</v>
      </c>
      <c r="H21" s="192">
        <f>G21/$G$31</f>
        <v>0.55994346298307995</v>
      </c>
      <c r="I21" s="32">
        <f>ROUND(F21*'Прил. 10'!$D$12,2)</f>
        <v>1508.51</v>
      </c>
      <c r="J21" s="32">
        <f>ROUND(I21*E21,2)</f>
        <v>24920.59</v>
      </c>
    </row>
    <row r="22" spans="1:10" s="12" customFormat="1" ht="25.5" customHeight="1" x14ac:dyDescent="0.2">
      <c r="A22" s="2">
        <v>6</v>
      </c>
      <c r="B22" s="174" t="s">
        <v>160</v>
      </c>
      <c r="C22" s="8" t="s">
        <v>161</v>
      </c>
      <c r="D22" s="2" t="s">
        <v>159</v>
      </c>
      <c r="E22" s="181">
        <v>10.1</v>
      </c>
      <c r="F22" s="32">
        <v>65.709999999999994</v>
      </c>
      <c r="G22" s="32">
        <f>ROUND(E22*F22,2)</f>
        <v>663.67</v>
      </c>
      <c r="H22" s="192">
        <f>G22/$G$31</f>
        <v>0.20086682021652</v>
      </c>
      <c r="I22" s="32">
        <f>ROUND(F22*'Прил. 10'!$D$12,2)</f>
        <v>885.11</v>
      </c>
      <c r="J22" s="32">
        <f>ROUND(I22*E22,2)</f>
        <v>8939.61</v>
      </c>
    </row>
    <row r="23" spans="1:10" s="12" customFormat="1" ht="25.5" customHeight="1" x14ac:dyDescent="0.2">
      <c r="A23" s="2">
        <v>7</v>
      </c>
      <c r="B23" s="174" t="s">
        <v>162</v>
      </c>
      <c r="C23" s="8" t="s">
        <v>163</v>
      </c>
      <c r="D23" s="2" t="s">
        <v>159</v>
      </c>
      <c r="E23" s="181">
        <v>20.04</v>
      </c>
      <c r="F23" s="32">
        <v>29.6</v>
      </c>
      <c r="G23" s="32">
        <f>ROUND(E23*F23,2)</f>
        <v>593.17999999999995</v>
      </c>
      <c r="H23" s="192">
        <f>G23/$G$31</f>
        <v>0.17953226816948001</v>
      </c>
      <c r="I23" s="32">
        <f>ROUND(F23*'Прил. 10'!$D$12,2)</f>
        <v>398.71</v>
      </c>
      <c r="J23" s="32">
        <f>ROUND(I23*E23,2)</f>
        <v>7990.15</v>
      </c>
    </row>
    <row r="24" spans="1:10" s="12" customFormat="1" ht="14.25" customHeight="1" x14ac:dyDescent="0.2">
      <c r="A24" s="2"/>
      <c r="B24" s="174"/>
      <c r="C24" s="8" t="s">
        <v>268</v>
      </c>
      <c r="D24" s="2"/>
      <c r="E24" s="181"/>
      <c r="F24" s="32"/>
      <c r="G24" s="32">
        <f>SUM(G21:G23)</f>
        <v>3106.92</v>
      </c>
      <c r="H24" s="192">
        <f>G24/G31</f>
        <v>0.94034255136908995</v>
      </c>
      <c r="I24" s="32"/>
      <c r="J24" s="32">
        <f>SUM(J21:J23)</f>
        <v>41850.35</v>
      </c>
    </row>
    <row r="25" spans="1:10" s="12" customFormat="1" ht="38.25" customHeight="1" outlineLevel="1" x14ac:dyDescent="0.2">
      <c r="A25" s="2">
        <v>8</v>
      </c>
      <c r="B25" s="174" t="s">
        <v>164</v>
      </c>
      <c r="C25" s="8" t="s">
        <v>165</v>
      </c>
      <c r="D25" s="2" t="s">
        <v>159</v>
      </c>
      <c r="E25" s="181">
        <v>0.78</v>
      </c>
      <c r="F25" s="32">
        <v>127.95</v>
      </c>
      <c r="G25" s="32">
        <f>ROUND(E25*F25,2)</f>
        <v>99.8</v>
      </c>
      <c r="H25" s="192">
        <f>G25/$G$31</f>
        <v>3.0205536874665002E-2</v>
      </c>
      <c r="I25" s="32">
        <f>ROUND(F25*'Прил. 10'!$D$12,2)</f>
        <v>1723.49</v>
      </c>
      <c r="J25" s="32">
        <f>ROUND(I25*E25,2)</f>
        <v>1344.32</v>
      </c>
    </row>
    <row r="26" spans="1:10" s="12" customFormat="1" ht="25.5" customHeight="1" outlineLevel="1" x14ac:dyDescent="0.2">
      <c r="A26" s="2">
        <v>9</v>
      </c>
      <c r="B26" s="174" t="s">
        <v>166</v>
      </c>
      <c r="C26" s="8" t="s">
        <v>167</v>
      </c>
      <c r="D26" s="2" t="s">
        <v>159</v>
      </c>
      <c r="E26" s="181">
        <v>5.59</v>
      </c>
      <c r="F26" s="32">
        <v>8.1</v>
      </c>
      <c r="G26" s="32">
        <f>ROUND(E26*F26,2)</f>
        <v>45.28</v>
      </c>
      <c r="H26" s="192">
        <f>G26/$G$31</f>
        <v>1.3704476048946E-2</v>
      </c>
      <c r="I26" s="32">
        <f>ROUND(F26*'Прил. 10'!$D$12,2)</f>
        <v>109.11</v>
      </c>
      <c r="J26" s="32">
        <f>ROUND(I26*E26,2)</f>
        <v>609.91999999999996</v>
      </c>
    </row>
    <row r="27" spans="1:10" s="12" customFormat="1" ht="25.5" customHeight="1" outlineLevel="1" x14ac:dyDescent="0.2">
      <c r="A27" s="2">
        <v>10</v>
      </c>
      <c r="B27" s="174" t="s">
        <v>168</v>
      </c>
      <c r="C27" s="8" t="s">
        <v>169</v>
      </c>
      <c r="D27" s="2" t="s">
        <v>159</v>
      </c>
      <c r="E27" s="181">
        <v>0.21</v>
      </c>
      <c r="F27" s="32">
        <v>189.95</v>
      </c>
      <c r="G27" s="32">
        <f>ROUND(E27*F27,2)</f>
        <v>39.89</v>
      </c>
      <c r="H27" s="192">
        <f>G27/$G$31</f>
        <v>1.2073134929162E-2</v>
      </c>
      <c r="I27" s="32">
        <f>ROUND(F27*'Прил. 10'!$D$12,2)</f>
        <v>2558.63</v>
      </c>
      <c r="J27" s="32">
        <f>ROUND(I27*E27,2)</f>
        <v>537.30999999999995</v>
      </c>
    </row>
    <row r="28" spans="1:10" s="12" customFormat="1" ht="25.5" customHeight="1" outlineLevel="1" x14ac:dyDescent="0.2">
      <c r="A28" s="2">
        <v>11</v>
      </c>
      <c r="B28" s="174" t="s">
        <v>170</v>
      </c>
      <c r="C28" s="8" t="s">
        <v>171</v>
      </c>
      <c r="D28" s="2" t="s">
        <v>159</v>
      </c>
      <c r="E28" s="181">
        <v>8.82</v>
      </c>
      <c r="F28" s="32">
        <v>0.9</v>
      </c>
      <c r="G28" s="32">
        <f>ROUND(E28*F28,2)</f>
        <v>7.94</v>
      </c>
      <c r="H28" s="192">
        <f>G28/$G$31</f>
        <v>2.4031258796076002E-3</v>
      </c>
      <c r="I28" s="32">
        <f>ROUND(F28*'Прил. 10'!$D$12,2)</f>
        <v>12.12</v>
      </c>
      <c r="J28" s="32">
        <f>ROUND(I28*E28,2)</f>
        <v>106.9</v>
      </c>
    </row>
    <row r="29" spans="1:10" s="12" customFormat="1" ht="38.25" customHeight="1" outlineLevel="1" x14ac:dyDescent="0.2">
      <c r="A29" s="2">
        <v>12</v>
      </c>
      <c r="B29" s="174" t="s">
        <v>172</v>
      </c>
      <c r="C29" s="8" t="s">
        <v>173</v>
      </c>
      <c r="D29" s="2" t="s">
        <v>159</v>
      </c>
      <c r="E29" s="181">
        <v>0.3</v>
      </c>
      <c r="F29" s="32">
        <v>14</v>
      </c>
      <c r="G29" s="32">
        <f>ROUND(E29*F29,2)</f>
        <v>4.2</v>
      </c>
      <c r="H29" s="192">
        <f>G29/$G$31</f>
        <v>1.2711748985330001E-3</v>
      </c>
      <c r="I29" s="32">
        <f>ROUND(F29*'Прил. 10'!$D$12,2)</f>
        <v>188.58</v>
      </c>
      <c r="J29" s="32">
        <f>ROUND(I29*E29,2)</f>
        <v>56.57</v>
      </c>
    </row>
    <row r="30" spans="1:10" s="12" customFormat="1" ht="14.25" customHeight="1" x14ac:dyDescent="0.2">
      <c r="A30" s="2"/>
      <c r="B30" s="2"/>
      <c r="C30" s="8" t="s">
        <v>269</v>
      </c>
      <c r="D30" s="2"/>
      <c r="E30" s="189"/>
      <c r="F30" s="32"/>
      <c r="G30" s="193">
        <f>SUM(G25:G29)</f>
        <v>197.11</v>
      </c>
      <c r="H30" s="192">
        <f>G30/G31</f>
        <v>5.9657448630914003E-2</v>
      </c>
      <c r="I30" s="32"/>
      <c r="J30" s="32">
        <f>SUM(J25:J29)</f>
        <v>2655.02</v>
      </c>
    </row>
    <row r="31" spans="1:10" s="12" customFormat="1" ht="25.5" customHeight="1" x14ac:dyDescent="0.2">
      <c r="A31" s="2"/>
      <c r="B31" s="2"/>
      <c r="C31" s="104" t="s">
        <v>270</v>
      </c>
      <c r="D31" s="2"/>
      <c r="E31" s="189"/>
      <c r="F31" s="32"/>
      <c r="G31" s="32">
        <f>G30+G24</f>
        <v>3304.03</v>
      </c>
      <c r="H31" s="194">
        <v>1</v>
      </c>
      <c r="I31" s="195"/>
      <c r="J31" s="196">
        <f>J30+J24</f>
        <v>44505.37</v>
      </c>
    </row>
    <row r="32" spans="1:10" s="12" customFormat="1" ht="14.25" customHeight="1" x14ac:dyDescent="0.2">
      <c r="A32" s="2"/>
      <c r="B32" s="268" t="s">
        <v>43</v>
      </c>
      <c r="C32" s="268"/>
      <c r="D32" s="269"/>
      <c r="E32" s="270"/>
      <c r="F32" s="271"/>
      <c r="G32" s="271"/>
      <c r="H32" s="272"/>
      <c r="I32" s="191"/>
      <c r="J32" s="191"/>
    </row>
    <row r="33" spans="1:10" x14ac:dyDescent="0.25">
      <c r="A33" s="2"/>
      <c r="B33" s="263" t="s">
        <v>271</v>
      </c>
      <c r="C33" s="263"/>
      <c r="D33" s="264"/>
      <c r="E33" s="265"/>
      <c r="F33" s="266"/>
      <c r="G33" s="266"/>
      <c r="H33" s="267"/>
      <c r="I33" s="191"/>
      <c r="J33" s="191"/>
    </row>
    <row r="34" spans="1:10" ht="25.5" customHeight="1" x14ac:dyDescent="0.25">
      <c r="A34" s="2">
        <v>13</v>
      </c>
      <c r="B34" s="174" t="s">
        <v>272</v>
      </c>
      <c r="C34" s="8" t="s">
        <v>175</v>
      </c>
      <c r="D34" s="2" t="s">
        <v>176</v>
      </c>
      <c r="E34" s="217">
        <v>6</v>
      </c>
      <c r="F34" s="32">
        <f>ROUND(I34/'Прил. 10'!$D$14,2)</f>
        <v>360239.23</v>
      </c>
      <c r="G34" s="32">
        <f>F34*E34</f>
        <v>2161435.38</v>
      </c>
      <c r="H34" s="190">
        <f>G34/$G$37</f>
        <v>1</v>
      </c>
      <c r="I34" s="32">
        <v>2255097.6</v>
      </c>
      <c r="J34" s="197">
        <f>ROUND(I34*E34,2)</f>
        <v>13530585.6</v>
      </c>
    </row>
    <row r="35" spans="1:10" x14ac:dyDescent="0.25">
      <c r="A35" s="2"/>
      <c r="B35" s="2"/>
      <c r="C35" s="8" t="s">
        <v>273</v>
      </c>
      <c r="D35" s="2"/>
      <c r="E35" s="181"/>
      <c r="F35" s="103"/>
      <c r="G35" s="32">
        <f>G34</f>
        <v>2161435.38</v>
      </c>
      <c r="H35" s="190">
        <f>G35/$G$37</f>
        <v>1</v>
      </c>
      <c r="I35" s="193"/>
      <c r="J35" s="32">
        <f>J34</f>
        <v>13530585.6</v>
      </c>
    </row>
    <row r="36" spans="1:10" x14ac:dyDescent="0.25">
      <c r="A36" s="2"/>
      <c r="B36" s="2"/>
      <c r="C36" s="8" t="s">
        <v>274</v>
      </c>
      <c r="D36" s="2"/>
      <c r="E36" s="181"/>
      <c r="F36" s="103"/>
      <c r="G36" s="32">
        <v>0</v>
      </c>
      <c r="H36" s="190">
        <f>G36/$G$37</f>
        <v>0</v>
      </c>
      <c r="I36" s="193"/>
      <c r="J36" s="32">
        <v>0</v>
      </c>
    </row>
    <row r="37" spans="1:10" x14ac:dyDescent="0.25">
      <c r="A37" s="2"/>
      <c r="B37" s="2"/>
      <c r="C37" s="104" t="s">
        <v>275</v>
      </c>
      <c r="D37" s="2"/>
      <c r="E37" s="189"/>
      <c r="F37" s="103"/>
      <c r="G37" s="32">
        <f>G35+G36</f>
        <v>2161435.38</v>
      </c>
      <c r="H37" s="190">
        <f>G37/$G$37</f>
        <v>1</v>
      </c>
      <c r="I37" s="193"/>
      <c r="J37" s="32">
        <f>J36+J35</f>
        <v>13530585.6</v>
      </c>
    </row>
    <row r="38" spans="1:10" ht="25.5" customHeight="1" x14ac:dyDescent="0.25">
      <c r="A38" s="2"/>
      <c r="B38" s="2"/>
      <c r="C38" s="8" t="s">
        <v>276</v>
      </c>
      <c r="D38" s="2"/>
      <c r="E38" s="198"/>
      <c r="F38" s="103"/>
      <c r="G38" s="32">
        <f>G37</f>
        <v>2161435.38</v>
      </c>
      <c r="H38" s="190"/>
      <c r="I38" s="193"/>
      <c r="J38" s="32">
        <f>J37</f>
        <v>13530585.6</v>
      </c>
    </row>
    <row r="39" spans="1:10" s="12" customFormat="1" ht="14.25" customHeight="1" x14ac:dyDescent="0.2">
      <c r="A39" s="2"/>
      <c r="B39" s="268" t="s">
        <v>178</v>
      </c>
      <c r="C39" s="268"/>
      <c r="D39" s="269"/>
      <c r="E39" s="270"/>
      <c r="F39" s="271"/>
      <c r="G39" s="271"/>
      <c r="H39" s="272"/>
      <c r="I39" s="191"/>
      <c r="J39" s="191"/>
    </row>
    <row r="40" spans="1:10" s="12" customFormat="1" ht="14.25" customHeight="1" x14ac:dyDescent="0.2">
      <c r="A40" s="2"/>
      <c r="B40" s="263" t="s">
        <v>277</v>
      </c>
      <c r="C40" s="263"/>
      <c r="D40" s="264"/>
      <c r="E40" s="265"/>
      <c r="F40" s="266"/>
      <c r="G40" s="266"/>
      <c r="H40" s="267"/>
      <c r="I40" s="191"/>
      <c r="J40" s="191"/>
    </row>
    <row r="41" spans="1:10" s="12" customFormat="1" ht="25.5" customHeight="1" x14ac:dyDescent="0.2">
      <c r="A41" s="2">
        <v>14</v>
      </c>
      <c r="B41" s="174" t="s">
        <v>179</v>
      </c>
      <c r="C41" s="8" t="s">
        <v>180</v>
      </c>
      <c r="D41" s="2" t="s">
        <v>181</v>
      </c>
      <c r="E41" s="181">
        <v>50</v>
      </c>
      <c r="F41" s="32">
        <v>365</v>
      </c>
      <c r="G41" s="32">
        <f>ROUND(E41*F41,2)</f>
        <v>18250</v>
      </c>
      <c r="H41" s="192">
        <f t="shared" ref="H41:H66" si="0">G41/$G$68</f>
        <v>0.46046126360158002</v>
      </c>
      <c r="I41" s="32">
        <f>ROUND(F41*'Прил. 10'!$D$13,2)</f>
        <v>2934.6</v>
      </c>
      <c r="J41" s="32">
        <f>ROUND(I41*E41,2)</f>
        <v>146730</v>
      </c>
    </row>
    <row r="42" spans="1:10" s="12" customFormat="1" ht="25.5" customHeight="1" x14ac:dyDescent="0.2">
      <c r="A42" s="2">
        <v>15</v>
      </c>
      <c r="B42" s="174" t="s">
        <v>182</v>
      </c>
      <c r="C42" s="8" t="s">
        <v>183</v>
      </c>
      <c r="D42" s="2" t="s">
        <v>184</v>
      </c>
      <c r="E42" s="181">
        <f>0.011*3*2</f>
        <v>6.6000000000000003E-2</v>
      </c>
      <c r="F42" s="32">
        <v>98440.41</v>
      </c>
      <c r="G42" s="32">
        <f>ROUND(E42*F42,2)</f>
        <v>6497.07</v>
      </c>
      <c r="H42" s="192">
        <f t="shared" si="0"/>
        <v>0.16392597599496</v>
      </c>
      <c r="I42" s="32">
        <f>ROUND(F42*'Прил. 10'!$D$13,2)</f>
        <v>791460.9</v>
      </c>
      <c r="J42" s="32">
        <f>ROUND(I42*E42,2)</f>
        <v>52236.42</v>
      </c>
    </row>
    <row r="43" spans="1:10" s="12" customFormat="1" ht="25.5" customHeight="1" x14ac:dyDescent="0.2">
      <c r="A43" s="2">
        <v>16</v>
      </c>
      <c r="B43" s="174" t="s">
        <v>185</v>
      </c>
      <c r="C43" s="8" t="s">
        <v>186</v>
      </c>
      <c r="D43" s="2" t="s">
        <v>187</v>
      </c>
      <c r="E43" s="181">
        <v>0.14751</v>
      </c>
      <c r="F43" s="32">
        <v>32758.86</v>
      </c>
      <c r="G43" s="32">
        <f>ROUND(E43*F43,2)</f>
        <v>4832.26</v>
      </c>
      <c r="H43" s="192">
        <f t="shared" si="0"/>
        <v>0.12192156414528001</v>
      </c>
      <c r="I43" s="32">
        <f>ROUND(F43*'Прил. 10'!$D$13,2)</f>
        <v>263381.23</v>
      </c>
      <c r="J43" s="32">
        <f>ROUND(I43*E43,2)</f>
        <v>38851.370000000003</v>
      </c>
    </row>
    <row r="44" spans="1:10" s="12" customFormat="1" ht="14.25" customHeight="1" x14ac:dyDescent="0.2">
      <c r="A44" s="2">
        <v>17</v>
      </c>
      <c r="B44" s="174" t="s">
        <v>188</v>
      </c>
      <c r="C44" s="8" t="s">
        <v>189</v>
      </c>
      <c r="D44" s="2" t="s">
        <v>184</v>
      </c>
      <c r="E44" s="181">
        <f>0.018*3*2</f>
        <v>0.108</v>
      </c>
      <c r="F44" s="32">
        <v>38348.22</v>
      </c>
      <c r="G44" s="32">
        <f>ROUND(E44*F44,2)</f>
        <v>4141.6099999999997</v>
      </c>
      <c r="H44" s="192">
        <f t="shared" si="0"/>
        <v>0.10449594377781</v>
      </c>
      <c r="I44" s="32">
        <f>ROUND(F44*'Прил. 10'!$D$13,2)</f>
        <v>308319.69</v>
      </c>
      <c r="J44" s="32">
        <f>ROUND(I44*E44,2)</f>
        <v>33298.53</v>
      </c>
    </row>
    <row r="45" spans="1:10" s="12" customFormat="1" ht="14.25" customHeight="1" x14ac:dyDescent="0.2">
      <c r="A45" s="2"/>
      <c r="B45" s="174"/>
      <c r="C45" s="8" t="s">
        <v>278</v>
      </c>
      <c r="D45" s="2"/>
      <c r="E45" s="181"/>
      <c r="F45" s="32"/>
      <c r="G45" s="32">
        <f>SUM(G41:G44)</f>
        <v>33720.94</v>
      </c>
      <c r="H45" s="192">
        <f t="shared" si="0"/>
        <v>0.85080474751962998</v>
      </c>
      <c r="I45" s="32"/>
      <c r="J45" s="32">
        <f>SUM(J41:J44)</f>
        <v>271116.32</v>
      </c>
    </row>
    <row r="46" spans="1:10" s="12" customFormat="1" ht="25.5" customHeight="1" outlineLevel="1" x14ac:dyDescent="0.2">
      <c r="A46" s="2">
        <v>18</v>
      </c>
      <c r="B46" s="174" t="s">
        <v>190</v>
      </c>
      <c r="C46" s="8" t="s">
        <v>191</v>
      </c>
      <c r="D46" s="2" t="s">
        <v>192</v>
      </c>
      <c r="E46" s="181">
        <v>9</v>
      </c>
      <c r="F46" s="32">
        <v>143.88</v>
      </c>
      <c r="G46" s="32">
        <f t="shared" ref="G46:G66" si="1">ROUND(E46*F46,2)</f>
        <v>1294.92</v>
      </c>
      <c r="H46" s="192">
        <f t="shared" si="0"/>
        <v>3.2671808189751003E-2</v>
      </c>
      <c r="I46" s="32">
        <f>ROUND(F46*'Прил. 10'!$D$13,2)</f>
        <v>1156.8</v>
      </c>
      <c r="J46" s="32">
        <f t="shared" ref="J46:J66" si="2">ROUND(I46*E46,2)</f>
        <v>10411.200000000001</v>
      </c>
    </row>
    <row r="47" spans="1:10" s="12" customFormat="1" ht="38.25" customHeight="1" outlineLevel="1" x14ac:dyDescent="0.2">
      <c r="A47" s="2">
        <v>19</v>
      </c>
      <c r="B47" s="174" t="s">
        <v>193</v>
      </c>
      <c r="C47" s="8" t="s">
        <v>194</v>
      </c>
      <c r="D47" s="2" t="s">
        <v>195</v>
      </c>
      <c r="E47" s="181">
        <f>0.28*2</f>
        <v>0.56000000000000005</v>
      </c>
      <c r="F47" s="32">
        <v>1837.28</v>
      </c>
      <c r="G47" s="32">
        <f t="shared" si="1"/>
        <v>1028.8800000000001</v>
      </c>
      <c r="H47" s="192">
        <f t="shared" si="0"/>
        <v>2.5959418350377999E-2</v>
      </c>
      <c r="I47" s="32">
        <f>ROUND(F47*'Прил. 10'!$D$13,2)</f>
        <v>14771.73</v>
      </c>
      <c r="J47" s="32">
        <f t="shared" si="2"/>
        <v>8272.17</v>
      </c>
    </row>
    <row r="48" spans="1:10" s="12" customFormat="1" ht="25.5" customHeight="1" outlineLevel="1" x14ac:dyDescent="0.2">
      <c r="A48" s="2">
        <v>20</v>
      </c>
      <c r="B48" s="174" t="s">
        <v>196</v>
      </c>
      <c r="C48" s="8" t="s">
        <v>197</v>
      </c>
      <c r="D48" s="2" t="s">
        <v>198</v>
      </c>
      <c r="E48" s="181">
        <v>0.15</v>
      </c>
      <c r="F48" s="32">
        <v>6080</v>
      </c>
      <c r="G48" s="32">
        <f t="shared" si="1"/>
        <v>912</v>
      </c>
      <c r="H48" s="192">
        <f t="shared" si="0"/>
        <v>2.3010447802994001E-2</v>
      </c>
      <c r="I48" s="32">
        <f>ROUND(F48*'Прил. 10'!$D$13,2)</f>
        <v>48883.199999999997</v>
      </c>
      <c r="J48" s="32">
        <f t="shared" si="2"/>
        <v>7332.48</v>
      </c>
    </row>
    <row r="49" spans="1:10" s="12" customFormat="1" ht="38.25" customHeight="1" outlineLevel="1" x14ac:dyDescent="0.2">
      <c r="A49" s="2">
        <v>21</v>
      </c>
      <c r="B49" s="174" t="s">
        <v>199</v>
      </c>
      <c r="C49" s="8" t="s">
        <v>200</v>
      </c>
      <c r="D49" s="2" t="s">
        <v>201</v>
      </c>
      <c r="E49" s="181">
        <v>50</v>
      </c>
      <c r="F49" s="32">
        <v>12.37</v>
      </c>
      <c r="G49" s="32">
        <f t="shared" si="1"/>
        <v>618.5</v>
      </c>
      <c r="H49" s="192">
        <f t="shared" si="0"/>
        <v>1.5605221454114001E-2</v>
      </c>
      <c r="I49" s="32">
        <f>ROUND(F49*'Прил. 10'!$D$13,2)</f>
        <v>99.45</v>
      </c>
      <c r="J49" s="32">
        <f t="shared" si="2"/>
        <v>4972.5</v>
      </c>
    </row>
    <row r="50" spans="1:10" s="12" customFormat="1" ht="25.5" customHeight="1" outlineLevel="1" x14ac:dyDescent="0.2">
      <c r="A50" s="2">
        <v>22</v>
      </c>
      <c r="B50" s="174" t="s">
        <v>202</v>
      </c>
      <c r="C50" s="8" t="s">
        <v>203</v>
      </c>
      <c r="D50" s="2" t="s">
        <v>187</v>
      </c>
      <c r="E50" s="181">
        <v>9.1999999999999998E-2</v>
      </c>
      <c r="F50" s="32">
        <v>5000</v>
      </c>
      <c r="G50" s="32">
        <f t="shared" si="1"/>
        <v>460</v>
      </c>
      <c r="H50" s="192">
        <f t="shared" si="0"/>
        <v>1.1606146918176999E-2</v>
      </c>
      <c r="I50" s="32">
        <f>ROUND(F50*'Прил. 10'!$D$13,2)</f>
        <v>40200</v>
      </c>
      <c r="J50" s="32">
        <f t="shared" si="2"/>
        <v>3698.4</v>
      </c>
    </row>
    <row r="51" spans="1:10" s="12" customFormat="1" ht="14.25" customHeight="1" outlineLevel="1" x14ac:dyDescent="0.2">
      <c r="A51" s="2">
        <v>23</v>
      </c>
      <c r="B51" s="174" t="s">
        <v>204</v>
      </c>
      <c r="C51" s="8" t="s">
        <v>205</v>
      </c>
      <c r="D51" s="2" t="s">
        <v>206</v>
      </c>
      <c r="E51" s="181">
        <v>8</v>
      </c>
      <c r="F51" s="32">
        <v>50</v>
      </c>
      <c r="G51" s="32">
        <f t="shared" si="1"/>
        <v>400</v>
      </c>
      <c r="H51" s="192">
        <f t="shared" si="0"/>
        <v>1.0092301667979999E-2</v>
      </c>
      <c r="I51" s="32">
        <f>ROUND(F51*'Прил. 10'!$D$13,2)</f>
        <v>402</v>
      </c>
      <c r="J51" s="32">
        <f t="shared" si="2"/>
        <v>3216</v>
      </c>
    </row>
    <row r="52" spans="1:10" s="12" customFormat="1" ht="25.5" customHeight="1" outlineLevel="1" x14ac:dyDescent="0.2">
      <c r="A52" s="2">
        <v>24</v>
      </c>
      <c r="B52" s="174" t="s">
        <v>207</v>
      </c>
      <c r="C52" s="8" t="s">
        <v>208</v>
      </c>
      <c r="D52" s="2" t="s">
        <v>206</v>
      </c>
      <c r="E52" s="181">
        <v>12.02624</v>
      </c>
      <c r="F52" s="32">
        <v>25.76</v>
      </c>
      <c r="G52" s="32">
        <f t="shared" si="1"/>
        <v>309.8</v>
      </c>
      <c r="H52" s="192">
        <f t="shared" si="0"/>
        <v>7.8164876418505003E-3</v>
      </c>
      <c r="I52" s="32">
        <f>ROUND(F52*'Прил. 10'!$D$13,2)</f>
        <v>207.11</v>
      </c>
      <c r="J52" s="32">
        <f t="shared" si="2"/>
        <v>2490.75</v>
      </c>
    </row>
    <row r="53" spans="1:10" s="12" customFormat="1" ht="25.5" customHeight="1" outlineLevel="1" x14ac:dyDescent="0.2">
      <c r="A53" s="2">
        <v>25</v>
      </c>
      <c r="B53" s="174" t="s">
        <v>209</v>
      </c>
      <c r="C53" s="8" t="s">
        <v>210</v>
      </c>
      <c r="D53" s="2" t="s">
        <v>195</v>
      </c>
      <c r="E53" s="181">
        <f>1.2*1*2</f>
        <v>2.4</v>
      </c>
      <c r="F53" s="32">
        <v>108.4</v>
      </c>
      <c r="G53" s="32">
        <f t="shared" si="1"/>
        <v>260.16000000000003</v>
      </c>
      <c r="H53" s="192">
        <f t="shared" si="0"/>
        <v>6.5640330048541001E-3</v>
      </c>
      <c r="I53" s="32">
        <f>ROUND(F53*'Прил. 10'!$D$13,2)</f>
        <v>871.54</v>
      </c>
      <c r="J53" s="32">
        <f t="shared" si="2"/>
        <v>2091.6999999999998</v>
      </c>
    </row>
    <row r="54" spans="1:10" s="12" customFormat="1" ht="14.25" customHeight="1" outlineLevel="1" x14ac:dyDescent="0.2">
      <c r="A54" s="2">
        <v>26</v>
      </c>
      <c r="B54" s="174" t="s">
        <v>211</v>
      </c>
      <c r="C54" s="8" t="s">
        <v>212</v>
      </c>
      <c r="D54" s="2" t="s">
        <v>206</v>
      </c>
      <c r="E54" s="181">
        <v>15.22</v>
      </c>
      <c r="F54" s="32">
        <v>9.0399999999999991</v>
      </c>
      <c r="G54" s="32">
        <f t="shared" si="1"/>
        <v>137.59</v>
      </c>
      <c r="H54" s="192">
        <f t="shared" si="0"/>
        <v>3.4714994662434001E-3</v>
      </c>
      <c r="I54" s="32">
        <f>ROUND(F54*'Прил. 10'!$D$13,2)</f>
        <v>72.680000000000007</v>
      </c>
      <c r="J54" s="32">
        <f t="shared" si="2"/>
        <v>1106.19</v>
      </c>
    </row>
    <row r="55" spans="1:10" s="12" customFormat="1" ht="25.5" customHeight="1" outlineLevel="1" x14ac:dyDescent="0.2">
      <c r="A55" s="2">
        <v>27</v>
      </c>
      <c r="B55" s="174" t="s">
        <v>213</v>
      </c>
      <c r="C55" s="8" t="s">
        <v>214</v>
      </c>
      <c r="D55" s="2" t="s">
        <v>187</v>
      </c>
      <c r="E55" s="181">
        <v>1.7999999999999999E-2</v>
      </c>
      <c r="F55" s="32">
        <v>6508.75</v>
      </c>
      <c r="G55" s="32">
        <f t="shared" si="1"/>
        <v>117.16</v>
      </c>
      <c r="H55" s="192">
        <f t="shared" si="0"/>
        <v>2.9560351585513002E-3</v>
      </c>
      <c r="I55" s="32">
        <f>ROUND(F55*'Прил. 10'!$D$13,2)</f>
        <v>52330.35</v>
      </c>
      <c r="J55" s="32">
        <f t="shared" si="2"/>
        <v>941.95</v>
      </c>
    </row>
    <row r="56" spans="1:10" s="12" customFormat="1" ht="14.25" customHeight="1" outlineLevel="1" x14ac:dyDescent="0.2">
      <c r="A56" s="2">
        <v>28</v>
      </c>
      <c r="B56" s="174" t="s">
        <v>215</v>
      </c>
      <c r="C56" s="8" t="s">
        <v>216</v>
      </c>
      <c r="D56" s="2" t="s">
        <v>206</v>
      </c>
      <c r="E56" s="181">
        <v>3.6</v>
      </c>
      <c r="F56" s="32">
        <v>28.6</v>
      </c>
      <c r="G56" s="32">
        <f t="shared" si="1"/>
        <v>102.96</v>
      </c>
      <c r="H56" s="192">
        <f t="shared" si="0"/>
        <v>2.5977584493379999E-3</v>
      </c>
      <c r="I56" s="32">
        <f>ROUND(F56*'Прил. 10'!$D$13,2)</f>
        <v>229.94</v>
      </c>
      <c r="J56" s="32">
        <f t="shared" si="2"/>
        <v>827.78</v>
      </c>
    </row>
    <row r="57" spans="1:10" s="12" customFormat="1" ht="14.25" customHeight="1" outlineLevel="1" x14ac:dyDescent="0.2">
      <c r="A57" s="2">
        <v>29</v>
      </c>
      <c r="B57" s="174" t="s">
        <v>217</v>
      </c>
      <c r="C57" s="8" t="s">
        <v>218</v>
      </c>
      <c r="D57" s="2" t="s">
        <v>219</v>
      </c>
      <c r="E57" s="181">
        <v>0.78</v>
      </c>
      <c r="F57" s="32">
        <v>79.099999999999994</v>
      </c>
      <c r="G57" s="32">
        <f t="shared" si="1"/>
        <v>61.7</v>
      </c>
      <c r="H57" s="192">
        <f t="shared" si="0"/>
        <v>1.5567375322858999E-3</v>
      </c>
      <c r="I57" s="32">
        <f>ROUND(F57*'Прил. 10'!$D$13,2)</f>
        <v>635.96</v>
      </c>
      <c r="J57" s="32">
        <f t="shared" si="2"/>
        <v>496.05</v>
      </c>
    </row>
    <row r="58" spans="1:10" s="12" customFormat="1" ht="25.5" customHeight="1" outlineLevel="1" x14ac:dyDescent="0.2">
      <c r="A58" s="2">
        <v>30</v>
      </c>
      <c r="B58" s="174" t="s">
        <v>220</v>
      </c>
      <c r="C58" s="8" t="s">
        <v>221</v>
      </c>
      <c r="D58" s="2" t="s">
        <v>187</v>
      </c>
      <c r="E58" s="181">
        <v>3.3999999999999998E-3</v>
      </c>
      <c r="F58" s="32">
        <v>17500</v>
      </c>
      <c r="G58" s="32">
        <f t="shared" si="1"/>
        <v>59.5</v>
      </c>
      <c r="H58" s="192">
        <f t="shared" si="0"/>
        <v>1.501229873112E-3</v>
      </c>
      <c r="I58" s="32">
        <f>ROUND(F58*'Прил. 10'!$D$13,2)</f>
        <v>140700</v>
      </c>
      <c r="J58" s="32">
        <f t="shared" si="2"/>
        <v>478.38</v>
      </c>
    </row>
    <row r="59" spans="1:10" s="12" customFormat="1" ht="25.5" customHeight="1" outlineLevel="1" x14ac:dyDescent="0.2">
      <c r="A59" s="2">
        <v>31</v>
      </c>
      <c r="B59" s="174" t="s">
        <v>222</v>
      </c>
      <c r="C59" s="8" t="s">
        <v>223</v>
      </c>
      <c r="D59" s="2" t="s">
        <v>206</v>
      </c>
      <c r="E59" s="181">
        <v>0.94499999999999995</v>
      </c>
      <c r="F59" s="32">
        <v>39.700000000000003</v>
      </c>
      <c r="G59" s="32">
        <f t="shared" si="1"/>
        <v>37.520000000000003</v>
      </c>
      <c r="H59" s="192">
        <f t="shared" si="0"/>
        <v>9.4665789645651996E-4</v>
      </c>
      <c r="I59" s="32">
        <f>ROUND(F59*'Прил. 10'!$D$13,2)</f>
        <v>319.19</v>
      </c>
      <c r="J59" s="32">
        <f t="shared" si="2"/>
        <v>301.63</v>
      </c>
    </row>
    <row r="60" spans="1:10" s="12" customFormat="1" ht="14.25" customHeight="1" outlineLevel="1" x14ac:dyDescent="0.2">
      <c r="A60" s="2">
        <v>32</v>
      </c>
      <c r="B60" s="174" t="s">
        <v>224</v>
      </c>
      <c r="C60" s="8" t="s">
        <v>225</v>
      </c>
      <c r="D60" s="2" t="s">
        <v>206</v>
      </c>
      <c r="E60" s="181">
        <v>3.0649999999999999</v>
      </c>
      <c r="F60" s="32">
        <v>10.57</v>
      </c>
      <c r="G60" s="32">
        <f t="shared" si="1"/>
        <v>32.4</v>
      </c>
      <c r="H60" s="192">
        <f t="shared" si="0"/>
        <v>8.1747643510637002E-4</v>
      </c>
      <c r="I60" s="32">
        <f>ROUND(F60*'Прил. 10'!$D$13,2)</f>
        <v>84.98</v>
      </c>
      <c r="J60" s="32">
        <f t="shared" si="2"/>
        <v>260.45999999999998</v>
      </c>
    </row>
    <row r="61" spans="1:10" s="12" customFormat="1" ht="14.25" customHeight="1" outlineLevel="1" x14ac:dyDescent="0.2">
      <c r="A61" s="2">
        <v>33</v>
      </c>
      <c r="B61" s="174" t="s">
        <v>226</v>
      </c>
      <c r="C61" s="8" t="s">
        <v>227</v>
      </c>
      <c r="D61" s="2" t="s">
        <v>206</v>
      </c>
      <c r="E61" s="181">
        <v>0.115</v>
      </c>
      <c r="F61" s="32">
        <v>238.48</v>
      </c>
      <c r="G61" s="32">
        <f t="shared" si="1"/>
        <v>27.43</v>
      </c>
      <c r="H61" s="192">
        <f t="shared" si="0"/>
        <v>6.9207958688172005E-4</v>
      </c>
      <c r="I61" s="32">
        <f>ROUND(F61*'Прил. 10'!$D$13,2)</f>
        <v>1917.38</v>
      </c>
      <c r="J61" s="32">
        <f t="shared" si="2"/>
        <v>220.5</v>
      </c>
    </row>
    <row r="62" spans="1:10" s="12" customFormat="1" ht="25.5" customHeight="1" outlineLevel="1" x14ac:dyDescent="0.2">
      <c r="A62" s="2">
        <v>34</v>
      </c>
      <c r="B62" s="174" t="s">
        <v>228</v>
      </c>
      <c r="C62" s="8" t="s">
        <v>229</v>
      </c>
      <c r="D62" s="2" t="s">
        <v>230</v>
      </c>
      <c r="E62" s="181">
        <v>21.003499999999999</v>
      </c>
      <c r="F62" s="32">
        <v>1</v>
      </c>
      <c r="G62" s="32">
        <f t="shared" si="1"/>
        <v>21</v>
      </c>
      <c r="H62" s="192">
        <f t="shared" si="0"/>
        <v>5.2984583756894999E-4</v>
      </c>
      <c r="I62" s="32">
        <f>ROUND(F62*'Прил. 10'!$D$13,2)</f>
        <v>8.0399999999999991</v>
      </c>
      <c r="J62" s="32">
        <f t="shared" si="2"/>
        <v>168.87</v>
      </c>
    </row>
    <row r="63" spans="1:10" s="12" customFormat="1" ht="25.5" customHeight="1" outlineLevel="1" x14ac:dyDescent="0.2">
      <c r="A63" s="2">
        <v>35</v>
      </c>
      <c r="B63" s="174" t="s">
        <v>231</v>
      </c>
      <c r="C63" s="8" t="s">
        <v>232</v>
      </c>
      <c r="D63" s="2" t="s">
        <v>206</v>
      </c>
      <c r="E63" s="181">
        <v>0.63734999999999997</v>
      </c>
      <c r="F63" s="32">
        <v>28.22</v>
      </c>
      <c r="G63" s="32">
        <f t="shared" si="1"/>
        <v>17.989999999999998</v>
      </c>
      <c r="H63" s="192">
        <f t="shared" si="0"/>
        <v>4.5390126751739999E-4</v>
      </c>
      <c r="I63" s="32">
        <f>ROUND(F63*'Прил. 10'!$D$13,2)</f>
        <v>226.89</v>
      </c>
      <c r="J63" s="32">
        <f t="shared" si="2"/>
        <v>144.61000000000001</v>
      </c>
    </row>
    <row r="64" spans="1:10" s="12" customFormat="1" ht="14.25" customHeight="1" outlineLevel="1" x14ac:dyDescent="0.2">
      <c r="A64" s="2">
        <v>36</v>
      </c>
      <c r="B64" s="174" t="s">
        <v>233</v>
      </c>
      <c r="C64" s="8" t="s">
        <v>234</v>
      </c>
      <c r="D64" s="2" t="s">
        <v>198</v>
      </c>
      <c r="E64" s="181">
        <v>0.14280000000000001</v>
      </c>
      <c r="F64" s="32">
        <v>86</v>
      </c>
      <c r="G64" s="32">
        <f t="shared" si="1"/>
        <v>12.28</v>
      </c>
      <c r="H64" s="192">
        <f t="shared" si="0"/>
        <v>3.0983366120697998E-4</v>
      </c>
      <c r="I64" s="32">
        <f>ROUND(F64*'Прил. 10'!$D$13,2)</f>
        <v>691.44</v>
      </c>
      <c r="J64" s="32">
        <f t="shared" si="2"/>
        <v>98.74</v>
      </c>
    </row>
    <row r="65" spans="1:12" s="12" customFormat="1" ht="38.25" customHeight="1" outlineLevel="1" x14ac:dyDescent="0.2">
      <c r="A65" s="2">
        <v>37</v>
      </c>
      <c r="B65" s="174" t="s">
        <v>235</v>
      </c>
      <c r="C65" s="8" t="s">
        <v>236</v>
      </c>
      <c r="D65" s="2" t="s">
        <v>187</v>
      </c>
      <c r="E65" s="181">
        <v>2.0000000000000001E-4</v>
      </c>
      <c r="F65" s="32">
        <v>5763</v>
      </c>
      <c r="G65" s="32">
        <f t="shared" si="1"/>
        <v>1.1499999999999999</v>
      </c>
      <c r="H65" s="192">
        <f t="shared" si="0"/>
        <v>2.9015367295441998E-5</v>
      </c>
      <c r="I65" s="32">
        <f>ROUND(F65*'Прил. 10'!$D$13,2)</f>
        <v>46334.52</v>
      </c>
      <c r="J65" s="32">
        <f t="shared" si="2"/>
        <v>9.27</v>
      </c>
    </row>
    <row r="66" spans="1:12" s="12" customFormat="1" ht="14.25" customHeight="1" outlineLevel="1" x14ac:dyDescent="0.2">
      <c r="A66" s="2">
        <v>38</v>
      </c>
      <c r="B66" s="174" t="s">
        <v>237</v>
      </c>
      <c r="C66" s="8" t="s">
        <v>238</v>
      </c>
      <c r="D66" s="2" t="s">
        <v>198</v>
      </c>
      <c r="E66" s="181">
        <v>0.14280000000000001</v>
      </c>
      <c r="F66" s="32">
        <v>2</v>
      </c>
      <c r="G66" s="32">
        <f t="shared" si="1"/>
        <v>0.28999999999999998</v>
      </c>
      <c r="H66" s="192">
        <f t="shared" si="0"/>
        <v>7.3169187092854003E-6</v>
      </c>
      <c r="I66" s="32">
        <f>ROUND(F66*'Прил. 10'!$D$13,2)</f>
        <v>16.079999999999998</v>
      </c>
      <c r="J66" s="32">
        <f t="shared" si="2"/>
        <v>2.2999999999999998</v>
      </c>
    </row>
    <row r="67" spans="1:12" s="12" customFormat="1" ht="14.25" customHeight="1" x14ac:dyDescent="0.2">
      <c r="A67" s="2"/>
      <c r="B67" s="2"/>
      <c r="C67" s="8" t="s">
        <v>279</v>
      </c>
      <c r="D67" s="2"/>
      <c r="E67" s="189"/>
      <c r="F67" s="32"/>
      <c r="G67" s="32">
        <f>SUM(G46:G66)</f>
        <v>5913.23</v>
      </c>
      <c r="H67" s="190">
        <f>G67/G68</f>
        <v>0.14919525248036999</v>
      </c>
      <c r="I67" s="32"/>
      <c r="J67" s="32">
        <f>SUM(J46:J66)</f>
        <v>47541.93</v>
      </c>
    </row>
    <row r="68" spans="1:12" s="12" customFormat="1" ht="14.25" customHeight="1" x14ac:dyDescent="0.2">
      <c r="A68" s="2"/>
      <c r="B68" s="2"/>
      <c r="C68" s="104" t="s">
        <v>280</v>
      </c>
      <c r="D68" s="2"/>
      <c r="E68" s="189"/>
      <c r="F68" s="103"/>
      <c r="G68" s="32">
        <f>G45+G67</f>
        <v>39634.17</v>
      </c>
      <c r="H68" s="190">
        <v>1</v>
      </c>
      <c r="I68" s="32"/>
      <c r="J68" s="32">
        <f>J45+J67</f>
        <v>318658.25</v>
      </c>
    </row>
    <row r="69" spans="1:12" s="12" customFormat="1" ht="14.25" customHeight="1" x14ac:dyDescent="0.2">
      <c r="A69" s="2"/>
      <c r="B69" s="2"/>
      <c r="C69" s="8" t="s">
        <v>281</v>
      </c>
      <c r="D69" s="2"/>
      <c r="E69" s="189"/>
      <c r="F69" s="103"/>
      <c r="G69" s="32">
        <f>G16+G31+G68</f>
        <v>54682.67</v>
      </c>
      <c r="H69" s="190"/>
      <c r="I69" s="32"/>
      <c r="J69" s="32">
        <f>J16+J31+J68</f>
        <v>904527.32</v>
      </c>
    </row>
    <row r="70" spans="1:12" s="12" customFormat="1" ht="14.25" customHeight="1" x14ac:dyDescent="0.2">
      <c r="A70" s="2"/>
      <c r="B70" s="2"/>
      <c r="C70" s="8" t="s">
        <v>282</v>
      </c>
      <c r="D70" s="199">
        <f>ROUND(G70/(G$18+$G$16),2)</f>
        <v>0.99</v>
      </c>
      <c r="E70" s="189"/>
      <c r="F70" s="103"/>
      <c r="G70" s="32">
        <v>12191.488916945</v>
      </c>
      <c r="H70" s="190"/>
      <c r="I70" s="32"/>
      <c r="J70" s="32">
        <f>ROUND(D70*(J16+J18),2)</f>
        <v>562689.78</v>
      </c>
    </row>
    <row r="71" spans="1:12" s="12" customFormat="1" ht="14.25" customHeight="1" x14ac:dyDescent="0.2">
      <c r="A71" s="2"/>
      <c r="B71" s="2"/>
      <c r="C71" s="8" t="s">
        <v>283</v>
      </c>
      <c r="D71" s="199">
        <f>ROUND(G71/(G$16+G$18),2)</f>
        <v>0.66</v>
      </c>
      <c r="E71" s="189"/>
      <c r="F71" s="103"/>
      <c r="G71" s="32">
        <v>8194.0494096439998</v>
      </c>
      <c r="H71" s="190"/>
      <c r="I71" s="32"/>
      <c r="J71" s="32">
        <f>ROUND(D71*(J16+J18),2)</f>
        <v>375126.52</v>
      </c>
    </row>
    <row r="72" spans="1:12" s="12" customFormat="1" ht="14.25" customHeight="1" x14ac:dyDescent="0.2">
      <c r="A72" s="2"/>
      <c r="B72" s="2"/>
      <c r="C72" s="8" t="s">
        <v>284</v>
      </c>
      <c r="D72" s="2"/>
      <c r="E72" s="189"/>
      <c r="F72" s="103"/>
      <c r="G72" s="32">
        <f>G16+G31+G68+G70+G71</f>
        <v>75068.208326588996</v>
      </c>
      <c r="H72" s="190"/>
      <c r="I72" s="32"/>
      <c r="J72" s="32">
        <f>J16+J31+J68+J70+J71</f>
        <v>1842343.62</v>
      </c>
    </row>
    <row r="73" spans="1:12" s="12" customFormat="1" ht="14.25" customHeight="1" x14ac:dyDescent="0.2">
      <c r="A73" s="2"/>
      <c r="B73" s="2"/>
      <c r="C73" s="8" t="s">
        <v>285</v>
      </c>
      <c r="D73" s="2"/>
      <c r="E73" s="189"/>
      <c r="F73" s="103"/>
      <c r="G73" s="32">
        <f>G72+G37</f>
        <v>2236503.5883265999</v>
      </c>
      <c r="H73" s="190"/>
      <c r="I73" s="32"/>
      <c r="J73" s="32">
        <f>J72+J37</f>
        <v>15372929.220000001</v>
      </c>
    </row>
    <row r="74" spans="1:12" s="12" customFormat="1" ht="34.5" customHeight="1" x14ac:dyDescent="0.2">
      <c r="A74" s="2"/>
      <c r="B74" s="2"/>
      <c r="C74" s="8" t="s">
        <v>125</v>
      </c>
      <c r="D74" s="2" t="s">
        <v>286</v>
      </c>
      <c r="E74" s="189">
        <v>2</v>
      </c>
      <c r="F74" s="103"/>
      <c r="G74" s="32">
        <f>G73/E74</f>
        <v>1118251.7941633</v>
      </c>
      <c r="H74" s="190"/>
      <c r="I74" s="32"/>
      <c r="J74" s="32">
        <f>J73/E74</f>
        <v>7686464.6100000003</v>
      </c>
    </row>
    <row r="76" spans="1:12" x14ac:dyDescent="0.25">
      <c r="A76"/>
      <c r="B76" s="4" t="s">
        <v>75</v>
      </c>
      <c r="D76"/>
      <c r="E76"/>
      <c r="F76"/>
      <c r="G76"/>
      <c r="H76"/>
      <c r="I76"/>
      <c r="J76"/>
      <c r="K76"/>
      <c r="L76"/>
    </row>
    <row r="77" spans="1:12" x14ac:dyDescent="0.25">
      <c r="A77"/>
      <c r="B77" s="33" t="s">
        <v>76</v>
      </c>
      <c r="D77"/>
      <c r="E77"/>
      <c r="F77"/>
      <c r="G77"/>
      <c r="H77"/>
      <c r="I77"/>
      <c r="J77"/>
      <c r="K77"/>
      <c r="L77"/>
    </row>
    <row r="78" spans="1:12" x14ac:dyDescent="0.25">
      <c r="A78"/>
      <c r="B78" s="4"/>
      <c r="D78"/>
      <c r="E78"/>
      <c r="F78"/>
      <c r="G78"/>
      <c r="H78"/>
      <c r="I78"/>
      <c r="J78"/>
      <c r="K78"/>
      <c r="L78"/>
    </row>
    <row r="79" spans="1:12" x14ac:dyDescent="0.25">
      <c r="A79"/>
      <c r="B79" s="4" t="s">
        <v>77</v>
      </c>
      <c r="D79"/>
      <c r="E79"/>
      <c r="F79"/>
      <c r="G79"/>
      <c r="H79"/>
      <c r="I79"/>
      <c r="J79"/>
      <c r="K79"/>
      <c r="L79"/>
    </row>
    <row r="80" spans="1:12" x14ac:dyDescent="0.25">
      <c r="A80"/>
      <c r="B80" s="33" t="s">
        <v>78</v>
      </c>
      <c r="D80"/>
      <c r="E80"/>
      <c r="F80"/>
      <c r="G80"/>
      <c r="H80"/>
      <c r="I80"/>
      <c r="J80"/>
      <c r="K80"/>
      <c r="L80"/>
    </row>
  </sheetData>
  <sheetProtection formatCells="0" formatColumns="0" formatRows="0" insertColumns="0" insertRows="0" insertHyperlinks="0" deleteColumns="0" deleteRows="0" sort="0" autoFilter="0" pivotTables="0"/>
  <mergeCells count="20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B40:H40"/>
    <mergeCell ref="B12:H12"/>
    <mergeCell ref="B17:H17"/>
    <mergeCell ref="B19:H19"/>
    <mergeCell ref="B20:H20"/>
    <mergeCell ref="B33:H33"/>
    <mergeCell ref="B39:H39"/>
    <mergeCell ref="B32:H32"/>
  </mergeCells>
  <pageMargins left="0.70866141732283505" right="0.70866141732283505" top="0.74803149606299202" bottom="0.74803149606299202" header="0.31496062992126" footer="0.31496062992126"/>
  <pageSetup paperSize="9" scale="82" fitToHeight="0" orientation="landscape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18</vt:i4>
      </vt:variant>
      <vt:variant>
        <vt:lpstr>Именованные диапазоны</vt:lpstr>
      </vt:variant>
      <vt:variant>
        <vt:i4>15</vt:i4>
      </vt:variant>
    </vt:vector>
  </HeadingPairs>
  <TitlesOfParts>
    <vt:vector size="33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4.5 РМ</vt:lpstr>
      <vt:lpstr>Прил. 3</vt:lpstr>
      <vt:lpstr>Прил.4 РМ</vt:lpstr>
      <vt:lpstr>Прил.5 Расчет СМР и ОБ</vt:lpstr>
      <vt:lpstr>Прил.6 Расчет ОБ</vt:lpstr>
      <vt:lpstr>Прил.7 Расчет пок.</vt:lpstr>
      <vt:lpstr>Прил. 10</vt:lpstr>
      <vt:lpstr>ФОТр.тек.</vt:lpstr>
      <vt:lpstr>ФОТи1.тек.</vt:lpstr>
      <vt:lpstr>ФОТи2.тек.</vt:lpstr>
      <vt:lpstr>4.7 Прил.6 Расчет Прочие</vt:lpstr>
      <vt:lpstr>4.8 Прил. 6.1 Расчет ПНР</vt:lpstr>
      <vt:lpstr>4.9 Прил 6.2 Расчет ПИР</vt:lpstr>
      <vt:lpstr>'Прил.2 Расч стоим'!_Hlk133322969</vt:lpstr>
      <vt:lpstr>'Прил.4 РМ'!_Toc130536623</vt:lpstr>
      <vt:lpstr>'Прил.1 Сравнит табл'!_Toc132270798</vt:lpstr>
      <vt:lpstr>'Прил. 3'!Заголовки_для_печати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'Прил.4 РМ'!Область_печати</vt:lpstr>
      <vt:lpstr>'Прил.5 Расчет СМР и ОБ'!Область_печати</vt:lpstr>
      <vt:lpstr>ФОТи1.тек.!Область_печати</vt:lpstr>
      <vt:lpstr>ФОТи2.тек.!Область_печати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Danil</cp:lastModifiedBy>
  <cp:lastPrinted>2023-11-30T09:30:56Z</cp:lastPrinted>
  <dcterms:created xsi:type="dcterms:W3CDTF">2020-09-30T08:50:27Z</dcterms:created>
  <dcterms:modified xsi:type="dcterms:W3CDTF">2023-11-30T09:31:53Z</dcterms:modified>
  <cp:category/>
</cp:coreProperties>
</file>