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esktop\работа\УНЦ\РМ Блок 1\РМ Блок 1\И10\"/>
    </mc:Choice>
  </mc:AlternateContent>
  <bookViews>
    <workbookView xWindow="0" yWindow="0" windowWidth="24000" windowHeight="9735" tabRatio="891" firstSheet="3" activeTab="7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4.5 РМ" sheetId="12" state="hidden" r:id="rId12"/>
    <sheet name="ФОТр.тек." sheetId="13" r:id="rId13"/>
    <sheet name="Прил.1.7" sheetId="14" state="hidden" r:id="rId14"/>
    <sheet name="ФОТи.тек." sheetId="15" state="hidden" r:id="rId15"/>
    <sheet name="4.7 Прил.6 Расчет Прочие" sheetId="16" state="hidden" r:id="rId16"/>
    <sheet name="4.8 Прил. 6.1 Расчет ПНР" sheetId="17" state="hidden" r:id="rId17"/>
    <sheet name="4.9 Прил 6.2 Расчет ПИР" sheetId="18" state="hidden" r:id="rId18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11">#REF!</definedName>
    <definedName name="\AUTOEXEC" localSheetId="13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11">#REF!</definedName>
    <definedName name="\k" localSheetId="13">#REF!</definedName>
    <definedName name="\k" localSheetId="7">#REF!</definedName>
    <definedName name="\k" localSheetId="9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11">#REF!</definedName>
    <definedName name="\m" localSheetId="13">#REF!</definedName>
    <definedName name="\m" localSheetId="7">#REF!</definedName>
    <definedName name="\m" localSheetId="9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11">#REF!</definedName>
    <definedName name="\n" localSheetId="13">#REF!</definedName>
    <definedName name="\n" localSheetId="7">#REF!</definedName>
    <definedName name="\n" localSheetId="9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11">#REF!</definedName>
    <definedName name="\n11" localSheetId="13">#REF!</definedName>
    <definedName name="\n11" localSheetId="7">#REF!</definedName>
    <definedName name="\n11" localSheetId="9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11">#REF!</definedName>
    <definedName name="\s" localSheetId="13">#REF!</definedName>
    <definedName name="\s" localSheetId="7">#REF!</definedName>
    <definedName name="\s" localSheetId="9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11">#REF!</definedName>
    <definedName name="\z" localSheetId="13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11">#REF!</definedName>
    <definedName name="________________________a2" localSheetId="13">#REF!</definedName>
    <definedName name="________________________a2" localSheetId="7">#REF!</definedName>
    <definedName name="________________________a2" localSheetId="9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11">#REF!</definedName>
    <definedName name="_______________________a2" localSheetId="13">#REF!</definedName>
    <definedName name="_______________________a2" localSheetId="7">#REF!</definedName>
    <definedName name="_______________________a2" localSheetId="9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11">#REF!</definedName>
    <definedName name="_____________________a2" localSheetId="13">#REF!</definedName>
    <definedName name="_____________________a2" localSheetId="7">#REF!</definedName>
    <definedName name="_____________________a2" localSheetId="9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11">#REF!</definedName>
    <definedName name="____________________a2" localSheetId="13">#REF!</definedName>
    <definedName name="____________________a2" localSheetId="7">#REF!</definedName>
    <definedName name="____________________a2" localSheetId="9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11">#REF!</definedName>
    <definedName name="___________________a2" localSheetId="13">#REF!</definedName>
    <definedName name="___________________a2" localSheetId="7">#REF!</definedName>
    <definedName name="___________________a2" localSheetId="9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11">#REF!</definedName>
    <definedName name="__________________a2" localSheetId="13">#REF!</definedName>
    <definedName name="__________________a2" localSheetId="7">#REF!</definedName>
    <definedName name="__________________a2" localSheetId="9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11">#REF!</definedName>
    <definedName name="_________________a2" localSheetId="13">#REF!</definedName>
    <definedName name="_________________a2" localSheetId="7">#REF!</definedName>
    <definedName name="_________________a2" localSheetId="9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11">#REF!</definedName>
    <definedName name="________________a2" localSheetId="13">#REF!</definedName>
    <definedName name="________________a2" localSheetId="7">#REF!</definedName>
    <definedName name="________________a2" localSheetId="9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11">#REF!</definedName>
    <definedName name="_______________a2" localSheetId="13">#REF!</definedName>
    <definedName name="_______________a2" localSheetId="7">#REF!</definedName>
    <definedName name="_______________a2" localSheetId="9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11">#REF!</definedName>
    <definedName name="______________a2" localSheetId="13">#REF!</definedName>
    <definedName name="______________a2" localSheetId="7">#REF!</definedName>
    <definedName name="______________a2" localSheetId="9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11">#REF!</definedName>
    <definedName name="_____________a2" localSheetId="13">#REF!</definedName>
    <definedName name="_____________a2" localSheetId="7">#REF!</definedName>
    <definedName name="_____________a2" localSheetId="9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11">#REF!</definedName>
    <definedName name="____________a2" localSheetId="13">#REF!</definedName>
    <definedName name="____________a2" localSheetId="7">#REF!</definedName>
    <definedName name="____________a2" localSheetId="9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11">#REF!</definedName>
    <definedName name="___________a2" localSheetId="13">#REF!</definedName>
    <definedName name="___________a2" localSheetId="7">#REF!</definedName>
    <definedName name="___________a2" localSheetId="9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11">#REF!</definedName>
    <definedName name="__________a2" localSheetId="13">#REF!</definedName>
    <definedName name="__________a2" localSheetId="7">#REF!</definedName>
    <definedName name="__________a2" localSheetId="9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11">#REF!</definedName>
    <definedName name="_________a2" localSheetId="13">#REF!</definedName>
    <definedName name="_________a2" localSheetId="7">#REF!</definedName>
    <definedName name="_________a2" localSheetId="9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11">#REF!</definedName>
    <definedName name="________a2" localSheetId="13">#REF!</definedName>
    <definedName name="________a2" localSheetId="7">#REF!</definedName>
    <definedName name="________a2" localSheetId="9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11">#REF!</definedName>
    <definedName name="_______a2" localSheetId="13">#REF!</definedName>
    <definedName name="_______a2" localSheetId="7">#REF!</definedName>
    <definedName name="_______a2" localSheetId="9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11">#REF!</definedName>
    <definedName name="______a2" localSheetId="13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11">#REF!</definedName>
    <definedName name="______xlnm.Primt_Area_3" localSheetId="13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11">#REF!</definedName>
    <definedName name="______xlnm.Print_Area_1" localSheetId="13">#REF!</definedName>
    <definedName name="______xlnm.Print_Area_1" localSheetId="7">#REF!</definedName>
    <definedName name="______xlnm.Print_Area_1" localSheetId="9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11">#REF!</definedName>
    <definedName name="______xlnm.Print_Area_2" localSheetId="13">#REF!</definedName>
    <definedName name="______xlnm.Print_Area_2" localSheetId="7">#REF!</definedName>
    <definedName name="______xlnm.Print_Area_2" localSheetId="9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11">#REF!</definedName>
    <definedName name="______xlnm.Print_Area_3" localSheetId="13">#REF!</definedName>
    <definedName name="______xlnm.Print_Area_3" localSheetId="7">#REF!</definedName>
    <definedName name="______xlnm.Print_Area_3" localSheetId="9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11">#REF!</definedName>
    <definedName name="______xlnm.Print_Area_4" localSheetId="13">#REF!</definedName>
    <definedName name="______xlnm.Print_Area_4" localSheetId="7">#REF!</definedName>
    <definedName name="______xlnm.Print_Area_4" localSheetId="9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11">#REF!</definedName>
    <definedName name="______xlnm.Print_Area_5" localSheetId="13">#REF!</definedName>
    <definedName name="______xlnm.Print_Area_5" localSheetId="7">#REF!</definedName>
    <definedName name="______xlnm.Print_Area_5" localSheetId="9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11">#REF!</definedName>
    <definedName name="______xlnm.Print_Area_6" localSheetId="13">#REF!</definedName>
    <definedName name="______xlnm.Print_Area_6" localSheetId="7">#REF!</definedName>
    <definedName name="______xlnm.Print_Area_6" localSheetId="9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11">#REF!</definedName>
    <definedName name="_____a2" localSheetId="13">#REF!</definedName>
    <definedName name="_____a2" localSheetId="7">#REF!</definedName>
    <definedName name="_____a2" localSheetId="9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11">#REF!</definedName>
    <definedName name="_____xlnm.Print_Area_1" localSheetId="13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11">#REF!</definedName>
    <definedName name="_____xlnm.Print_Area_2" localSheetId="13">#REF!</definedName>
    <definedName name="_____xlnm.Print_Area_2" localSheetId="7">#REF!</definedName>
    <definedName name="_____xlnm.Print_Area_2" localSheetId="9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11">#REF!</definedName>
    <definedName name="_____xlnm.Print_Area_3" localSheetId="13">#REF!</definedName>
    <definedName name="_____xlnm.Print_Area_3" localSheetId="7">#REF!</definedName>
    <definedName name="_____xlnm.Print_Area_3" localSheetId="9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11">#REF!</definedName>
    <definedName name="_____xlnm.Print_Area_4" localSheetId="13">#REF!</definedName>
    <definedName name="_____xlnm.Print_Area_4" localSheetId="7">#REF!</definedName>
    <definedName name="_____xlnm.Print_Area_4" localSheetId="9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11">#REF!</definedName>
    <definedName name="_____xlnm.Print_Area_5" localSheetId="13">#REF!</definedName>
    <definedName name="_____xlnm.Print_Area_5" localSheetId="7">#REF!</definedName>
    <definedName name="_____xlnm.Print_Area_5" localSheetId="9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11">#REF!</definedName>
    <definedName name="_____xlnm.Print_Area_6" localSheetId="13">#REF!</definedName>
    <definedName name="_____xlnm.Print_Area_6" localSheetId="7">#REF!</definedName>
    <definedName name="_____xlnm.Print_Area_6" localSheetId="9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11">#REF!</definedName>
    <definedName name="____a2" localSheetId="13">#REF!</definedName>
    <definedName name="____a2" localSheetId="7">#REF!</definedName>
    <definedName name="____a2" localSheetId="9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11">#REF!</definedName>
    <definedName name="____xlnm.Primt_Area_3" localSheetId="13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11">#REF!</definedName>
    <definedName name="____xlnm.Print_Area_1" localSheetId="13">#REF!</definedName>
    <definedName name="____xlnm.Print_Area_1" localSheetId="7">#REF!</definedName>
    <definedName name="____xlnm.Print_Area_1" localSheetId="9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11">#REF!</definedName>
    <definedName name="____xlnm.Print_Area_2" localSheetId="13">#REF!</definedName>
    <definedName name="____xlnm.Print_Area_2" localSheetId="7">#REF!</definedName>
    <definedName name="____xlnm.Print_Area_2" localSheetId="9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11">#REF!</definedName>
    <definedName name="____xlnm.Print_Area_3" localSheetId="13">#REF!</definedName>
    <definedName name="____xlnm.Print_Area_3" localSheetId="7">#REF!</definedName>
    <definedName name="____xlnm.Print_Area_3" localSheetId="9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11">#REF!</definedName>
    <definedName name="____xlnm.Print_Area_4" localSheetId="13">#REF!</definedName>
    <definedName name="____xlnm.Print_Area_4" localSheetId="7">#REF!</definedName>
    <definedName name="____xlnm.Print_Area_4" localSheetId="9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11">#REF!</definedName>
    <definedName name="____xlnm.Print_Area_5" localSheetId="13">#REF!</definedName>
    <definedName name="____xlnm.Print_Area_5" localSheetId="7">#REF!</definedName>
    <definedName name="____xlnm.Print_Area_5" localSheetId="9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11">#REF!</definedName>
    <definedName name="____xlnm.Print_Area_6" localSheetId="13">#REF!</definedName>
    <definedName name="____xlnm.Print_Area_6" localSheetId="7">#REF!</definedName>
    <definedName name="____xlnm.Print_Area_6" localSheetId="9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11">#REF!</definedName>
    <definedName name="___a2" localSheetId="13">#REF!</definedName>
    <definedName name="___a2" localSheetId="7">#REF!</definedName>
    <definedName name="___a2" localSheetId="9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1">{"'4.5 РМ'!glc1",#N/A,FALSE,"GLC";"'4.5 РМ'!glc2",#N/A,FALSE,"GLC";"'4.5 РМ'!glc3",#N/A,FALSE,"GLC";"'4.5 РМ'!glc4",#N/A,FALSE,"GLC";"'4.5 РМ'!glc5",#N/A,FALSE,"GLC"}</definedName>
    <definedName name="_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1">{"'4.5 РМ'!glc1",#N/A,FALSE,"GLC";"'4.5 РМ'!glc2",#N/A,FALSE,"GLC";"'4.5 РМ'!glc3",#N/A,FALSE,"GLC";"'4.5 РМ'!glc4",#N/A,FALSE,"GLC";"'4.5 РМ'!glc5",#N/A,FALSE,"GLC"}</definedName>
    <definedName name="_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11">#REF!</definedName>
    <definedName name="___xlnm.Primt_Area_3" localSheetId="13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11">#REF!</definedName>
    <definedName name="___xlnm.Print_Area_1" localSheetId="13">#REF!</definedName>
    <definedName name="___xlnm.Print_Area_1" localSheetId="7">#REF!</definedName>
    <definedName name="___xlnm.Print_Area_1" localSheetId="9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11">#REF!</definedName>
    <definedName name="___xlnm.Print_Area_2" localSheetId="13">#REF!</definedName>
    <definedName name="___xlnm.Print_Area_2" localSheetId="7">#REF!</definedName>
    <definedName name="___xlnm.Print_Area_2" localSheetId="9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11">#REF!</definedName>
    <definedName name="___xlnm.Print_Area_3" localSheetId="13">#REF!</definedName>
    <definedName name="___xlnm.Print_Area_3" localSheetId="7">#REF!</definedName>
    <definedName name="___xlnm.Print_Area_3" localSheetId="9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11">#REF!</definedName>
    <definedName name="___xlnm.Print_Area_4" localSheetId="13">#REF!</definedName>
    <definedName name="___xlnm.Print_Area_4" localSheetId="7">#REF!</definedName>
    <definedName name="___xlnm.Print_Area_4" localSheetId="9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11">#REF!</definedName>
    <definedName name="___xlnm.Print_Area_5" localSheetId="13">#REF!</definedName>
    <definedName name="___xlnm.Print_Area_5" localSheetId="7">#REF!</definedName>
    <definedName name="___xlnm.Print_Area_5" localSheetId="9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11">#REF!</definedName>
    <definedName name="___xlnm.Print_Area_6" localSheetId="13">#REF!</definedName>
    <definedName name="___xlnm.Print_Area_6" localSheetId="7">#REF!</definedName>
    <definedName name="___xlnm.Print_Area_6" localSheetId="9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11">#REF!</definedName>
    <definedName name="__1___Excel_BuiltIn_Print_Area_3_1" localSheetId="13">#REF!</definedName>
    <definedName name="__1___Excel_BuiltIn_Print_Area_3_1" localSheetId="7">#REF!</definedName>
    <definedName name="__1___Excel_BuiltIn_Print_Area_3_1" localSheetId="9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11">#REF!</definedName>
    <definedName name="__2__Excel_BuiltIn_Print_Area_3_1" localSheetId="13">#REF!</definedName>
    <definedName name="__2__Excel_BuiltIn_Print_Area_3_1" localSheetId="7">#REF!</definedName>
    <definedName name="__2__Excel_BuiltIn_Print_Area_3_1" localSheetId="9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11">#REF!</definedName>
    <definedName name="__a2" localSheetId="13">#REF!</definedName>
    <definedName name="__a2" localSheetId="7">#REF!</definedName>
    <definedName name="__a2" localSheetId="9">#REF!</definedName>
    <definedName name="__a2">#REF!</definedName>
    <definedName name="__IntlFixup" localSheetId="9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11">#REF!</definedName>
    <definedName name="__qs2" localSheetId="13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11">#REF!</definedName>
    <definedName name="__qs3" localSheetId="13">#REF!</definedName>
    <definedName name="__qs3" localSheetId="7">#REF!</definedName>
    <definedName name="__qs3" localSheetId="9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1">{"'4.5 РМ'!glc1",#N/A,FALSE,"GLC";"'4.5 РМ'!glc2",#N/A,FALSE,"GLC";"'4.5 РМ'!glc3",#N/A,FALSE,"GLC";"'4.5 РМ'!glc4",#N/A,FALSE,"GLC";"'4.5 РМ'!glc5",#N/A,FALSE,"GLC"}</definedName>
    <definedName name="_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1">{"'4.5 РМ'!glc1",#N/A,FALSE,"GLC";"'4.5 РМ'!glc2",#N/A,FALSE,"GLC";"'4.5 РМ'!glc3",#N/A,FALSE,"GLC";"'4.5 РМ'!glc4",#N/A,FALSE,"GLC";"'4.5 РМ'!glc5",#N/A,FALSE,"GLC"}</definedName>
    <definedName name="_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11">#REF!</definedName>
    <definedName name="__xlnm.Primt_Area_3" localSheetId="13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11">#REF!</definedName>
    <definedName name="__xlnm.Print_Area_1" localSheetId="13">#REF!</definedName>
    <definedName name="__xlnm.Print_Area_1" localSheetId="7">#REF!</definedName>
    <definedName name="__xlnm.Print_Area_1" localSheetId="9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11">#REF!</definedName>
    <definedName name="__xlnm.Print_Area_2" localSheetId="13">#REF!</definedName>
    <definedName name="__xlnm.Print_Area_2" localSheetId="7">#REF!</definedName>
    <definedName name="__xlnm.Print_Area_2" localSheetId="9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11">#REF!</definedName>
    <definedName name="__xlnm.Print_Area_3" localSheetId="13">#REF!</definedName>
    <definedName name="__xlnm.Print_Area_3" localSheetId="7">#REF!</definedName>
    <definedName name="__xlnm.Print_Area_3" localSheetId="9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11">#REF!</definedName>
    <definedName name="__xlnm.Print_Area_4" localSheetId="13">#REF!</definedName>
    <definedName name="__xlnm.Print_Area_4" localSheetId="7">#REF!</definedName>
    <definedName name="__xlnm.Print_Area_4" localSheetId="9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11">#REF!</definedName>
    <definedName name="__xlnm.Print_Area_5" localSheetId="13">#REF!</definedName>
    <definedName name="__xlnm.Print_Area_5" localSheetId="7">#REF!</definedName>
    <definedName name="__xlnm.Print_Area_5" localSheetId="9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11">#REF!</definedName>
    <definedName name="__xlnm.Print_Area_6" localSheetId="13">#REF!</definedName>
    <definedName name="__xlnm.Print_Area_6" localSheetId="7">#REF!</definedName>
    <definedName name="__xlnm.Print_Area_6" localSheetId="9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11">#REF!</definedName>
    <definedName name="_02121" localSheetId="13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11">#REF!</definedName>
    <definedName name="_1" localSheetId="13">#REF!</definedName>
    <definedName name="_1" localSheetId="7">#REF!</definedName>
    <definedName name="_1" localSheetId="9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11">#REF!</definedName>
    <definedName name="_1._Выберите_вид_работ" localSheetId="13">#REF!</definedName>
    <definedName name="_1._Выберите_вид_работ" localSheetId="7">#REF!</definedName>
    <definedName name="_1._Выберите_вид_работ" localSheetId="9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11">#REF!</definedName>
    <definedName name="_1___Excel_BuiltIn_Print_Area_3_1" localSheetId="13">#REF!</definedName>
    <definedName name="_1___Excel_BuiltIn_Print_Area_3_1" localSheetId="7">#REF!</definedName>
    <definedName name="_1___Excel_BuiltIn_Print_Area_3_1" localSheetId="9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11">#REF!</definedName>
    <definedName name="_12Excel_BuiltIn_Print_Titles_2_1_1" localSheetId="13">#REF!</definedName>
    <definedName name="_12Excel_BuiltIn_Print_Titles_2_1_1" localSheetId="7">#REF!</definedName>
    <definedName name="_12Excel_BuiltIn_Print_Titles_2_1_1" localSheetId="9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11">#REF!</definedName>
    <definedName name="_1Excel_BuiltIn_Print_Area_1_1_1" localSheetId="13">#REF!</definedName>
    <definedName name="_1Excel_BuiltIn_Print_Area_1_1_1" localSheetId="7">#REF!</definedName>
    <definedName name="_1Excel_BuiltIn_Print_Area_1_1_1" localSheetId="9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11">#REF!</definedName>
    <definedName name="_1Excel_BuiltIn_Print_Area_3_1" localSheetId="13">#REF!</definedName>
    <definedName name="_1Excel_BuiltIn_Print_Area_3_1" localSheetId="7">#REF!</definedName>
    <definedName name="_1Excel_BuiltIn_Print_Area_3_1" localSheetId="9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11">#REF!</definedName>
    <definedName name="_2._Выберите_категорию_горных_пород_по_буримости" localSheetId="13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 localSheetId="9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11">#REF!</definedName>
    <definedName name="_2__Excel_BuiltIn_Print_Area_3_1" localSheetId="13">#REF!</definedName>
    <definedName name="_2__Excel_BuiltIn_Print_Area_3_1" localSheetId="7">#REF!</definedName>
    <definedName name="_2__Excel_BuiltIn_Print_Area_3_1" localSheetId="9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11">#REF!</definedName>
    <definedName name="_2Excel_BuiltIn_Print_Area_1_1_1" localSheetId="13">#REF!</definedName>
    <definedName name="_2Excel_BuiltIn_Print_Area_1_1_1" localSheetId="7">#REF!</definedName>
    <definedName name="_2Excel_BuiltIn_Print_Area_1_1_1" localSheetId="9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11">#REF!</definedName>
    <definedName name="_2Excel_BuiltIn_Print_Area_3_1" localSheetId="13">#REF!</definedName>
    <definedName name="_2Excel_BuiltIn_Print_Area_3_1" localSheetId="7">#REF!</definedName>
    <definedName name="_2Excel_BuiltIn_Print_Area_3_1" localSheetId="9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11">#REF!</definedName>
    <definedName name="_2Excel_BuiltIn_Print_Titles_1_1_1" localSheetId="13">#REF!</definedName>
    <definedName name="_2Excel_BuiltIn_Print_Titles_1_1_1" localSheetId="7">#REF!</definedName>
    <definedName name="_2Excel_BuiltIn_Print_Titles_1_1_1" localSheetId="9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11">#REF!</definedName>
    <definedName name="_3Excel_BuiltIn_Print_Titles_2_1_1" localSheetId="13">#REF!</definedName>
    <definedName name="_3Excel_BuiltIn_Print_Titles_2_1_1" localSheetId="7">#REF!</definedName>
    <definedName name="_3Excel_BuiltIn_Print_Titles_2_1_1" localSheetId="9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11">#REF!</definedName>
    <definedName name="_3а._Выберите_диаметр_скважины" localSheetId="13">#REF!</definedName>
    <definedName name="_3а._Выберите_диаметр_скважины" localSheetId="7">#REF!</definedName>
    <definedName name="_3а._Выберите_диаметр_скважины" localSheetId="9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11">#REF!</definedName>
    <definedName name="_3б._Выберите_диаметр_скважины" localSheetId="13">#REF!</definedName>
    <definedName name="_3б._Выберите_диаметр_скважины" localSheetId="7">#REF!</definedName>
    <definedName name="_3б._Выберите_диаметр_скважины" localSheetId="9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11">#REF!</definedName>
    <definedName name="_3в._Выберите_диаметр_скважины" localSheetId="13">#REF!</definedName>
    <definedName name="_3в._Выберите_диаметр_скважины" localSheetId="7">#REF!</definedName>
    <definedName name="_3в._Выберите_диаметр_скважины" localSheetId="9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11">#REF!</definedName>
    <definedName name="_3г._Выберите_диаметр_скважины" localSheetId="13">#REF!</definedName>
    <definedName name="_3г._Выберите_диаметр_скважины" localSheetId="7">#REF!</definedName>
    <definedName name="_3г._Выберите_диаметр_скважины" localSheetId="9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11">#REF!</definedName>
    <definedName name="_3д._Выберите_диаметр_скважины" localSheetId="13">#REF!</definedName>
    <definedName name="_3д._Выберите_диаметр_скважины" localSheetId="7">#REF!</definedName>
    <definedName name="_3д._Выберите_диаметр_скважины" localSheetId="9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11">#REF!</definedName>
    <definedName name="_3е._Выберите_диаметр_скважины" localSheetId="13">#REF!</definedName>
    <definedName name="_3е._Выберите_диаметр_скважины" localSheetId="7">#REF!</definedName>
    <definedName name="_3е._Выберите_диаметр_скважины" localSheetId="9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11">#REF!</definedName>
    <definedName name="_3ж._Выберите_диаметр_скважины" localSheetId="13">#REF!</definedName>
    <definedName name="_3ж._Выберите_диаметр_скважины" localSheetId="7">#REF!</definedName>
    <definedName name="_3ж._Выберите_диаметр_скважины" localSheetId="9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11">#REF!</definedName>
    <definedName name="_3з._Выберите_диаметр_скважины" localSheetId="13">#REF!</definedName>
    <definedName name="_3з._Выберите_диаметр_скважины" localSheetId="7">#REF!</definedName>
    <definedName name="_3з._Выберите_диаметр_скважины" localSheetId="9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11">#REF!</definedName>
    <definedName name="_3и._Выберите_диаметр_скважины" localSheetId="13">#REF!</definedName>
    <definedName name="_3и._Выберите_диаметр_скважины" localSheetId="7">#REF!</definedName>
    <definedName name="_3и._Выберите_диаметр_скважины" localSheetId="9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11">#REF!</definedName>
    <definedName name="_3к._Выберите_диаметр_скважины" localSheetId="13">#REF!</definedName>
    <definedName name="_3к._Выберите_диаметр_скважины" localSheetId="7">#REF!</definedName>
    <definedName name="_3к._Выберите_диаметр_скважины" localSheetId="9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11">#REF!</definedName>
    <definedName name="_3л._Выберите_диаметр_скважины" localSheetId="13">#REF!</definedName>
    <definedName name="_3л._Выберите_диаметр_скважины" localSheetId="7">#REF!</definedName>
    <definedName name="_3л._Выберите_диаметр_скважины" localSheetId="9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11">#REF!</definedName>
    <definedName name="_3м._Выберите_диаметр_скважины" localSheetId="13">#REF!</definedName>
    <definedName name="_3м._Выберите_диаметр_скважины" localSheetId="7">#REF!</definedName>
    <definedName name="_3м._Выберите_диаметр_скважины" localSheetId="9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11">#REF!</definedName>
    <definedName name="_4Excel_BuiltIn_Print_Area_1_1_1" localSheetId="13">#REF!</definedName>
    <definedName name="_4Excel_BuiltIn_Print_Area_1_1_1" localSheetId="7">#REF!</definedName>
    <definedName name="_4Excel_BuiltIn_Print_Area_1_1_1" localSheetId="9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11">#REF!</definedName>
    <definedName name="_4Excel_BuiltIn_Print_Titles_1_1_1" localSheetId="13">#REF!</definedName>
    <definedName name="_4Excel_BuiltIn_Print_Titles_1_1_1" localSheetId="7">#REF!</definedName>
    <definedName name="_4Excel_BuiltIn_Print_Titles_1_1_1" localSheetId="9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11">#REF!</definedName>
    <definedName name="_6Excel_BuiltIn_Print_Titles_2_1_1" localSheetId="13">#REF!</definedName>
    <definedName name="_6Excel_BuiltIn_Print_Titles_2_1_1" localSheetId="7">#REF!</definedName>
    <definedName name="_6Excel_BuiltIn_Print_Titles_2_1_1" localSheetId="9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11">#REF!</definedName>
    <definedName name="_8Excel_BuiltIn_Print_Titles_1_1_1" localSheetId="13">#REF!</definedName>
    <definedName name="_8Excel_BuiltIn_Print_Titles_1_1_1" localSheetId="7">#REF!</definedName>
    <definedName name="_8Excel_BuiltIn_Print_Titles_1_1_1" localSheetId="9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11">#REF!</definedName>
    <definedName name="_a2" localSheetId="13">#REF!</definedName>
    <definedName name="_a2" localSheetId="7">#REF!</definedName>
    <definedName name="_a2" localSheetId="9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11">#REF!</definedName>
    <definedName name="_AUTOEXEC" localSheetId="13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1">#REF!</definedName>
    <definedName name="_def2000г" localSheetId="16">#REF!</definedName>
    <definedName name="_def2000г" localSheetId="17">#REF!</definedName>
    <definedName name="_def2000г" localSheetId="13">#REF!</definedName>
    <definedName name="_def2000г" localSheetId="7">#REF!</definedName>
    <definedName name="_def2000г" localSheetId="9">#REF!</definedName>
    <definedName name="_def2000г" localSheetId="14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1">#REF!</definedName>
    <definedName name="_def2001г" localSheetId="16">#REF!</definedName>
    <definedName name="_def2001г" localSheetId="17">#REF!</definedName>
    <definedName name="_def2001г" localSheetId="13">#REF!</definedName>
    <definedName name="_def2001г" localSheetId="7">#REF!</definedName>
    <definedName name="_def2001г" localSheetId="9">#REF!</definedName>
    <definedName name="_def2001г" localSheetId="14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1">#REF!</definedName>
    <definedName name="_def2002г" localSheetId="16">#REF!</definedName>
    <definedName name="_def2002г" localSheetId="17">#REF!</definedName>
    <definedName name="_def2002г" localSheetId="13">#REF!</definedName>
    <definedName name="_def2002г" localSheetId="7">#REF!</definedName>
    <definedName name="_def2002г" localSheetId="9">#REF!</definedName>
    <definedName name="_def2002г" localSheetId="14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11">#REF!</definedName>
    <definedName name="_Fill" localSheetId="13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11">#REF!</definedName>
    <definedName name="_FilterDatabase" localSheetId="13">#REF!</definedName>
    <definedName name="_FilterDatabase" localSheetId="7">#REF!</definedName>
    <definedName name="_FilterDatabase" localSheetId="9">#REF!</definedName>
    <definedName name="_FilterDatabase">#REF!</definedName>
    <definedName name="_Hlk133322969" localSheetId="4">'Прил.2 Расч стоим'!$B$4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11">#REF!</definedName>
    <definedName name="_Hlt440565644_1" localSheetId="13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1">#REF!</definedName>
    <definedName name="_inf2000" localSheetId="16">#REF!</definedName>
    <definedName name="_inf2000" localSheetId="17">#REF!</definedName>
    <definedName name="_inf2000" localSheetId="13">#REF!</definedName>
    <definedName name="_inf2000" localSheetId="7">#REF!</definedName>
    <definedName name="_inf2000" localSheetId="9">#REF!</definedName>
    <definedName name="_inf2000" localSheetId="14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1">#REF!</definedName>
    <definedName name="_inf2001" localSheetId="16">#REF!</definedName>
    <definedName name="_inf2001" localSheetId="17">#REF!</definedName>
    <definedName name="_inf2001" localSheetId="13">#REF!</definedName>
    <definedName name="_inf2001" localSheetId="7">#REF!</definedName>
    <definedName name="_inf2001" localSheetId="9">#REF!</definedName>
    <definedName name="_inf2001" localSheetId="14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1">#REF!</definedName>
    <definedName name="_inf2002" localSheetId="16">#REF!</definedName>
    <definedName name="_inf2002" localSheetId="17">#REF!</definedName>
    <definedName name="_inf2002" localSheetId="13">#REF!</definedName>
    <definedName name="_inf2002" localSheetId="7">#REF!</definedName>
    <definedName name="_inf2002" localSheetId="9">#REF!</definedName>
    <definedName name="_inf2002" localSheetId="14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1">#REF!</definedName>
    <definedName name="_inf2003" localSheetId="16">#REF!</definedName>
    <definedName name="_inf2003" localSheetId="17">#REF!</definedName>
    <definedName name="_inf2003" localSheetId="13">#REF!</definedName>
    <definedName name="_inf2003" localSheetId="7">#REF!</definedName>
    <definedName name="_inf2003" localSheetId="9">#REF!</definedName>
    <definedName name="_inf2003" localSheetId="14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1">#REF!</definedName>
    <definedName name="_inf2004" localSheetId="16">#REF!</definedName>
    <definedName name="_inf2004" localSheetId="17">#REF!</definedName>
    <definedName name="_inf2004" localSheetId="13">#REF!</definedName>
    <definedName name="_inf2004" localSheetId="7">#REF!</definedName>
    <definedName name="_inf2004" localSheetId="9">#REF!</definedName>
    <definedName name="_inf2004" localSheetId="14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1">#REF!</definedName>
    <definedName name="_inf2005" localSheetId="16">#REF!</definedName>
    <definedName name="_inf2005" localSheetId="17">#REF!</definedName>
    <definedName name="_inf2005" localSheetId="13">#REF!</definedName>
    <definedName name="_inf2005" localSheetId="7">#REF!</definedName>
    <definedName name="_inf2005" localSheetId="9">#REF!</definedName>
    <definedName name="_inf2005" localSheetId="14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1">#REF!</definedName>
    <definedName name="_inf2006" localSheetId="16">#REF!</definedName>
    <definedName name="_inf2006" localSheetId="17">#REF!</definedName>
    <definedName name="_inf2006" localSheetId="13">#REF!</definedName>
    <definedName name="_inf2006" localSheetId="7">#REF!</definedName>
    <definedName name="_inf2006" localSheetId="9">#REF!</definedName>
    <definedName name="_inf2006" localSheetId="14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1">#REF!</definedName>
    <definedName name="_inf2007" localSheetId="16">#REF!</definedName>
    <definedName name="_inf2007" localSheetId="17">#REF!</definedName>
    <definedName name="_inf2007" localSheetId="13">#REF!</definedName>
    <definedName name="_inf2007" localSheetId="7">#REF!</definedName>
    <definedName name="_inf2007" localSheetId="9">#REF!</definedName>
    <definedName name="_inf2007" localSheetId="14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1">#REF!</definedName>
    <definedName name="_inf2008" localSheetId="16">#REF!</definedName>
    <definedName name="_inf2008" localSheetId="17">#REF!</definedName>
    <definedName name="_inf2008" localSheetId="13">#REF!</definedName>
    <definedName name="_inf2008" localSheetId="7">#REF!</definedName>
    <definedName name="_inf2008" localSheetId="9">#REF!</definedName>
    <definedName name="_inf2008" localSheetId="14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1">#REF!</definedName>
    <definedName name="_inf2009" localSheetId="16">#REF!</definedName>
    <definedName name="_inf2009" localSheetId="17">#REF!</definedName>
    <definedName name="_inf2009" localSheetId="13">#REF!</definedName>
    <definedName name="_inf2009" localSheetId="7">#REF!</definedName>
    <definedName name="_inf2009" localSheetId="9">#REF!</definedName>
    <definedName name="_inf2009" localSheetId="14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1">#REF!</definedName>
    <definedName name="_inf2010" localSheetId="16">#REF!</definedName>
    <definedName name="_inf2010" localSheetId="17">#REF!</definedName>
    <definedName name="_inf2010" localSheetId="13">#REF!</definedName>
    <definedName name="_inf2010" localSheetId="7">#REF!</definedName>
    <definedName name="_inf2010" localSheetId="9">#REF!</definedName>
    <definedName name="_inf2010" localSheetId="14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1">#REF!</definedName>
    <definedName name="_inf2011" localSheetId="16">#REF!</definedName>
    <definedName name="_inf2011" localSheetId="17">#REF!</definedName>
    <definedName name="_inf2011" localSheetId="13">#REF!</definedName>
    <definedName name="_inf2011" localSheetId="7">#REF!</definedName>
    <definedName name="_inf2011" localSheetId="9">#REF!</definedName>
    <definedName name="_inf2011" localSheetId="14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1">#REF!</definedName>
    <definedName name="_inf2012" localSheetId="16">#REF!</definedName>
    <definedName name="_inf2012" localSheetId="17">#REF!</definedName>
    <definedName name="_inf2012" localSheetId="13">#REF!</definedName>
    <definedName name="_inf2012" localSheetId="7">#REF!</definedName>
    <definedName name="_inf2012" localSheetId="9">#REF!</definedName>
    <definedName name="_inf2012" localSheetId="14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1">#REF!</definedName>
    <definedName name="_inf2013" localSheetId="16">#REF!</definedName>
    <definedName name="_inf2013" localSheetId="17">#REF!</definedName>
    <definedName name="_inf2013" localSheetId="13">#REF!</definedName>
    <definedName name="_inf2013" localSheetId="7">#REF!</definedName>
    <definedName name="_inf2013" localSheetId="9">#REF!</definedName>
    <definedName name="_inf2013" localSheetId="14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1">#REF!</definedName>
    <definedName name="_inf2014" localSheetId="16">#REF!</definedName>
    <definedName name="_inf2014" localSheetId="17">#REF!</definedName>
    <definedName name="_inf2014" localSheetId="13">#REF!</definedName>
    <definedName name="_inf2014" localSheetId="7">#REF!</definedName>
    <definedName name="_inf2014" localSheetId="9">#REF!</definedName>
    <definedName name="_inf2014" localSheetId="14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1">#REF!</definedName>
    <definedName name="_inf2015" localSheetId="16">#REF!</definedName>
    <definedName name="_inf2015" localSheetId="17">#REF!</definedName>
    <definedName name="_inf2015" localSheetId="13">#REF!</definedName>
    <definedName name="_inf2015" localSheetId="7">#REF!</definedName>
    <definedName name="_inf2015" localSheetId="9">#REF!</definedName>
    <definedName name="_inf2015" localSheetId="14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11">#REF!</definedName>
    <definedName name="_k" localSheetId="13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11">#REF!</definedName>
    <definedName name="_m" localSheetId="13">#REF!</definedName>
    <definedName name="_m" localSheetId="7">#REF!</definedName>
    <definedName name="_m" localSheetId="9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11">#REF!</definedName>
    <definedName name="_qs2" localSheetId="13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11">#REF!</definedName>
    <definedName name="_qs3" localSheetId="13">#REF!</definedName>
    <definedName name="_qs3" localSheetId="7">#REF!</definedName>
    <definedName name="_qs3" localSheetId="9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11">#REF!</definedName>
    <definedName name="_s" localSheetId="13">#REF!</definedName>
    <definedName name="_s" localSheetId="7">#REF!</definedName>
    <definedName name="_s" localSheetId="9">#REF!</definedName>
    <definedName name="_s">#REF!</definedName>
    <definedName name="_Toc130536623" localSheetId="6">'Прил.4 РМ'!$B$6</definedName>
    <definedName name="_Toc132270798" localSheetId="3">'Прил.1 Сравнит табл'!$B$3</definedName>
    <definedName name="_Toc132270799" localSheetId="5">Прил.3!$A$3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1">{"'4.5 РМ'!glc1",#N/A,FALSE,"GLC";"'4.5 РМ'!glc2",#N/A,FALSE,"GLC";"'4.5 РМ'!glc3",#N/A,FALSE,"GLC";"'4.5 РМ'!glc4",#N/A,FALSE,"GLC";"'4.5 РМ'!glc5",#N/A,FALSE,"GLC"}</definedName>
    <definedName name="_wrn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1">{"'4.5 РМ'!glc1",#N/A,FALSE,"GLC";"'4.5 РМ'!glc2",#N/A,FALSE,"GLC";"'4.5 РМ'!glc3",#N/A,FALSE,"GLC";"'4.5 РМ'!glc4",#N/A,FALSE,"GLC";"'4.5 РМ'!glc5",#N/A,FALSE,"GLC"}</definedName>
    <definedName name="_wrn222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11">#REF!</definedName>
    <definedName name="_z" localSheetId="13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11">#REF!</definedName>
    <definedName name="_а2" localSheetId="13">#REF!</definedName>
    <definedName name="_а2" localSheetId="7">#REF!</definedName>
    <definedName name="_а2" localSheetId="9">#REF!</definedName>
    <definedName name="_а2">#REF!</definedName>
    <definedName name="_Восемь" localSheetId="9">#REF!</definedName>
    <definedName name="_Восемь">#REF!</definedName>
    <definedName name="_два_1" localSheetId="9">#REF!</definedName>
    <definedName name="_два_1">#REF!</definedName>
    <definedName name="_два_2" localSheetId="9">#REF!</definedName>
    <definedName name="_два_2">#REF!</definedName>
    <definedName name="_Девять" localSheetId="9">#REF!</definedName>
    <definedName name="_Девять">#REF!</definedName>
    <definedName name="_пять" localSheetId="9">#REF!</definedName>
    <definedName name="_пять">#REF!</definedName>
    <definedName name="_Раз" localSheetId="9">#REF!</definedName>
    <definedName name="_Раз">#REF!</definedName>
    <definedName name="_семь_1" localSheetId="9">#REF!</definedName>
    <definedName name="_семь_1">#REF!</definedName>
    <definedName name="_семь_2" localSheetId="9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11">#REF!</definedName>
    <definedName name="_Стоимость_УНЦП" localSheetId="13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 localSheetId="9">#REF!</definedName>
    <definedName name="_три">#REF!</definedName>
    <definedName name="_xlnm._FilterDatabase">#REF!</definedName>
    <definedName name="_четыре" localSheetId="9">#REF!</definedName>
    <definedName name="_четыре">#REF!</definedName>
    <definedName name="_шесть_1" localSheetId="9">#REF!</definedName>
    <definedName name="_шесть_1">#REF!</definedName>
    <definedName name="_шесть_2" localSheetId="9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11">#REF!</definedName>
    <definedName name="a" localSheetId="13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1">#REF!</definedName>
    <definedName name="a04t" localSheetId="16">#REF!</definedName>
    <definedName name="a04t" localSheetId="17">#REF!</definedName>
    <definedName name="a04t" localSheetId="13">#REF!</definedName>
    <definedName name="a04t" localSheetId="7">#REF!</definedName>
    <definedName name="a04t" localSheetId="9">#REF!</definedName>
    <definedName name="a04t" localSheetId="14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11">#REF!</definedName>
    <definedName name="A99999999" localSheetId="13">#REF!</definedName>
    <definedName name="A99999999" localSheetId="7">#REF!</definedName>
    <definedName name="A99999999" localSheetId="9">#REF!</definedName>
    <definedName name="A99999999">#REF!</definedName>
    <definedName name="aa" localSheetId="13">#REF!</definedName>
    <definedName name="aa" localSheetId="9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11">#REF!</definedName>
    <definedName name="aaa" localSheetId="13">#REF!</definedName>
    <definedName name="aaa" localSheetId="7">#REF!</definedName>
    <definedName name="aaa" localSheetId="9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11">#REF!</definedName>
    <definedName name="ab" localSheetId="13">#REF!</definedName>
    <definedName name="ab" localSheetId="7">#REF!</definedName>
    <definedName name="ab" localSheetId="9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11">#REF!</definedName>
    <definedName name="asd" localSheetId="13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11">#REF!</definedName>
    <definedName name="b" localSheetId="13">#REF!</definedName>
    <definedName name="b" localSheetId="7">#REF!</definedName>
    <definedName name="b" localSheetId="9">#REF!</definedName>
    <definedName name="b">#REF!</definedName>
    <definedName name="BLPH1" localSheetId="9">#REF!</definedName>
    <definedName name="BLPH1">#REF!</definedName>
    <definedName name="BLPH2" localSheetId="9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11">#REF!</definedName>
    <definedName name="Categories" localSheetId="13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11">#REF!</definedName>
    <definedName name="CC_fSF" localSheetId="13">#REF!</definedName>
    <definedName name="CC_fSF" localSheetId="7">#REF!</definedName>
    <definedName name="CC_fSF" localSheetId="9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11">#REF!</definedName>
    <definedName name="Criteria" localSheetId="13">#REF!</definedName>
    <definedName name="Criteria" localSheetId="7">#REF!</definedName>
    <definedName name="Criteria" localSheetId="9">#REF!</definedName>
    <definedName name="Criteria">#REF!</definedName>
    <definedName name="curs" localSheetId="9">#REF!</definedName>
    <definedName name="curs">#REF!</definedName>
    <definedName name="cvtnf" localSheetId="13">#REF!</definedName>
    <definedName name="cvtnf" localSheetId="9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11">#REF!</definedName>
    <definedName name="d" localSheetId="13">#REF!</definedName>
    <definedName name="d" localSheetId="7">#REF!</definedName>
    <definedName name="d" localSheetId="9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11">#REF!</definedName>
    <definedName name="Database" localSheetId="13">#REF!</definedName>
    <definedName name="Database" localSheetId="7">#REF!</definedName>
    <definedName name="Database" localSheetId="9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11">#REF!</definedName>
    <definedName name="DateColJournal" localSheetId="13">#REF!</definedName>
    <definedName name="DateColJournal" localSheetId="7">#REF!</definedName>
    <definedName name="DateColJournal" localSheetId="9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11">#REF!</definedName>
    <definedName name="ddduy" localSheetId="13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11">#REF!</definedName>
    <definedName name="deviation1" localSheetId="13">#REF!</definedName>
    <definedName name="deviation1" localSheetId="7">#REF!</definedName>
    <definedName name="deviation1" localSheetId="9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11">#REF!</definedName>
    <definedName name="DiscontRate" localSheetId="13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11">#REF!</definedName>
    <definedName name="DM" localSheetId="13">#REF!</definedName>
    <definedName name="DM" localSheetId="7">#REF!</definedName>
    <definedName name="DM" localSheetId="9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1">#REF!</definedName>
    <definedName name="DOLL" localSheetId="16">#REF!</definedName>
    <definedName name="DOLL" localSheetId="17">#REF!</definedName>
    <definedName name="DOLL" localSheetId="13">#REF!</definedName>
    <definedName name="DOLL" localSheetId="7">#REF!</definedName>
    <definedName name="DOLL" localSheetId="9">#REF!</definedName>
    <definedName name="DOLL" localSheetId="14">#REF!</definedName>
    <definedName name="DOLL" localSheetId="12">#REF!</definedName>
    <definedName name="DOLL">#REF!</definedName>
    <definedName name="ee" localSheetId="13">#REF!</definedName>
    <definedName name="ee" localSheetId="9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11">#REF!</definedName>
    <definedName name="ehc" localSheetId="13">#REF!</definedName>
    <definedName name="ehc" localSheetId="7">#REF!</definedName>
    <definedName name="ehc" localSheetId="9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11">#REF!</definedName>
    <definedName name="Excel_BuiltIn_Database" localSheetId="13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1">#REF!</definedName>
    <definedName name="Excel_BuiltIn_Print_Area_1" localSheetId="16">#REF!</definedName>
    <definedName name="Excel_BuiltIn_Print_Area_1" localSheetId="17">#REF!</definedName>
    <definedName name="Excel_BuiltIn_Print_Area_1" localSheetId="13">#REF!</definedName>
    <definedName name="Excel_BuiltIn_Print_Area_1" localSheetId="7">#REF!</definedName>
    <definedName name="Excel_BuiltIn_Print_Area_1" localSheetId="9">#REF!</definedName>
    <definedName name="Excel_BuiltIn_Print_Area_1" localSheetId="14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11">#REF!</definedName>
    <definedName name="Excel_BuiltIn_Print_Area_1_1" localSheetId="13">#REF!</definedName>
    <definedName name="Excel_BuiltIn_Print_Area_1_1" localSheetId="7">#REF!</definedName>
    <definedName name="Excel_BuiltIn_Print_Area_1_1" localSheetId="9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11">#REF!</definedName>
    <definedName name="Excel_BuiltIn_Print_Area_1_1_1" localSheetId="13">#REF!</definedName>
    <definedName name="Excel_BuiltIn_Print_Area_1_1_1" localSheetId="7">#REF!</definedName>
    <definedName name="Excel_BuiltIn_Print_Area_1_1_1" localSheetId="9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11">#REF!</definedName>
    <definedName name="Excel_BuiltIn_Print_Area_10_1" localSheetId="13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11">#REF!</definedName>
    <definedName name="Excel_BuiltIn_Print_Area_10_1_1" localSheetId="13">#REF!</definedName>
    <definedName name="Excel_BuiltIn_Print_Area_10_1_1" localSheetId="7">#REF!</definedName>
    <definedName name="Excel_BuiltIn_Print_Area_10_1_1" localSheetId="9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11">#REF!</definedName>
    <definedName name="Excel_BuiltIn_Print_Area_11" localSheetId="13">#REF!</definedName>
    <definedName name="Excel_BuiltIn_Print_Area_11" localSheetId="7">#REF!</definedName>
    <definedName name="Excel_BuiltIn_Print_Area_11" localSheetId="9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11">#REF!</definedName>
    <definedName name="Excel_BuiltIn_Print_Area_11_1" localSheetId="13">#REF!</definedName>
    <definedName name="Excel_BuiltIn_Print_Area_11_1" localSheetId="7">#REF!</definedName>
    <definedName name="Excel_BuiltIn_Print_Area_11_1" localSheetId="9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11">#REF!</definedName>
    <definedName name="Excel_BuiltIn_Print_Area_12" localSheetId="13">#REF!</definedName>
    <definedName name="Excel_BuiltIn_Print_Area_12" localSheetId="7">#REF!</definedName>
    <definedName name="Excel_BuiltIn_Print_Area_12" localSheetId="9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11">#REF!</definedName>
    <definedName name="Excel_BuiltIn_Print_Area_13" localSheetId="13">#REF!</definedName>
    <definedName name="Excel_BuiltIn_Print_Area_13" localSheetId="7">#REF!</definedName>
    <definedName name="Excel_BuiltIn_Print_Area_13" localSheetId="9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11">#REF!</definedName>
    <definedName name="Excel_BuiltIn_Print_Area_13_1" localSheetId="13">#REF!</definedName>
    <definedName name="Excel_BuiltIn_Print_Area_13_1" localSheetId="7">#REF!</definedName>
    <definedName name="Excel_BuiltIn_Print_Area_13_1" localSheetId="9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11">#REF!</definedName>
    <definedName name="Excel_BuiltIn_Print_Area_14" localSheetId="13">#REF!</definedName>
    <definedName name="Excel_BuiltIn_Print_Area_14" localSheetId="7">#REF!</definedName>
    <definedName name="Excel_BuiltIn_Print_Area_14" localSheetId="9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11">#REF!</definedName>
    <definedName name="Excel_BuiltIn_Print_Area_15" localSheetId="13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11">#REF!</definedName>
    <definedName name="Excel_BuiltIn_Print_Area_2_1" localSheetId="13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11">#REF!</definedName>
    <definedName name="Excel_BuiltIn_Print_Area_3_1" localSheetId="13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1">#REF!</definedName>
    <definedName name="Excel_BuiltIn_Print_Area_4" localSheetId="16">#REF!</definedName>
    <definedName name="Excel_BuiltIn_Print_Area_4" localSheetId="17">#REF!</definedName>
    <definedName name="Excel_BuiltIn_Print_Area_4" localSheetId="13">#REF!</definedName>
    <definedName name="Excel_BuiltIn_Print_Area_4" localSheetId="7">#REF!</definedName>
    <definedName name="Excel_BuiltIn_Print_Area_4" localSheetId="9">#REF!</definedName>
    <definedName name="Excel_BuiltIn_Print_Area_4" localSheetId="14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11">#REF!</definedName>
    <definedName name="Excel_BuiltIn_Print_Area_4_1" localSheetId="13">#REF!</definedName>
    <definedName name="Excel_BuiltIn_Print_Area_4_1" localSheetId="7">#REF!</definedName>
    <definedName name="Excel_BuiltIn_Print_Area_4_1" localSheetId="9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11">#REF!</definedName>
    <definedName name="Excel_BuiltIn_Print_Area_4_1_1" localSheetId="13">#REF!</definedName>
    <definedName name="Excel_BuiltIn_Print_Area_4_1_1" localSheetId="7">#REF!</definedName>
    <definedName name="Excel_BuiltIn_Print_Area_4_1_1" localSheetId="9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11">#REF!</definedName>
    <definedName name="Excel_BuiltIn_Print_Area_4_1_1_1" localSheetId="13">#REF!</definedName>
    <definedName name="Excel_BuiltIn_Print_Area_4_1_1_1" localSheetId="7">#REF!</definedName>
    <definedName name="Excel_BuiltIn_Print_Area_4_1_1_1" localSheetId="9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1">#REF!</definedName>
    <definedName name="Excel_BuiltIn_Print_Area_5" localSheetId="16">#REF!</definedName>
    <definedName name="Excel_BuiltIn_Print_Area_5" localSheetId="17">#REF!</definedName>
    <definedName name="Excel_BuiltIn_Print_Area_5" localSheetId="13">#REF!</definedName>
    <definedName name="Excel_BuiltIn_Print_Area_5" localSheetId="7">#REF!</definedName>
    <definedName name="Excel_BuiltIn_Print_Area_5" localSheetId="9">#REF!</definedName>
    <definedName name="Excel_BuiltIn_Print_Area_5" localSheetId="14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11">#REF!</definedName>
    <definedName name="Excel_BuiltIn_Print_Area_5_1" localSheetId="13">#REF!</definedName>
    <definedName name="Excel_BuiltIn_Print_Area_5_1" localSheetId="7">#REF!</definedName>
    <definedName name="Excel_BuiltIn_Print_Area_5_1" localSheetId="9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11">#REF!</definedName>
    <definedName name="Excel_BuiltIn_Print_Area_5_1_1" localSheetId="13">#REF!</definedName>
    <definedName name="Excel_BuiltIn_Print_Area_5_1_1" localSheetId="7">#REF!</definedName>
    <definedName name="Excel_BuiltIn_Print_Area_5_1_1" localSheetId="9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11">#REF!</definedName>
    <definedName name="Excel_BuiltIn_Print_Area_6" localSheetId="13">#REF!</definedName>
    <definedName name="Excel_BuiltIn_Print_Area_6" localSheetId="7">#REF!</definedName>
    <definedName name="Excel_BuiltIn_Print_Area_6" localSheetId="9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11">#REF!</definedName>
    <definedName name="Excel_BuiltIn_Print_Area_6_1" localSheetId="13">#REF!</definedName>
    <definedName name="Excel_BuiltIn_Print_Area_6_1" localSheetId="7">#REF!</definedName>
    <definedName name="Excel_BuiltIn_Print_Area_6_1" localSheetId="9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11">#REF!</definedName>
    <definedName name="Excel_BuiltIn_Print_Area_7_1" localSheetId="13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11">#REF!</definedName>
    <definedName name="Excel_BuiltIn_Print_Area_7_1_1" localSheetId="13">#REF!</definedName>
    <definedName name="Excel_BuiltIn_Print_Area_7_1_1" localSheetId="7">#REF!</definedName>
    <definedName name="Excel_BuiltIn_Print_Area_7_1_1" localSheetId="9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11">#REF!</definedName>
    <definedName name="Excel_BuiltIn_Print_Area_7_1_1_1" localSheetId="13">#REF!</definedName>
    <definedName name="Excel_BuiltIn_Print_Area_7_1_1_1" localSheetId="7">#REF!</definedName>
    <definedName name="Excel_BuiltIn_Print_Area_7_1_1_1" localSheetId="9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11">#REF!</definedName>
    <definedName name="Excel_BuiltIn_Print_Area_7_1_1_1_1" localSheetId="13">#REF!</definedName>
    <definedName name="Excel_BuiltIn_Print_Area_7_1_1_1_1" localSheetId="7">#REF!</definedName>
    <definedName name="Excel_BuiltIn_Print_Area_7_1_1_1_1" localSheetId="9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11">#REF!</definedName>
    <definedName name="Excel_BuiltIn_Print_Area_8_1" localSheetId="13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11">#REF!</definedName>
    <definedName name="Excel_BuiltIn_Print_Area_9_1" localSheetId="13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11">#REF!</definedName>
    <definedName name="Excel_BuiltIn_Print_Area_9_1_1" localSheetId="13">#REF!</definedName>
    <definedName name="Excel_BuiltIn_Print_Area_9_1_1" localSheetId="7">#REF!</definedName>
    <definedName name="Excel_BuiltIn_Print_Area_9_1_1" localSheetId="9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11">#REF!</definedName>
    <definedName name="Excel_BuiltIn_Print_Area_9_1_1_1" localSheetId="13">#REF!</definedName>
    <definedName name="Excel_BuiltIn_Print_Area_9_1_1_1" localSheetId="7">#REF!</definedName>
    <definedName name="Excel_BuiltIn_Print_Area_9_1_1_1" localSheetId="9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11">#REF!</definedName>
    <definedName name="Excel_BuiltIn_Print_Titles" localSheetId="13">#REF!</definedName>
    <definedName name="Excel_BuiltIn_Print_Titles" localSheetId="7">#REF!</definedName>
    <definedName name="Excel_BuiltIn_Print_Titles" localSheetId="9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11">#REF!</definedName>
    <definedName name="Excel_BuiltIn_Print_Titles_1" localSheetId="13">#REF!</definedName>
    <definedName name="Excel_BuiltIn_Print_Titles_1" localSheetId="7">#REF!</definedName>
    <definedName name="Excel_BuiltIn_Print_Titles_1" localSheetId="9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11">#REF!</definedName>
    <definedName name="Excel_BuiltIn_Print_Titles_1_1" localSheetId="13">#REF!</definedName>
    <definedName name="Excel_BuiltIn_Print_Titles_1_1" localSheetId="7">#REF!</definedName>
    <definedName name="Excel_BuiltIn_Print_Titles_1_1" localSheetId="9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11">#REF!</definedName>
    <definedName name="Excel_BuiltIn_Print_Titles_1_1_1" localSheetId="13">#REF!</definedName>
    <definedName name="Excel_BuiltIn_Print_Titles_1_1_1" localSheetId="7">#REF!</definedName>
    <definedName name="Excel_BuiltIn_Print_Titles_1_1_1" localSheetId="9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11">#REF!</definedName>
    <definedName name="Excel_BuiltIn_Print_Titles_12" localSheetId="13">#REF!</definedName>
    <definedName name="Excel_BuiltIn_Print_Titles_12" localSheetId="7">#REF!</definedName>
    <definedName name="Excel_BuiltIn_Print_Titles_12" localSheetId="9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11">#REF!</definedName>
    <definedName name="Excel_BuiltIn_Print_Titles_13" localSheetId="13">#REF!</definedName>
    <definedName name="Excel_BuiltIn_Print_Titles_13" localSheetId="7">#REF!</definedName>
    <definedName name="Excel_BuiltIn_Print_Titles_13" localSheetId="9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11">#REF!</definedName>
    <definedName name="Excel_BuiltIn_Print_Titles_13_1" localSheetId="13">#REF!</definedName>
    <definedName name="Excel_BuiltIn_Print_Titles_13_1" localSheetId="7">#REF!</definedName>
    <definedName name="Excel_BuiltIn_Print_Titles_13_1" localSheetId="9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11">#REF!</definedName>
    <definedName name="Excel_BuiltIn_Print_Titles_14" localSheetId="13">#REF!</definedName>
    <definedName name="Excel_BuiltIn_Print_Titles_14" localSheetId="7">#REF!</definedName>
    <definedName name="Excel_BuiltIn_Print_Titles_14" localSheetId="9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11">#REF!</definedName>
    <definedName name="Excel_BuiltIn_Print_Titles_2" localSheetId="13">#REF!</definedName>
    <definedName name="Excel_BuiltIn_Print_Titles_2" localSheetId="7">#REF!</definedName>
    <definedName name="Excel_BuiltIn_Print_Titles_2" localSheetId="9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11">#REF!</definedName>
    <definedName name="Excel_BuiltIn_Print_Titles_2_1" localSheetId="13">#REF!</definedName>
    <definedName name="Excel_BuiltIn_Print_Titles_2_1" localSheetId="7">#REF!</definedName>
    <definedName name="Excel_BuiltIn_Print_Titles_2_1" localSheetId="9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11">#REF!</definedName>
    <definedName name="Excel_BuiltIn_Print_Titles_3" localSheetId="13">#REF!</definedName>
    <definedName name="Excel_BuiltIn_Print_Titles_3" localSheetId="7">#REF!</definedName>
    <definedName name="Excel_BuiltIn_Print_Titles_3" localSheetId="9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11">#REF!</definedName>
    <definedName name="Excel_BuiltIn_Print_Titles_3_1" localSheetId="13">#REF!</definedName>
    <definedName name="Excel_BuiltIn_Print_Titles_3_1" localSheetId="7">#REF!</definedName>
    <definedName name="Excel_BuiltIn_Print_Titles_3_1" localSheetId="9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11">#REF!</definedName>
    <definedName name="Excel_BuiltIn_Print_Titles_4" localSheetId="13">#REF!</definedName>
    <definedName name="Excel_BuiltIn_Print_Titles_4" localSheetId="7">#REF!</definedName>
    <definedName name="Excel_BuiltIn_Print_Titles_4" localSheetId="9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11">#REF!</definedName>
    <definedName name="Excel_BuiltIn_Print_Titles_4_1" localSheetId="13">#REF!</definedName>
    <definedName name="Excel_BuiltIn_Print_Titles_4_1" localSheetId="7">#REF!</definedName>
    <definedName name="Excel_BuiltIn_Print_Titles_4_1" localSheetId="9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11">#REF!</definedName>
    <definedName name="Excel_BuiltIn_Print_Titles_5" localSheetId="13">#REF!</definedName>
    <definedName name="Excel_BuiltIn_Print_Titles_5" localSheetId="7">#REF!</definedName>
    <definedName name="Excel_BuiltIn_Print_Titles_5" localSheetId="9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11">#REF!</definedName>
    <definedName name="Excel_BuiltIn_Print_Titles_5_1" localSheetId="13">#REF!</definedName>
    <definedName name="Excel_BuiltIn_Print_Titles_5_1" localSheetId="7">#REF!</definedName>
    <definedName name="Excel_BuiltIn_Print_Titles_5_1" localSheetId="9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11">#REF!</definedName>
    <definedName name="Excel_BuiltIn_Print_Titles_8" localSheetId="13">#REF!</definedName>
    <definedName name="Excel_BuiltIn_Print_Titles_8" localSheetId="7">#REF!</definedName>
    <definedName name="Excel_BuiltIn_Print_Titles_8" localSheetId="9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11">#REF!</definedName>
    <definedName name="Excel_BuiltIn_Print_Titles_9" localSheetId="13">#REF!</definedName>
    <definedName name="Excel_BuiltIn_Print_Titles_9" localSheetId="7">#REF!</definedName>
    <definedName name="Excel_BuiltIn_Print_Titles_9" localSheetId="9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11">#REF!</definedName>
    <definedName name="Excel_BuiltIn_Print_Titles_9_1" localSheetId="13">#REF!</definedName>
    <definedName name="Excel_BuiltIn_Print_Titles_9_1" localSheetId="7">#REF!</definedName>
    <definedName name="Excel_BuiltIn_Print_Titles_9_1" localSheetId="9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1">#REF!</definedName>
    <definedName name="ff" localSheetId="16">#REF!</definedName>
    <definedName name="ff" localSheetId="17">#REF!</definedName>
    <definedName name="ff" localSheetId="13">#REF!</definedName>
    <definedName name="ff" localSheetId="7">#REF!</definedName>
    <definedName name="ff" localSheetId="9">#REF!</definedName>
    <definedName name="ff" localSheetId="14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1">#REF!</definedName>
    <definedName name="gggg" localSheetId="16">#REF!</definedName>
    <definedName name="gggg" localSheetId="17">#REF!</definedName>
    <definedName name="gggg" localSheetId="13">#REF!</definedName>
    <definedName name="gggg" localSheetId="7">#REF!</definedName>
    <definedName name="gggg" localSheetId="9">#REF!</definedName>
    <definedName name="gggg" localSheetId="14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1">#REF!</definedName>
    <definedName name="Global.MNULL" localSheetId="16">#REF!</definedName>
    <definedName name="Global.MNULL" localSheetId="17">#REF!</definedName>
    <definedName name="Global.MNULL" localSheetId="13">#REF!</definedName>
    <definedName name="Global.MNULL" localSheetId="7">#REF!</definedName>
    <definedName name="Global.MNULL" localSheetId="9">#REF!</definedName>
    <definedName name="Global.MNULL" localSheetId="14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1">#REF!</definedName>
    <definedName name="Global.NULL" localSheetId="16">#REF!</definedName>
    <definedName name="Global.NULL" localSheetId="17">#REF!</definedName>
    <definedName name="Global.NULL" localSheetId="13">#REF!</definedName>
    <definedName name="Global.NULL" localSheetId="7">#REF!</definedName>
    <definedName name="Global.NULL" localSheetId="9">#REF!</definedName>
    <definedName name="Global.NULL" localSheetId="14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11">#REF!</definedName>
    <definedName name="h" localSheetId="13">#REF!</definedName>
    <definedName name="h" localSheetId="7">#REF!</definedName>
    <definedName name="h" localSheetId="9">#REF!</definedName>
    <definedName name="h">#REF!</definedName>
    <definedName name="hfci" localSheetId="13">#REF!</definedName>
    <definedName name="hfci" localSheetId="9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11">#REF!</definedName>
    <definedName name="hfcxtn" localSheetId="13">#REF!</definedName>
    <definedName name="hfcxtn" localSheetId="7">#REF!</definedName>
    <definedName name="hfcxtn" localSheetId="9">#REF!</definedName>
    <definedName name="hfcxtn">#REF!</definedName>
    <definedName name="htvjyn" localSheetId="13">#REF!</definedName>
    <definedName name="htvjyn" localSheetId="9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11">#REF!</definedName>
    <definedName name="i" localSheetId="13">#REF!</definedName>
    <definedName name="i" localSheetId="7">#REF!</definedName>
    <definedName name="i" localSheetId="9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11">#REF!</definedName>
    <definedName name="iii" localSheetId="13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11">#REF!</definedName>
    <definedName name="iiiii" localSheetId="13">#REF!</definedName>
    <definedName name="iiiii" localSheetId="7">#REF!</definedName>
    <definedName name="iiiii" localSheetId="9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11">#REF!</definedName>
    <definedName name="Ind" localSheetId="13">#REF!</definedName>
    <definedName name="Ind" localSheetId="7">#REF!</definedName>
    <definedName name="Ind" localSheetId="9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11">#REF!</definedName>
    <definedName name="Itog" localSheetId="13">#REF!</definedName>
    <definedName name="Itog" localSheetId="7">#REF!</definedName>
    <definedName name="Itog" localSheetId="9">#REF!</definedName>
    <definedName name="Itog">#REF!</definedName>
    <definedName name="Iквартал2014" localSheetId="9">#REF!</definedName>
    <definedName name="Iквартал2014">#REF!</definedName>
    <definedName name="jkjhggh" localSheetId="0">#REF!</definedName>
    <definedName name="jkjhggh" localSheetId="1">#REF!</definedName>
    <definedName name="jkjhggh" localSheetId="2">#REF!</definedName>
    <definedName name="jkjhggh" localSheetId="11">#REF!</definedName>
    <definedName name="jkjhggh" localSheetId="13">#REF!</definedName>
    <definedName name="jkjhggh" localSheetId="7">#REF!</definedName>
    <definedName name="jkjhggh" localSheetId="9">#REF!</definedName>
    <definedName name="jkjhggh">#REF!</definedName>
    <definedName name="Jkz" localSheetId="9">#REF!</definedName>
    <definedName name="Jkz">#REF!</definedName>
    <definedName name="kinf09_08" localSheetId="9">#REF!</definedName>
    <definedName name="kinf09_08">#REF!</definedName>
    <definedName name="kinf10_09" localSheetId="9">#REF!</definedName>
    <definedName name="kinf10_09">#REF!</definedName>
    <definedName name="kinf11_10" localSheetId="9">#REF!</definedName>
    <definedName name="kinf11_10">#REF!</definedName>
    <definedName name="kinf12_11" localSheetId="9">#REF!</definedName>
    <definedName name="kinf12_11">#REF!</definedName>
    <definedName name="kk" localSheetId="13">#REF!</definedName>
    <definedName name="kk" localSheetId="9">#REF!</definedName>
    <definedName name="kk">#REF!</definedName>
    <definedName name="kl" localSheetId="13">#REF!</definedName>
    <definedName name="kl" localSheetId="9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11">#REF!</definedName>
    <definedName name="KPlan" localSheetId="13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11">#REF!</definedName>
    <definedName name="l" localSheetId="13">#REF!</definedName>
    <definedName name="l" localSheetId="7">#REF!</definedName>
    <definedName name="l" localSheetId="9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11">#REF!</definedName>
    <definedName name="language" localSheetId="13">#REF!</definedName>
    <definedName name="language" localSheetId="7">#REF!</definedName>
    <definedName name="language" localSheetId="9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11">#REF!</definedName>
    <definedName name="m" localSheetId="13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11">#REF!</definedName>
    <definedName name="n" localSheetId="13">#REF!</definedName>
    <definedName name="n" localSheetId="7">#REF!</definedName>
    <definedName name="n" localSheetId="9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7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7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7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7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1">IF('4.5 РМ'!n_3=1,'4.5 РМ'!n_2,'4.5 РМ'!n_3&amp;'4.5 РМ'!n_1)</definedName>
    <definedName name="n0x" localSheetId="15">IF('4.7 Прил.6 Расчет Прочие'!n_3=1,'4.7 Прил.6 Расчет Прочие'!n_2,'4.7 Прил.6 Расчет Прочие'!n_3&amp;'4.7 Прил.6 Расчет Прочие'!n_1)</definedName>
    <definedName name="n0x" localSheetId="17">IF('4.9 Прил 6.2 Расчет ПИР'!n_3=1,'4.9 Прил 6.2 Расчет ПИР'!n_2,'4.9 Прил 6.2 Расчет ПИР'!n_3&amp;'4.9 Прил 6.2 Расчет ПИР'!n_1)</definedName>
    <definedName name="n0x" localSheetId="13">IF(Прил.1.7!n_3=1,Прил.1.7!n_2,Прил.1.7!n_3&amp;Прил.1.7!n_1)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9">IF('Прил.7 Расчет пок.'!n_3=1,'Прил.7 Расчет пок.'!n_2,'Прил.7 Расчет пок.'!n_3&amp;'Прил.7 Расчет пок.'!n_1)</definedName>
    <definedName name="n0x" localSheetId="14">IF(ФОТи.тек.!n_3=1,ФОТи.тек.!n_2,ФОТи.тек.!n_3&amp;ФОТи.тек.!n_1)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1">IF('4.5 РМ'!n_3=1,'4.5 РМ'!n_2,'4.5 РМ'!n_3&amp;'4.5 РМ'!n_5)</definedName>
    <definedName name="n1x" localSheetId="15">IF('4.7 Прил.6 Расчет Прочие'!n_3=1,'4.7 Прил.6 Расчет Прочие'!n_2,'4.7 Прил.6 Расчет Прочие'!n_3&amp;'4.7 Прил.6 Расчет Прочие'!n_5)</definedName>
    <definedName name="n1x" localSheetId="17">IF('4.9 Прил 6.2 Расчет ПИР'!n_3=1,'4.9 Прил 6.2 Расчет ПИР'!n_2,'4.9 Прил 6.2 Расчет ПИР'!n_3&amp;'4.9 Прил 6.2 Расчет ПИР'!n_5)</definedName>
    <definedName name="n1x" localSheetId="13">IF(Прил.1.7!n_3=1,Прил.1.7!n_2,Прил.1.7!n_3&amp;Прил.1.7!n_5)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9">IF('Прил.7 Расчет пок.'!n_3=1,'Прил.7 Расчет пок.'!n_2,'Прил.7 Расчет пок.'!n_3&amp;'Прил.7 Расчет пок.'!n_5)</definedName>
    <definedName name="n1x" localSheetId="14">IF(ФОТи.тек.!n_3=1,ФОТи.тек.!n_2,ФОТи.тек.!n_3&amp;ФОТи.тек.!n_5)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11">#REF!</definedName>
    <definedName name="Nalog" localSheetId="13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11">#REF!</definedName>
    <definedName name="NumColJournal" localSheetId="13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11">#REF!</definedName>
    <definedName name="o" localSheetId="13">#REF!</definedName>
    <definedName name="o" localSheetId="7">#REF!</definedName>
    <definedName name="o" localSheetId="9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11">#REF!</definedName>
    <definedName name="Obj" localSheetId="13">#REF!</definedName>
    <definedName name="Obj" localSheetId="7">#REF!</definedName>
    <definedName name="Obj" localSheetId="9">#REF!</definedName>
    <definedName name="Obj">#REF!</definedName>
    <definedName name="opmes" localSheetId="9">#REF!</definedName>
    <definedName name="opmes">#REF!</definedName>
    <definedName name="oppp" localSheetId="0">#REF!</definedName>
    <definedName name="oppp" localSheetId="1">#REF!</definedName>
    <definedName name="oppp" localSheetId="2">#REF!</definedName>
    <definedName name="oppp" localSheetId="11">#REF!</definedName>
    <definedName name="oppp" localSheetId="13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11">#REF!</definedName>
    <definedName name="pp" localSheetId="13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1">#REF!</definedName>
    <definedName name="Print_Area" localSheetId="17">#REF!</definedName>
    <definedName name="Print_Area" localSheetId="13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11">#REF!</definedName>
    <definedName name="propis" localSheetId="13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11">#REF!</definedName>
    <definedName name="q" localSheetId="13">#REF!</definedName>
    <definedName name="q" localSheetId="7">#REF!</definedName>
    <definedName name="q" localSheetId="9">#REF!</definedName>
    <definedName name="q">#REF!</definedName>
    <definedName name="qq" localSheetId="13">#REF!</definedName>
    <definedName name="qq" localSheetId="9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11">#REF!</definedName>
    <definedName name="qqqqqqqqqqqqqqqqqqqqqqqqqqqqqqqqqqq" localSheetId="13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11">#REF!</definedName>
    <definedName name="rehl" localSheetId="13">#REF!</definedName>
    <definedName name="rehl" localSheetId="7">#REF!</definedName>
    <definedName name="rehl" localSheetId="9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11">#REF!</definedName>
    <definedName name="rf" localSheetId="13">#REF!</definedName>
    <definedName name="rf" localSheetId="7">#REF!</definedName>
    <definedName name="rf" localSheetId="9">#REF!</definedName>
    <definedName name="rf">#REF!</definedName>
    <definedName name="rrr" localSheetId="9">#REF!</definedName>
    <definedName name="rrr">#REF!</definedName>
    <definedName name="rrrrrr" localSheetId="13">#REF!</definedName>
    <definedName name="rrrrrr" localSheetId="9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11">#REF!</definedName>
    <definedName name="rtyrty" localSheetId="13">#REF!</definedName>
    <definedName name="rtyrty" localSheetId="7">#REF!</definedName>
    <definedName name="rtyrty" localSheetId="9">#REF!</definedName>
    <definedName name="rtyrty">#REF!</definedName>
    <definedName name="rybuf" localSheetId="13">#REF!</definedName>
    <definedName name="rybuf" localSheetId="9">#REF!</definedName>
    <definedName name="rybuf">#REF!</definedName>
    <definedName name="rybuf3" localSheetId="13">#REF!</definedName>
    <definedName name="rybuf3" localSheetId="9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11">#REF!</definedName>
    <definedName name="SD_DC" localSheetId="13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11">#REF!</definedName>
    <definedName name="SDDsfd" localSheetId="13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11">#REF!</definedName>
    <definedName name="SDSA" localSheetId="13">#REF!</definedName>
    <definedName name="SDSA" localSheetId="7">#REF!</definedName>
    <definedName name="SDSA" localSheetId="9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11">#REF!</definedName>
    <definedName name="SF_SFs" localSheetId="13">#REF!</definedName>
    <definedName name="SF_SFs" localSheetId="7">#REF!</definedName>
    <definedName name="SF_SFs" localSheetId="9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11">#REF!</definedName>
    <definedName name="SM" localSheetId="13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11">#REF!</definedName>
    <definedName name="SM_SM" localSheetId="13">#REF!</definedName>
    <definedName name="SM_SM" localSheetId="7">#REF!</definedName>
    <definedName name="SM_SM" localSheetId="9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11">#REF!</definedName>
    <definedName name="SM_SM1" localSheetId="13">#REF!</definedName>
    <definedName name="SM_SM1" localSheetId="7">#REF!</definedName>
    <definedName name="SM_SM1" localSheetId="9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11">#REF!</definedName>
    <definedName name="SM_SM45" localSheetId="13">#REF!</definedName>
    <definedName name="SM_SM45" localSheetId="7">#REF!</definedName>
    <definedName name="SM_SM45" localSheetId="9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11">#REF!</definedName>
    <definedName name="SM_SM6" localSheetId="13">#REF!</definedName>
    <definedName name="SM_SM6" localSheetId="7">#REF!</definedName>
    <definedName name="SM_SM6" localSheetId="9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11">#REF!</definedName>
    <definedName name="SM_STO" localSheetId="13">#REF!</definedName>
    <definedName name="SM_STO" localSheetId="7">#REF!</definedName>
    <definedName name="SM_STO" localSheetId="9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11">#REF!</definedName>
    <definedName name="SM_STO1" localSheetId="13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11">#REF!</definedName>
    <definedName name="SM_STO2" localSheetId="13">#REF!</definedName>
    <definedName name="SM_STO2" localSheetId="7">#REF!</definedName>
    <definedName name="SM_STO2" localSheetId="9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11">#REF!</definedName>
    <definedName name="SM_STO3" localSheetId="13">#REF!</definedName>
    <definedName name="SM_STO3" localSheetId="7">#REF!</definedName>
    <definedName name="SM_STO3" localSheetId="9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11">#REF!</definedName>
    <definedName name="Smmmmmmmmmmmmmmm" localSheetId="13">#REF!</definedName>
    <definedName name="Smmmmmmmmmmmmmmm" localSheetId="7">#REF!</definedName>
    <definedName name="Smmmmmmmmmmmmmmm" localSheetId="9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11">#REF!</definedName>
    <definedName name="SmPr" localSheetId="13">#REF!</definedName>
    <definedName name="SmPr" localSheetId="7">#REF!</definedName>
    <definedName name="SmPr" localSheetId="9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11">#REF!</definedName>
    <definedName name="Status" localSheetId="13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11">#REF!</definedName>
    <definedName name="SUM_" localSheetId="13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11">#REF!</definedName>
    <definedName name="SUM_1" localSheetId="13">#REF!</definedName>
    <definedName name="SUM_1" localSheetId="7">#REF!</definedName>
    <definedName name="SUM_1" localSheetId="9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11">#REF!</definedName>
    <definedName name="sum_2" localSheetId="13">#REF!</definedName>
    <definedName name="sum_2" localSheetId="7">#REF!</definedName>
    <definedName name="sum_2" localSheetId="9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11">#REF!</definedName>
    <definedName name="SUM_3" localSheetId="13">#REF!</definedName>
    <definedName name="SUM_3" localSheetId="7">#REF!</definedName>
    <definedName name="SUM_3" localSheetId="9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11">#REF!</definedName>
    <definedName name="sum_4" localSheetId="13">#REF!</definedName>
    <definedName name="sum_4" localSheetId="7">#REF!</definedName>
    <definedName name="sum_4" localSheetId="9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11">#REF!</definedName>
    <definedName name="SV" localSheetId="13">#REF!</definedName>
    <definedName name="SV" localSheetId="7">#REF!</definedName>
    <definedName name="SV" localSheetId="9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11">#REF!</definedName>
    <definedName name="SV_STO" localSheetId="13">#REF!</definedName>
    <definedName name="SV_STO" localSheetId="7">#REF!</definedName>
    <definedName name="SV_STO" localSheetId="9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11">#REF!</definedName>
    <definedName name="t" localSheetId="13">#REF!</definedName>
    <definedName name="t" localSheetId="7">#REF!</definedName>
    <definedName name="t" localSheetId="9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1">#REF!</definedName>
    <definedName name="time" localSheetId="16">#REF!</definedName>
    <definedName name="time" localSheetId="17">#REF!</definedName>
    <definedName name="time" localSheetId="13">#REF!</definedName>
    <definedName name="time" localSheetId="7">#REF!</definedName>
    <definedName name="time" localSheetId="9">#REF!</definedName>
    <definedName name="time" localSheetId="14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11">#REF!</definedName>
    <definedName name="Time_diff" localSheetId="13">#REF!</definedName>
    <definedName name="Time_diff" localSheetId="7">#REF!</definedName>
    <definedName name="Time_diff" localSheetId="9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11">#REF!</definedName>
    <definedName name="Times" localSheetId="13">#REF!</definedName>
    <definedName name="Times" localSheetId="7">#REF!</definedName>
    <definedName name="Times" localSheetId="9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11">#REF!</definedName>
    <definedName name="Times___0" localSheetId="13">#REF!</definedName>
    <definedName name="Times___0" localSheetId="7">#REF!</definedName>
    <definedName name="Times___0" localSheetId="9">#REF!</definedName>
    <definedName name="Times___0">#REF!</definedName>
    <definedName name="title" localSheetId="9">#REF!</definedName>
    <definedName name="title">#REF!</definedName>
    <definedName name="ttt" localSheetId="13">#REF!</definedName>
    <definedName name="ttt" localSheetId="9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11">#REF!</definedName>
    <definedName name="ujl" localSheetId="13">#REF!</definedName>
    <definedName name="ujl" localSheetId="7">#REF!</definedName>
    <definedName name="ujl" localSheetId="9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11">#REF!</definedName>
    <definedName name="USA_1" localSheetId="13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11">#REF!</definedName>
    <definedName name="v" localSheetId="13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11">#REF!</definedName>
    <definedName name="VH" localSheetId="13">#REF!</definedName>
    <definedName name="VH" localSheetId="7">#REF!</definedName>
    <definedName name="VH" localSheetId="9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11">#REF!</definedName>
    <definedName name="w" localSheetId="13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1">{"'4.5 РМ'!glc1",#N/A,FALSE,"GLC";"'4.5 РМ'!glc2",#N/A,FALSE,"GLC";"'4.5 РМ'!glc3",#N/A,FALSE,"GLC";"'4.5 РМ'!glc4",#N/A,FALSE,"GLC";"'4.5 РМ'!glc5",#N/A,FALSE,"GLC"}</definedName>
    <definedName name="wrn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1">{#N/A,#N/A,FALSE,"Шаблон_Спец1"}</definedName>
    <definedName name="wrn.1." localSheetId="15">{#N/A,#N/A,FALSE,"Шаблон_Спец1"}</definedName>
    <definedName name="wrn.1." localSheetId="17">{#N/A,#N/A,FALSE,"Шаблон_Спец1"}</definedName>
    <definedName name="wrn.1." localSheetId="13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4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7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7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7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7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7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7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7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7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1">{"'4.5 РМ'!glc1",#N/A,FALSE,"GLC";"'4.5 РМ'!glc2",#N/A,FALSE,"GLC";"'4.5 РМ'!glc3",#N/A,FALSE,"GLC";"'4.5 РМ'!glc4",#N/A,FALSE,"GLC";"'4.5 РМ'!glc5",#N/A,FALSE,"GLC"}</definedName>
    <definedName name="wrn.glcpromonte." localSheetId="15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7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11">#REF!</definedName>
    <definedName name="xh" localSheetId="13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11">#REF!</definedName>
    <definedName name="y" localSheetId="13">#REF!</definedName>
    <definedName name="y" localSheetId="7">#REF!</definedName>
    <definedName name="y" localSheetId="9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11">#REF!</definedName>
    <definedName name="Yamaha_26" localSheetId="13">#REF!</definedName>
    <definedName name="Yamaha_26" localSheetId="7">#REF!</definedName>
    <definedName name="Yamaha_26" localSheetId="9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11">#REF!</definedName>
    <definedName name="yyy" localSheetId="13">#REF!</definedName>
    <definedName name="yyy" localSheetId="7">#REF!</definedName>
    <definedName name="yyy" localSheetId="9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11">#REF!</definedName>
    <definedName name="ZAK1" localSheetId="13">#REF!</definedName>
    <definedName name="ZAK1" localSheetId="7">#REF!</definedName>
    <definedName name="ZAK1" localSheetId="9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11">#REF!</definedName>
    <definedName name="ZAK2" localSheetId="13">#REF!</definedName>
    <definedName name="ZAK2" localSheetId="7">#REF!</definedName>
    <definedName name="ZAK2" localSheetId="9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11">#REF!</definedName>
    <definedName name="zak3" localSheetId="13">#REF!</definedName>
    <definedName name="zak3" localSheetId="7">#REF!</definedName>
    <definedName name="zak3" localSheetId="9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11">#REF!</definedName>
    <definedName name="zxdc" localSheetId="13">#REF!</definedName>
    <definedName name="zxdc" localSheetId="7">#REF!</definedName>
    <definedName name="zxdc" localSheetId="9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11">#REF!</definedName>
    <definedName name="zzzz" localSheetId="13">#REF!</definedName>
    <definedName name="zzzz" localSheetId="7">#REF!</definedName>
    <definedName name="zzzz" localSheetId="9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1">#REF!</definedName>
    <definedName name="а" localSheetId="16">#REF!</definedName>
    <definedName name="а" localSheetId="17">#REF!</definedName>
    <definedName name="а" localSheetId="13">#REF!</definedName>
    <definedName name="а" localSheetId="7">#REF!</definedName>
    <definedName name="а" localSheetId="9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11">#REF!</definedName>
    <definedName name="А10" localSheetId="13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11">#REF!</definedName>
    <definedName name="а12" localSheetId="13">#REF!</definedName>
    <definedName name="а12" localSheetId="7">#REF!</definedName>
    <definedName name="а12" localSheetId="9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11">#REF!</definedName>
    <definedName name="а124545" localSheetId="13">#REF!</definedName>
    <definedName name="а124545" localSheetId="7">#REF!</definedName>
    <definedName name="а124545" localSheetId="9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11">#REF!</definedName>
    <definedName name="А15" localSheetId="13">#REF!</definedName>
    <definedName name="А15" localSheetId="7">#REF!</definedName>
    <definedName name="А15" localSheetId="9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11">#REF!</definedName>
    <definedName name="А2" localSheetId="13">#REF!</definedName>
    <definedName name="А2" localSheetId="7">#REF!</definedName>
    <definedName name="А2" localSheetId="9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11">#REF!</definedName>
    <definedName name="А34" localSheetId="13">#REF!</definedName>
    <definedName name="А34" localSheetId="7">#REF!</definedName>
    <definedName name="А34" localSheetId="9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11">#REF!</definedName>
    <definedName name="а35" localSheetId="13">#REF!</definedName>
    <definedName name="а35" localSheetId="7">#REF!</definedName>
    <definedName name="а35" localSheetId="9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11">#REF!</definedName>
    <definedName name="а36" localSheetId="13">#REF!</definedName>
    <definedName name="а36" localSheetId="7">#REF!</definedName>
    <definedName name="а36" localSheetId="9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11">#REF!</definedName>
    <definedName name="аа" localSheetId="13">#REF!</definedName>
    <definedName name="аа" localSheetId="7">#REF!</definedName>
    <definedName name="аа" localSheetId="9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1">#REF!</definedName>
    <definedName name="ааа" localSheetId="16">#REF!</definedName>
    <definedName name="ааа" localSheetId="17">#REF!</definedName>
    <definedName name="ааа" localSheetId="13">#REF!</definedName>
    <definedName name="ааа" localSheetId="7">#REF!</definedName>
    <definedName name="ааа" localSheetId="9">#REF!</definedName>
    <definedName name="ааа" localSheetId="14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1">#REF!</definedName>
    <definedName name="аааа" localSheetId="13">#REF!</definedName>
    <definedName name="аааа" localSheetId="6">#REF!</definedName>
    <definedName name="аааа" localSheetId="7">#REF!</definedName>
    <definedName name="аааа" localSheetId="9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11">#REF!</definedName>
    <definedName name="ааааа" localSheetId="13">#REF!</definedName>
    <definedName name="ааааа" localSheetId="7">#REF!</definedName>
    <definedName name="ааааа" localSheetId="9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11">#REF!</definedName>
    <definedName name="аааааа" localSheetId="13">#REF!</definedName>
    <definedName name="аааааа" localSheetId="7">#REF!</definedName>
    <definedName name="аааааа" localSheetId="9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11">#REF!</definedName>
    <definedName name="ааааааа" localSheetId="13">#REF!</definedName>
    <definedName name="ааааааа" localSheetId="7">#REF!</definedName>
    <definedName name="ааааааа" localSheetId="9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11">#REF!</definedName>
    <definedName name="аб" localSheetId="13">#REF!</definedName>
    <definedName name="аб" localSheetId="7">#REF!</definedName>
    <definedName name="аб" localSheetId="9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11">#REF!</definedName>
    <definedName name="абв10" localSheetId="13">#REF!</definedName>
    <definedName name="абв10" localSheetId="7">#REF!</definedName>
    <definedName name="абв10" localSheetId="9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11">#REF!</definedName>
    <definedName name="ав" localSheetId="13">#REF!</definedName>
    <definedName name="ав" localSheetId="7">#REF!</definedName>
    <definedName name="ав" localSheetId="9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11">#REF!</definedName>
    <definedName name="авввввввввввввввввввв" localSheetId="13">#REF!</definedName>
    <definedName name="авввввввввввввввввввв" localSheetId="7">#REF!</definedName>
    <definedName name="авввввввввввввввввввв" localSheetId="9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11">#REF!</definedName>
    <definedName name="авпявап" localSheetId="13">#REF!</definedName>
    <definedName name="авпявап" localSheetId="7">#REF!</definedName>
    <definedName name="авпявап" localSheetId="9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11">#REF!</definedName>
    <definedName name="авпяпав" localSheetId="13">#REF!</definedName>
    <definedName name="авпяпав" localSheetId="7">#REF!</definedName>
    <definedName name="авпяпав" localSheetId="9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11">#REF!</definedName>
    <definedName name="авРВп" localSheetId="13">#REF!</definedName>
    <definedName name="авРВп" localSheetId="7">#REF!</definedName>
    <definedName name="авРВп" localSheetId="9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11">#REF!</definedName>
    <definedName name="авс" localSheetId="13">#REF!</definedName>
    <definedName name="авс" localSheetId="7">#REF!</definedName>
    <definedName name="авс" localSheetId="9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11">#REF!</definedName>
    <definedName name="аглвг" localSheetId="13">#REF!</definedName>
    <definedName name="аглвг" localSheetId="7">#REF!</definedName>
    <definedName name="аглвг" localSheetId="9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11">#REF!</definedName>
    <definedName name="админ" localSheetId="13">#REF!</definedName>
    <definedName name="админ" localSheetId="7">#REF!</definedName>
    <definedName name="админ" localSheetId="9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11">#REF!</definedName>
    <definedName name="аднг" localSheetId="13">#REF!</definedName>
    <definedName name="аднг" localSheetId="7">#REF!</definedName>
    <definedName name="аднг" localSheetId="9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11">#REF!</definedName>
    <definedName name="адоад" localSheetId="13">#REF!</definedName>
    <definedName name="адоад" localSheetId="7">#REF!</definedName>
    <definedName name="адоад" localSheetId="9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11">#REF!</definedName>
    <definedName name="адожд" localSheetId="13">#REF!</definedName>
    <definedName name="адожд" localSheetId="7">#REF!</definedName>
    <definedName name="адожд" localSheetId="9">#REF!</definedName>
    <definedName name="адожд">#REF!</definedName>
    <definedName name="аервенрвперпар" localSheetId="13">#REF!</definedName>
    <definedName name="аервенрвперпар" localSheetId="9">#REF!</definedName>
    <definedName name="аервенрвперпар">#REF!</definedName>
    <definedName name="АКСТ" localSheetId="9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11">#REF!</definedName>
    <definedName name="ало" localSheetId="13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11">#REF!</definedName>
    <definedName name="Алтайский_край" localSheetId="13">#REF!</definedName>
    <definedName name="Алтайский_край" localSheetId="7">#REF!</definedName>
    <definedName name="Алтайский_край" localSheetId="9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11">#REF!</definedName>
    <definedName name="Алтайский_край_1" localSheetId="13">#REF!</definedName>
    <definedName name="Алтайский_край_1" localSheetId="7">#REF!</definedName>
    <definedName name="Алтайский_край_1" localSheetId="9">#REF!</definedName>
    <definedName name="Алтайский_край_1">#REF!</definedName>
    <definedName name="аморт" localSheetId="13">#REF!</definedName>
    <definedName name="аморт" localSheetId="9">#REF!</definedName>
    <definedName name="аморт">#REF!</definedName>
    <definedName name="Амортизация" localSheetId="13">#REF!</definedName>
    <definedName name="Амортизация" localSheetId="9">#REF!</definedName>
    <definedName name="Амортизация">#REF!</definedName>
    <definedName name="АмортизацияНМА" localSheetId="13">#REF!</definedName>
    <definedName name="АмортизацияНМА" localSheetId="9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11">#REF!</definedName>
    <definedName name="Амурская_область" localSheetId="13">#REF!</definedName>
    <definedName name="Амурская_область" localSheetId="7">#REF!</definedName>
    <definedName name="Амурская_область" localSheetId="9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11">#REF!</definedName>
    <definedName name="Амурская_область_1" localSheetId="13">#REF!</definedName>
    <definedName name="Амурская_область_1" localSheetId="7">#REF!</definedName>
    <definedName name="Амурская_область_1" localSheetId="9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11">#REF!</definedName>
    <definedName name="ангданга" localSheetId="13">#REF!</definedName>
    <definedName name="ангданга" localSheetId="7">#REF!</definedName>
    <definedName name="ангданга" localSheetId="9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11">#REF!</definedName>
    <definedName name="ангщ" localSheetId="13">#REF!</definedName>
    <definedName name="ангщ" localSheetId="7">#REF!</definedName>
    <definedName name="ангщ" localSheetId="9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11">#REF!</definedName>
    <definedName name="анд" localSheetId="13">#REF!</definedName>
    <definedName name="анд" localSheetId="7">#REF!</definedName>
    <definedName name="анд" localSheetId="9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11">#REF!</definedName>
    <definedName name="анол" localSheetId="13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11">#REF!</definedName>
    <definedName name="аода" localSheetId="13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11">#REF!</definedName>
    <definedName name="аодадо" localSheetId="13">#REF!</definedName>
    <definedName name="аодадо" localSheetId="7">#REF!</definedName>
    <definedName name="аодадо" localSheetId="9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11">#REF!</definedName>
    <definedName name="аодра" localSheetId="13">#REF!</definedName>
    <definedName name="аодра" localSheetId="7">#REF!</definedName>
    <definedName name="аодра" localSheetId="9">#REF!</definedName>
    <definedName name="аодра">#REF!</definedName>
    <definedName name="аолрмб" localSheetId="9">#REF!</definedName>
    <definedName name="аолрмб">#REF!</definedName>
    <definedName name="аопы" localSheetId="0">#REF!</definedName>
    <definedName name="аопы" localSheetId="1">#REF!</definedName>
    <definedName name="аопы" localSheetId="2">#REF!</definedName>
    <definedName name="аопы" localSheetId="11">#REF!</definedName>
    <definedName name="аопы" localSheetId="13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11">#REF!</definedName>
    <definedName name="аопыао" localSheetId="13">#REF!</definedName>
    <definedName name="аопыао" localSheetId="7">#REF!</definedName>
    <definedName name="аопыао" localSheetId="9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11">#REF!</definedName>
    <definedName name="аоыао" localSheetId="13">#REF!</definedName>
    <definedName name="аоыао" localSheetId="7">#REF!</definedName>
    <definedName name="аоыао" localSheetId="9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11">#REF!</definedName>
    <definedName name="ап" localSheetId="13">#REF!</definedName>
    <definedName name="ап" localSheetId="7">#REF!</definedName>
    <definedName name="ап" localSheetId="9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11">#REF!</definedName>
    <definedName name="ап12" localSheetId="13">#REF!</definedName>
    <definedName name="ап12" localSheetId="7">#REF!</definedName>
    <definedName name="ап12" localSheetId="9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11">#REF!</definedName>
    <definedName name="апоап" localSheetId="13">#REF!</definedName>
    <definedName name="апоап" localSheetId="7">#REF!</definedName>
    <definedName name="апоап" localSheetId="9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11">#REF!</definedName>
    <definedName name="аповоп" localSheetId="13">#REF!</definedName>
    <definedName name="аповоп" localSheetId="7">#REF!</definedName>
    <definedName name="аповоп" localSheetId="9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11">#REF!</definedName>
    <definedName name="апопр" localSheetId="13">#REF!</definedName>
    <definedName name="апопр" localSheetId="7">#REF!</definedName>
    <definedName name="апопр" localSheetId="9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11">#REF!</definedName>
    <definedName name="апорапо" localSheetId="13">#REF!</definedName>
    <definedName name="апорапо" localSheetId="7">#REF!</definedName>
    <definedName name="апорапо" localSheetId="9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11">#REF!</definedName>
    <definedName name="апотиа" localSheetId="13">#REF!</definedName>
    <definedName name="апотиа" localSheetId="7">#REF!</definedName>
    <definedName name="апотиа" localSheetId="9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11">#REF!</definedName>
    <definedName name="апоыа" localSheetId="13">#REF!</definedName>
    <definedName name="апоыа" localSheetId="7">#REF!</definedName>
    <definedName name="апоыа" localSheetId="9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11">#REF!</definedName>
    <definedName name="апоыаоп" localSheetId="13">#REF!</definedName>
    <definedName name="апоыаоп" localSheetId="7">#REF!</definedName>
    <definedName name="апоыаоп" localSheetId="9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11">#REF!</definedName>
    <definedName name="апоыапо" localSheetId="13">#REF!</definedName>
    <definedName name="апоыапо" localSheetId="7">#REF!</definedName>
    <definedName name="апоыапо" localSheetId="9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11">#REF!</definedName>
    <definedName name="апоыоо" localSheetId="13">#REF!</definedName>
    <definedName name="апоыоо" localSheetId="7">#REF!</definedName>
    <definedName name="апоыоо" localSheetId="9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11">#REF!</definedName>
    <definedName name="аправи" localSheetId="13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11">#REF!</definedName>
    <definedName name="апрво" localSheetId="13">#REF!</definedName>
    <definedName name="апрво" localSheetId="7">#REF!</definedName>
    <definedName name="апрво" localSheetId="9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11">#REF!</definedName>
    <definedName name="апрыа" localSheetId="13">#REF!</definedName>
    <definedName name="апрыа" localSheetId="7">#REF!</definedName>
    <definedName name="апрыа" localSheetId="9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11">#REF!</definedName>
    <definedName name="апыо" localSheetId="13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11">#REF!</definedName>
    <definedName name="апырр" localSheetId="13">#REF!</definedName>
    <definedName name="апырр" localSheetId="7">#REF!</definedName>
    <definedName name="апырр" localSheetId="9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11">#REF!</definedName>
    <definedName name="араера" localSheetId="13">#REF!</definedName>
    <definedName name="араера" localSheetId="7">#REF!</definedName>
    <definedName name="араера" localSheetId="9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11">#REF!</definedName>
    <definedName name="арбь" localSheetId="13">#REF!</definedName>
    <definedName name="арбь" localSheetId="7">#REF!</definedName>
    <definedName name="арбь" localSheetId="9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11">#REF!</definedName>
    <definedName name="арл" localSheetId="13">#REF!</definedName>
    <definedName name="арл" localSheetId="7">#REF!</definedName>
    <definedName name="арл" localSheetId="9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11">#REF!</definedName>
    <definedName name="аро" localSheetId="13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11">#REF!</definedName>
    <definedName name="ародар" localSheetId="13">#REF!</definedName>
    <definedName name="ародар" localSheetId="7">#REF!</definedName>
    <definedName name="ародар" localSheetId="9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11">#REF!</definedName>
    <definedName name="ародарод" localSheetId="13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11">#REF!</definedName>
    <definedName name="ародра" localSheetId="13">#REF!</definedName>
    <definedName name="ародра" localSheetId="7">#REF!</definedName>
    <definedName name="ародра" localSheetId="9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11">#REF!</definedName>
    <definedName name="арол" localSheetId="13">#REF!</definedName>
    <definedName name="арол" localSheetId="7">#REF!</definedName>
    <definedName name="арол" localSheetId="9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11">#REF!</definedName>
    <definedName name="аролаол" localSheetId="13">#REF!</definedName>
    <definedName name="аролаол" localSheetId="7">#REF!</definedName>
    <definedName name="аролаол" localSheetId="9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11">#REF!</definedName>
    <definedName name="арпа" localSheetId="13">#REF!</definedName>
    <definedName name="арпа" localSheetId="7">#REF!</definedName>
    <definedName name="арпа" localSheetId="9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11">#REF!</definedName>
    <definedName name="Архангельская_область" localSheetId="13">#REF!</definedName>
    <definedName name="Архангельская_область" localSheetId="7">#REF!</definedName>
    <definedName name="Архангельская_область" localSheetId="9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11">#REF!</definedName>
    <definedName name="Архангельская_область_1" localSheetId="13">#REF!</definedName>
    <definedName name="Архангельская_область_1" localSheetId="7">#REF!</definedName>
    <definedName name="Архангельская_область_1" localSheetId="9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11">#REF!</definedName>
    <definedName name="Астраханская_область" localSheetId="13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11">#REF!</definedName>
    <definedName name="АСУТП" localSheetId="13">#REF!</definedName>
    <definedName name="АСУТП" localSheetId="7">#REF!</definedName>
    <definedName name="АСУТП" localSheetId="9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11">#REF!</definedName>
    <definedName name="аыв" localSheetId="13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11">#REF!</definedName>
    <definedName name="аыоап" localSheetId="13">#REF!</definedName>
    <definedName name="аыоап" localSheetId="7">#REF!</definedName>
    <definedName name="аыоап" localSheetId="9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11">#REF!</definedName>
    <definedName name="аыоапо" localSheetId="13">#REF!</definedName>
    <definedName name="аыоапо" localSheetId="7">#REF!</definedName>
    <definedName name="аыоапо" localSheetId="9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11">#REF!</definedName>
    <definedName name="аыопыао" localSheetId="13">#REF!</definedName>
    <definedName name="аыопыао" localSheetId="7">#REF!</definedName>
    <definedName name="аыопыао" localSheetId="9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11">#REF!</definedName>
    <definedName name="аыпрыпр" localSheetId="13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11">#REF!</definedName>
    <definedName name="б" localSheetId="13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11">#REF!</definedName>
    <definedName name="_xlnm.Database" localSheetId="13">#REF!</definedName>
    <definedName name="_xlnm.Database" localSheetId="7">#REF!</definedName>
    <definedName name="_xlnm.Database" localSheetId="9">#REF!</definedName>
    <definedName name="_xlnm.Database">#REF!</definedName>
    <definedName name="баир" localSheetId="13">#REF!</definedName>
    <definedName name="баир" localSheetId="9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11">#REF!</definedName>
    <definedName name="БАК2" localSheetId="13">#REF!</definedName>
    <definedName name="БАК2" localSheetId="7">#REF!</definedName>
    <definedName name="БАК2" localSheetId="9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11">#REF!</definedName>
    <definedName name="Белгородская_область" localSheetId="13">#REF!</definedName>
    <definedName name="Белгородская_область" localSheetId="7">#REF!</definedName>
    <definedName name="Белгородская_область" localSheetId="9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11">#REF!</definedName>
    <definedName name="блр4545" localSheetId="13">#REF!</definedName>
    <definedName name="блр4545" localSheetId="7">#REF!</definedName>
    <definedName name="блр4545" localSheetId="9">#REF!</definedName>
    <definedName name="блр4545">#REF!</definedName>
    <definedName name="Богат" localSheetId="9">#REF!</definedName>
    <definedName name="Богат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11">#REF!</definedName>
    <definedName name="Больш" localSheetId="13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11">#REF!</definedName>
    <definedName name="бпрбь" localSheetId="13">#REF!</definedName>
    <definedName name="бпрбь" localSheetId="7">#REF!</definedName>
    <definedName name="бпрбь" localSheetId="9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11">#REF!</definedName>
    <definedName name="Брянская_область" localSheetId="13">#REF!</definedName>
    <definedName name="Брянская_область" localSheetId="7">#REF!</definedName>
    <definedName name="Брянская_область" localSheetId="9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11">#REF!</definedName>
    <definedName name="Буровой_понтон" localSheetId="13">#REF!</definedName>
    <definedName name="Буровой_понтон" localSheetId="7">#REF!</definedName>
    <definedName name="Буровой_понтон" localSheetId="9">#REF!</definedName>
    <definedName name="Буровой_понтон">#REF!</definedName>
    <definedName name="быч" localSheetId="9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11">#REF!</definedName>
    <definedName name="бьюждж" localSheetId="13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11">#REF!</definedName>
    <definedName name="бю.бю." localSheetId="13">#REF!</definedName>
    <definedName name="бю.бю." localSheetId="7">#REF!</definedName>
    <definedName name="бю.бю." localSheetId="9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11">#REF!</definedName>
    <definedName name="в" localSheetId="13">#REF!</definedName>
    <definedName name="в" localSheetId="7">#REF!</definedName>
    <definedName name="в" localSheetId="9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11">#REF!</definedName>
    <definedName name="В5" localSheetId="13">#REF!</definedName>
    <definedName name="В5" localSheetId="7">#REF!</definedName>
    <definedName name="В5" localSheetId="9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11">#REF!</definedName>
    <definedName name="Ва" localSheetId="13">#REF!</definedName>
    <definedName name="Ва" localSheetId="7">#REF!</definedName>
    <definedName name="Ва" localSheetId="9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11">#REF!</definedName>
    <definedName name="ва3" localSheetId="13">#REF!</definedName>
    <definedName name="ва3" localSheetId="7">#REF!</definedName>
    <definedName name="ва3" localSheetId="9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11">#REF!</definedName>
    <definedName name="вава" localSheetId="13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11">#REF!</definedName>
    <definedName name="вавввввввввввввв" localSheetId="13">#REF!</definedName>
    <definedName name="вавввввввввввввв" localSheetId="7">#REF!</definedName>
    <definedName name="вавввввввввввввв" localSheetId="9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11">#REF!</definedName>
    <definedName name="ВАЛ_" localSheetId="13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11">#REF!</definedName>
    <definedName name="ВАЛ_1" localSheetId="13">#REF!</definedName>
    <definedName name="ВАЛ_1" localSheetId="7">#REF!</definedName>
    <definedName name="ВАЛ_1" localSheetId="9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11">#REF!</definedName>
    <definedName name="ВАЛ_4" localSheetId="13">#REF!</definedName>
    <definedName name="ВАЛ_4" localSheetId="7">#REF!</definedName>
    <definedName name="ВАЛ_4" localSheetId="9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11">#REF!</definedName>
    <definedName name="Валаам" localSheetId="13">#REF!</definedName>
    <definedName name="Валаам" localSheetId="7">#REF!</definedName>
    <definedName name="Валаам" localSheetId="9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11">#REF!</definedName>
    <definedName name="вангл" localSheetId="13">#REF!</definedName>
    <definedName name="вангл" localSheetId="7">#REF!</definedName>
    <definedName name="вангл" localSheetId="9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11">#REF!</definedName>
    <definedName name="ванлр" localSheetId="13">#REF!</definedName>
    <definedName name="ванлр" localSheetId="7">#REF!</definedName>
    <definedName name="ванлр" localSheetId="9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11">#REF!</definedName>
    <definedName name="вао" localSheetId="13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11">#REF!</definedName>
    <definedName name="вап" localSheetId="13">#REF!</definedName>
    <definedName name="вап" localSheetId="7">#REF!</definedName>
    <definedName name="вап" localSheetId="9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11">#REF!</definedName>
    <definedName name="вапвя" localSheetId="13">#REF!</definedName>
    <definedName name="вапвя" localSheetId="7">#REF!</definedName>
    <definedName name="вапвя" localSheetId="9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11">#REF!</definedName>
    <definedName name="вапр" localSheetId="13">#REF!</definedName>
    <definedName name="вапр" localSheetId="7">#REF!</definedName>
    <definedName name="вапр" localSheetId="9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11">#REF!</definedName>
    <definedName name="вапяп" localSheetId="13">#REF!</definedName>
    <definedName name="вапяп" localSheetId="7">#REF!</definedName>
    <definedName name="вапяп" localSheetId="9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11">#REF!</definedName>
    <definedName name="варо" localSheetId="13">#REF!</definedName>
    <definedName name="варо" localSheetId="7">#REF!</definedName>
    <definedName name="варо" localSheetId="9">#REF!</definedName>
    <definedName name="варо">#REF!</definedName>
    <definedName name="вб" localSheetId="9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11">#REF!</definedName>
    <definedName name="ввв" localSheetId="13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11">#REF!</definedName>
    <definedName name="вввв" localSheetId="13">#REF!</definedName>
    <definedName name="вввв" localSheetId="7">#REF!</definedName>
    <definedName name="вввв" localSheetId="9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11">#REF!</definedName>
    <definedName name="вген" localSheetId="13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11">#REF!</definedName>
    <definedName name="вглльа" localSheetId="13">#REF!</definedName>
    <definedName name="вглльа" localSheetId="7">#REF!</definedName>
    <definedName name="вглльа" localSheetId="9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11">#REF!</definedName>
    <definedName name="ве" localSheetId="13">#REF!</definedName>
    <definedName name="ве" localSheetId="7">#REF!</definedName>
    <definedName name="ве" localSheetId="9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11">#REF!</definedName>
    <definedName name="ведущий" localSheetId="13">#REF!</definedName>
    <definedName name="ведущий" localSheetId="7">#REF!</definedName>
    <definedName name="ведущий" localSheetId="9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11">#REF!</definedName>
    <definedName name="венл" localSheetId="13">#REF!</definedName>
    <definedName name="венл" localSheetId="7">#REF!</definedName>
    <definedName name="венл" localSheetId="9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11">#REF!</definedName>
    <definedName name="вено" localSheetId="13">#REF!</definedName>
    <definedName name="вено" localSheetId="7">#REF!</definedName>
    <definedName name="вено" localSheetId="9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11">#REF!</definedName>
    <definedName name="веноевн" localSheetId="13">#REF!</definedName>
    <definedName name="веноевн" localSheetId="7">#REF!</definedName>
    <definedName name="веноевн" localSheetId="9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11">#REF!</definedName>
    <definedName name="венолвенп" localSheetId="13">#REF!</definedName>
    <definedName name="венолвенп" localSheetId="7">#REF!</definedName>
    <definedName name="венолвенп" localSheetId="9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11">#REF!</definedName>
    <definedName name="веноь" localSheetId="13">#REF!</definedName>
    <definedName name="веноь" localSheetId="7">#REF!</definedName>
    <definedName name="веноь" localSheetId="9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11">#REF!</definedName>
    <definedName name="венрол" localSheetId="13">#REF!</definedName>
    <definedName name="венрол" localSheetId="7">#REF!</definedName>
    <definedName name="венрол" localSheetId="9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11">#REF!</definedName>
    <definedName name="венш" localSheetId="13">#REF!</definedName>
    <definedName name="венш" localSheetId="7">#REF!</definedName>
    <definedName name="венш" localSheetId="9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11">#REF!</definedName>
    <definedName name="вео" localSheetId="13">#REF!</definedName>
    <definedName name="вео" localSheetId="7">#REF!</definedName>
    <definedName name="вео" localSheetId="9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11">#REF!</definedName>
    <definedName name="Верхняя_часть" localSheetId="13">#REF!</definedName>
    <definedName name="Верхняя_часть" localSheetId="7">#REF!</definedName>
    <definedName name="Верхняя_часть" localSheetId="9">#REF!</definedName>
    <definedName name="Верхняя_часть">#REF!</definedName>
    <definedName name="ветер" localSheetId="9">#REF!</definedName>
    <definedName name="ветер">#REF!</definedName>
    <definedName name="веше" localSheetId="0">#REF!</definedName>
    <definedName name="веше" localSheetId="1">#REF!</definedName>
    <definedName name="веше" localSheetId="2">#REF!</definedName>
    <definedName name="веше" localSheetId="11">#REF!</definedName>
    <definedName name="веше" localSheetId="13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11">#REF!</definedName>
    <definedName name="вика" localSheetId="13">#REF!</definedName>
    <definedName name="вика" localSheetId="7">#REF!</definedName>
    <definedName name="вика" localSheetId="9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11">#REF!</definedName>
    <definedName name="вирваы" localSheetId="13">#REF!</definedName>
    <definedName name="вирваы" localSheetId="7">#REF!</definedName>
    <definedName name="вирваы" localSheetId="9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11">#REF!</definedName>
    <definedName name="вкпвп" localSheetId="13">#REF!</definedName>
    <definedName name="вкпвп" localSheetId="7">#REF!</definedName>
    <definedName name="вкпвп" localSheetId="9">#REF!</definedName>
    <definedName name="вкпвп">#REF!</definedName>
    <definedName name="ВЛ110" localSheetId="9">#REF!</definedName>
    <definedName name="ВЛ110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11">#REF!</definedName>
    <definedName name="Владимирская_область" localSheetId="13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11">#REF!</definedName>
    <definedName name="внеове" localSheetId="13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11">#REF!</definedName>
    <definedName name="внеое" localSheetId="13">#REF!</definedName>
    <definedName name="внеое" localSheetId="7">#REF!</definedName>
    <definedName name="внеое" localSheetId="9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11">#REF!</definedName>
    <definedName name="внлг" localSheetId="13">#REF!</definedName>
    <definedName name="внлг" localSheetId="7">#REF!</definedName>
    <definedName name="внлг" localSheetId="9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11">#REF!</definedName>
    <definedName name="внорьп" localSheetId="13">#REF!</definedName>
    <definedName name="внорьп" localSheetId="7">#REF!</definedName>
    <definedName name="внорьп" localSheetId="9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11">#REF!</definedName>
    <definedName name="внр" localSheetId="13">#REF!</definedName>
    <definedName name="внр" localSheetId="7">#REF!</definedName>
    <definedName name="внр" localSheetId="9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11">#REF!</definedName>
    <definedName name="вов" localSheetId="13">#REF!</definedName>
    <definedName name="вов" localSheetId="7">#REF!</definedName>
    <definedName name="вов" localSheetId="9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11">#REF!</definedName>
    <definedName name="вое" localSheetId="13">#REF!</definedName>
    <definedName name="вое" localSheetId="7">#REF!</definedName>
    <definedName name="вое" localSheetId="9">#REF!</definedName>
    <definedName name="вое">#REF!</definedName>
    <definedName name="Воздушные_линии" localSheetId="9">#REF!</definedName>
    <definedName name="Воздушные_линии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11">#REF!</definedName>
    <definedName name="Волгоградская_область" localSheetId="13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11">#REF!</definedName>
    <definedName name="Вологодская_область" localSheetId="13">#REF!</definedName>
    <definedName name="Вологодская_область" localSheetId="7">#REF!</definedName>
    <definedName name="Вологодская_область" localSheetId="9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11">#REF!</definedName>
    <definedName name="Вологодская_область_1" localSheetId="13">#REF!</definedName>
    <definedName name="Вологодская_область_1" localSheetId="7">#REF!</definedName>
    <definedName name="Вологодская_область_1" localSheetId="9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11">#REF!</definedName>
    <definedName name="вопрв" localSheetId="13">#REF!</definedName>
    <definedName name="вопрв" localSheetId="7">#REF!</definedName>
    <definedName name="вопрв" localSheetId="9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11">#REF!</definedName>
    <definedName name="вопров" localSheetId="13">#REF!</definedName>
    <definedName name="вопров" localSheetId="7">#REF!</definedName>
    <definedName name="вопров" localSheetId="9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11">#REF!</definedName>
    <definedName name="Воронежская_область" localSheetId="13">#REF!</definedName>
    <definedName name="Воронежская_область" localSheetId="7">#REF!</definedName>
    <definedName name="Воронежская_область" localSheetId="9">#REF!</definedName>
    <definedName name="Воронежская_область">#REF!</definedName>
    <definedName name="Восстановление_покрытий" localSheetId="9">#REF!</definedName>
    <definedName name="Восстановление_покрытий">#REF!</definedName>
    <definedName name="Вп" localSheetId="0">#REF!</definedName>
    <definedName name="Вп" localSheetId="1">#REF!</definedName>
    <definedName name="Вп" localSheetId="2">#REF!</definedName>
    <definedName name="Вп" localSheetId="11">#REF!</definedName>
    <definedName name="Вп" localSheetId="13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11">#REF!</definedName>
    <definedName name="впа" localSheetId="13">#REF!</definedName>
    <definedName name="впа" localSheetId="7">#REF!</definedName>
    <definedName name="впа" localSheetId="9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11">#REF!</definedName>
    <definedName name="впо" localSheetId="13">#REF!</definedName>
    <definedName name="впо" localSheetId="7">#REF!</definedName>
    <definedName name="впо" localSheetId="9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11">#REF!</definedName>
    <definedName name="впор" localSheetId="13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11">#REF!</definedName>
    <definedName name="впр" localSheetId="13">#REF!</definedName>
    <definedName name="впр" localSheetId="7">#REF!</definedName>
    <definedName name="впр" localSheetId="9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11">#REF!</definedName>
    <definedName name="впрвпр" localSheetId="13">#REF!</definedName>
    <definedName name="впрвпр" localSheetId="7">#REF!</definedName>
    <definedName name="впрвпр" localSheetId="9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11">#REF!</definedName>
    <definedName name="впрл" localSheetId="13">#REF!</definedName>
    <definedName name="впрл" localSheetId="7">#REF!</definedName>
    <definedName name="впрл" localSheetId="9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11">#REF!</definedName>
    <definedName name="впрлвпр" localSheetId="13">#REF!</definedName>
    <definedName name="впрлвпр" localSheetId="7">#REF!</definedName>
    <definedName name="впрлвпр" localSheetId="9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11">#REF!</definedName>
    <definedName name="впрлпр" localSheetId="13">#REF!</definedName>
    <definedName name="впрлпр" localSheetId="7">#REF!</definedName>
    <definedName name="впрлпр" localSheetId="9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11">#REF!</definedName>
    <definedName name="впрлрпл" localSheetId="13">#REF!</definedName>
    <definedName name="впрлрпл" localSheetId="7">#REF!</definedName>
    <definedName name="впрлрпл" localSheetId="9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11">#REF!</definedName>
    <definedName name="впро" localSheetId="13">#REF!</definedName>
    <definedName name="впро" localSheetId="7">#REF!</definedName>
    <definedName name="впро" localSheetId="9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11">#REF!</definedName>
    <definedName name="впров" localSheetId="13">#REF!</definedName>
    <definedName name="впров" localSheetId="7">#REF!</definedName>
    <definedName name="впров" localSheetId="9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11">#REF!</definedName>
    <definedName name="впрь" localSheetId="13">#REF!</definedName>
    <definedName name="впрь" localSheetId="7">#REF!</definedName>
    <definedName name="впрь" localSheetId="9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11">#REF!</definedName>
    <definedName name="впрьвп" localSheetId="13">#REF!</definedName>
    <definedName name="впрьвп" localSheetId="7">#REF!</definedName>
    <definedName name="впрьвп" localSheetId="9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11">#REF!</definedName>
    <definedName name="впрьрь" localSheetId="13">#REF!</definedName>
    <definedName name="впрьрь" localSheetId="7">#REF!</definedName>
    <definedName name="впрьрь" localSheetId="9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11">#REF!</definedName>
    <definedName name="вр" localSheetId="13">#REF!</definedName>
    <definedName name="вр" localSheetId="7">#REF!</definedName>
    <definedName name="вр" localSheetId="9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11">#REF!</definedName>
    <definedName name="вравар" localSheetId="13">#REF!</definedName>
    <definedName name="вравар" localSheetId="7">#REF!</definedName>
    <definedName name="вравар" localSheetId="9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11">#REF!</definedName>
    <definedName name="вро" localSheetId="13">#REF!</definedName>
    <definedName name="вро" localSheetId="7">#REF!</definedName>
    <definedName name="вро" localSheetId="9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11">#REF!</definedName>
    <definedName name="вров" localSheetId="13">#REF!</definedName>
    <definedName name="вров" localSheetId="7">#REF!</definedName>
    <definedName name="вров" localSheetId="9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11">#REF!</definedName>
    <definedName name="вровап" localSheetId="13">#REF!</definedName>
    <definedName name="вровап" localSheetId="7">#REF!</definedName>
    <definedName name="вровап" localSheetId="9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11">#REF!</definedName>
    <definedName name="врп" localSheetId="13">#REF!</definedName>
    <definedName name="врп" localSheetId="7">#REF!</definedName>
    <definedName name="врп" localSheetId="9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11">#REF!</definedName>
    <definedName name="врплнл" localSheetId="13">#REF!</definedName>
    <definedName name="врплнл" localSheetId="7">#REF!</definedName>
    <definedName name="врплнл" localSheetId="9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11">#REF!</definedName>
    <definedName name="врпов" localSheetId="13">#REF!</definedName>
    <definedName name="врпов" localSheetId="7">#REF!</definedName>
    <definedName name="врпов" localSheetId="9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11">#REF!</definedName>
    <definedName name="врповор" localSheetId="13">#REF!</definedName>
    <definedName name="врповор" localSheetId="7">#REF!</definedName>
    <definedName name="врповор" localSheetId="9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11">#REF!</definedName>
    <definedName name="врьпврь" localSheetId="13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7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11">#REF!</definedName>
    <definedName name="Всего_по_смете" localSheetId="13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РучБур" localSheetId="9">#REF!</definedName>
    <definedName name="ВсегоРучБур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11">#REF!</definedName>
    <definedName name="ВсегоШурфов" localSheetId="13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11">#REF!</definedName>
    <definedName name="Вспомогательные_работы" localSheetId="13">#REF!</definedName>
    <definedName name="Вспомогательные_работы" localSheetId="7">#REF!</definedName>
    <definedName name="Вспомогательные_работы" localSheetId="9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11">#REF!</definedName>
    <definedName name="ВТ" localSheetId="13">#REF!</definedName>
    <definedName name="ВТ" localSheetId="7">#REF!</definedName>
    <definedName name="ВТ" localSheetId="9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11">#REF!</definedName>
    <definedName name="втор_кат" localSheetId="13">#REF!</definedName>
    <definedName name="втор_кат" localSheetId="7">#REF!</definedName>
    <definedName name="втор_кат" localSheetId="9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11">#REF!</definedName>
    <definedName name="второй" localSheetId="13">#REF!</definedName>
    <definedName name="второй" localSheetId="7">#REF!</definedName>
    <definedName name="второй" localSheetId="9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11">#REF!</definedName>
    <definedName name="втратар" localSheetId="13">#REF!</definedName>
    <definedName name="втратар" localSheetId="7">#REF!</definedName>
    <definedName name="втратар" localSheetId="9">#REF!</definedName>
    <definedName name="втратар">#REF!</definedName>
    <definedName name="Выключатели" localSheetId="9">#REF!</definedName>
    <definedName name="Выключатели">#REF!</definedName>
    <definedName name="Вып_ОФ_с_пц" localSheetId="9">#REF!</definedName>
    <definedName name="Вып_ОФ_с_пц">#REF!</definedName>
    <definedName name="Вып_с_новых_ОФ" localSheetId="9">#REF!</definedName>
    <definedName name="Вып_с_новых_ОФ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11">#REF!</definedName>
    <definedName name="Вычислительная_техника_1" localSheetId="13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11">#REF!</definedName>
    <definedName name="выы" localSheetId="13">#REF!</definedName>
    <definedName name="выы" localSheetId="7">#REF!</definedName>
    <definedName name="выы" localSheetId="9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11">#REF!</definedName>
    <definedName name="г" localSheetId="13">#REF!</definedName>
    <definedName name="г" localSheetId="7">#REF!</definedName>
    <definedName name="г" localSheetId="9">#REF!</definedName>
    <definedName name="г">#REF!</definedName>
    <definedName name="газ" localSheetId="9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11">#REF!</definedName>
    <definedName name="ГАП" localSheetId="13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11">#REF!</definedName>
    <definedName name="гелог" localSheetId="13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11">#REF!</definedName>
    <definedName name="гео" localSheetId="13">#REF!</definedName>
    <definedName name="гео" localSheetId="7">#REF!</definedName>
    <definedName name="гео" localSheetId="9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11">#REF!</definedName>
    <definedName name="геог" localSheetId="13">#REF!</definedName>
    <definedName name="геог" localSheetId="7">#REF!</definedName>
    <definedName name="геог" localSheetId="9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11">#REF!</definedName>
    <definedName name="геодезия" localSheetId="13">#REF!</definedName>
    <definedName name="геодезия" localSheetId="7">#REF!</definedName>
    <definedName name="геодезия" localSheetId="9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11">#REF!</definedName>
    <definedName name="геол.1" localSheetId="13">#REF!</definedName>
    <definedName name="геол.1" localSheetId="7">#REF!</definedName>
    <definedName name="геол.1" localSheetId="9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11">#REF!</definedName>
    <definedName name="геол1" localSheetId="13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11">#REF!</definedName>
    <definedName name="геол4" localSheetId="13">#REF!</definedName>
    <definedName name="геол4" localSheetId="7">#REF!</definedName>
    <definedName name="геол4" localSheetId="9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11">#REF!</definedName>
    <definedName name="геология" localSheetId="13">#REF!</definedName>
    <definedName name="геология" localSheetId="7">#REF!</definedName>
    <definedName name="геология" localSheetId="9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11">#REF!</definedName>
    <definedName name="геоф" localSheetId="13">#REF!</definedName>
    <definedName name="геоф" localSheetId="7">#REF!</definedName>
    <definedName name="геоф" localSheetId="9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11">#REF!</definedName>
    <definedName name="геоф1" localSheetId="13">#REF!</definedName>
    <definedName name="геоф1" localSheetId="7">#REF!</definedName>
    <definedName name="геоф1" localSheetId="9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11">#REF!</definedName>
    <definedName name="Геофиз" localSheetId="13">#REF!</definedName>
    <definedName name="Геофиз" localSheetId="7">#REF!</definedName>
    <definedName name="Геофиз" localSheetId="9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11">#REF!</definedName>
    <definedName name="Геофиз1" localSheetId="13">#REF!</definedName>
    <definedName name="Геофиз1" localSheetId="7">#REF!</definedName>
    <definedName name="Геофиз1" localSheetId="9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11">#REF!</definedName>
    <definedName name="геофизика" localSheetId="13">#REF!</definedName>
    <definedName name="геофизика" localSheetId="7">#REF!</definedName>
    <definedName name="геофизика" localSheetId="9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11">#REF!</definedName>
    <definedName name="гидро1" localSheetId="13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11">#REF!</definedName>
    <definedName name="гидро5" localSheetId="13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11">#REF!</definedName>
    <definedName name="гидрол" localSheetId="13">#REF!</definedName>
    <definedName name="гидрол" localSheetId="7">#REF!</definedName>
    <definedName name="гидрол" localSheetId="9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11">#REF!</definedName>
    <definedName name="гидрол.4" localSheetId="13">#REF!</definedName>
    <definedName name="гидрол.4" localSheetId="7">#REF!</definedName>
    <definedName name="гидрол.4" localSheetId="9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11">#REF!</definedName>
    <definedName name="Гидролог" localSheetId="13">#REF!</definedName>
    <definedName name="Гидролог" localSheetId="7">#REF!</definedName>
    <definedName name="Гидролог" localSheetId="9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11">#REF!</definedName>
    <definedName name="Гидролог4" localSheetId="13">#REF!</definedName>
    <definedName name="Гидролог4" localSheetId="7">#REF!</definedName>
    <definedName name="Гидролог4" localSheetId="9">#REF!</definedName>
    <definedName name="Гидролог4">#REF!</definedName>
    <definedName name="ГИП" localSheetId="9">#REF!</definedName>
    <definedName name="ГИП">#REF!</definedName>
    <definedName name="ГИП2" localSheetId="9">#REF!</definedName>
    <definedName name="ГИП2">#REF!</definedName>
    <definedName name="гк" localSheetId="9">#REF!</definedName>
    <definedName name="гк">#REF!</definedName>
    <definedName name="глрп" localSheetId="0">#REF!</definedName>
    <definedName name="глрп" localSheetId="1">#REF!</definedName>
    <definedName name="глрп" localSheetId="2">#REF!</definedName>
    <definedName name="глрп" localSheetId="11">#REF!</definedName>
    <definedName name="глрп" localSheetId="13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11">#REF!</definedName>
    <definedName name="гном" localSheetId="13">#REF!</definedName>
    <definedName name="гном" localSheetId="7">#REF!</definedName>
    <definedName name="гном" localSheetId="9">#REF!</definedName>
    <definedName name="гном">#REF!</definedName>
    <definedName name="го" localSheetId="9">#REF!</definedName>
    <definedName name="го">#REF!</definedName>
    <definedName name="гор" localSheetId="0">#REF!</definedName>
    <definedName name="гор" localSheetId="1">#REF!</definedName>
    <definedName name="гор" localSheetId="2">#REF!</definedName>
    <definedName name="гор" localSheetId="11">#REF!</definedName>
    <definedName name="гор" localSheetId="13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11">#REF!</definedName>
    <definedName name="гос" localSheetId="13">#REF!</definedName>
    <definedName name="гос" localSheetId="7">#REF!</definedName>
    <definedName name="гос" localSheetId="9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11">#REF!</definedName>
    <definedName name="гпдш" localSheetId="13">#REF!</definedName>
    <definedName name="гпдш" localSheetId="7">#REF!</definedName>
    <definedName name="гпдш" localSheetId="9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11">#REF!</definedName>
    <definedName name="гпшд" localSheetId="13">#REF!</definedName>
    <definedName name="гпшд" localSheetId="7">#REF!</definedName>
    <definedName name="гпшд" localSheetId="9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11">#REF!</definedName>
    <definedName name="гш" localSheetId="13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11">#REF!</definedName>
    <definedName name="гшд" localSheetId="13">#REF!</definedName>
    <definedName name="гшд" localSheetId="7">#REF!</definedName>
    <definedName name="гшд" localSheetId="9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11">#REF!</definedName>
    <definedName name="гшн" localSheetId="13">#REF!</definedName>
    <definedName name="гшн" localSheetId="7">#REF!</definedName>
    <definedName name="гшн" localSheetId="9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1">#REF!</definedName>
    <definedName name="д" localSheetId="16">#REF!</definedName>
    <definedName name="д" localSheetId="17">#REF!</definedName>
    <definedName name="д" localSheetId="13">#REF!</definedName>
    <definedName name="д" localSheetId="7">#REF!</definedName>
    <definedName name="д" localSheetId="9">#REF!</definedName>
    <definedName name="д" localSheetId="14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11">#REF!</definedName>
    <definedName name="д1" localSheetId="13">#REF!</definedName>
    <definedName name="д1" localSheetId="7">#REF!</definedName>
    <definedName name="д1" localSheetId="9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11">#REF!</definedName>
    <definedName name="д10" localSheetId="13">#REF!</definedName>
    <definedName name="д10" localSheetId="7">#REF!</definedName>
    <definedName name="д10" localSheetId="9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11">#REF!</definedName>
    <definedName name="д2" localSheetId="13">#REF!</definedName>
    <definedName name="д2" localSheetId="7">#REF!</definedName>
    <definedName name="д2" localSheetId="9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11">#REF!</definedName>
    <definedName name="д3" localSheetId="13">#REF!</definedName>
    <definedName name="д3" localSheetId="7">#REF!</definedName>
    <definedName name="д3" localSheetId="9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11">#REF!</definedName>
    <definedName name="д4" localSheetId="13">#REF!</definedName>
    <definedName name="д4" localSheetId="7">#REF!</definedName>
    <definedName name="д4" localSheetId="9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11">#REF!</definedName>
    <definedName name="д5" localSheetId="13">#REF!</definedName>
    <definedName name="д5" localSheetId="7">#REF!</definedName>
    <definedName name="д5" localSheetId="9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11">#REF!</definedName>
    <definedName name="д6" localSheetId="13">#REF!</definedName>
    <definedName name="д6" localSheetId="7">#REF!</definedName>
    <definedName name="д6" localSheetId="9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11">#REF!</definedName>
    <definedName name="д7" localSheetId="13">#REF!</definedName>
    <definedName name="д7" localSheetId="7">#REF!</definedName>
    <definedName name="д7" localSheetId="9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11">#REF!</definedName>
    <definedName name="д8" localSheetId="13">#REF!</definedName>
    <definedName name="д8" localSheetId="7">#REF!</definedName>
    <definedName name="д8" localSheetId="9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11">#REF!</definedName>
    <definedName name="д9" localSheetId="13">#REF!</definedName>
    <definedName name="д9" localSheetId="7">#REF!</definedName>
    <definedName name="д9" localSheetId="9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11">#REF!</definedName>
    <definedName name="дан" localSheetId="13">#REF!</definedName>
    <definedName name="дан" localSheetId="7">#REF!</definedName>
    <definedName name="дан" localSheetId="9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11">#REF!</definedName>
    <definedName name="Дата_изменения_группы_строек" localSheetId="13">#REF!</definedName>
    <definedName name="Дата_изменения_группы_строек" localSheetId="7">#REF!</definedName>
    <definedName name="Дата_изменения_группы_строек" localSheetId="9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11">#REF!</definedName>
    <definedName name="Дата_изменения_локальной_сметы" localSheetId="13">#REF!</definedName>
    <definedName name="Дата_изменения_локальной_сметы" localSheetId="7">#REF!</definedName>
    <definedName name="Дата_изменения_локальной_сметы" localSheetId="9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11">#REF!</definedName>
    <definedName name="Дата_изменения_объекта" localSheetId="13">#REF!</definedName>
    <definedName name="Дата_изменения_объекта" localSheetId="7">#REF!</definedName>
    <definedName name="Дата_изменения_объекта" localSheetId="9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11">#REF!</definedName>
    <definedName name="Дата_изменения_объектной_сметы" localSheetId="13">#REF!</definedName>
    <definedName name="Дата_изменения_объектной_сметы" localSheetId="7">#REF!</definedName>
    <definedName name="Дата_изменения_объектной_сметы" localSheetId="9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11">#REF!</definedName>
    <definedName name="Дата_изменения_очереди" localSheetId="13">#REF!</definedName>
    <definedName name="Дата_изменения_очереди" localSheetId="7">#REF!</definedName>
    <definedName name="Дата_изменения_очереди" localSheetId="9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11">#REF!</definedName>
    <definedName name="Дата_изменения_пускового_комплекса" localSheetId="13">#REF!</definedName>
    <definedName name="Дата_изменения_пускового_комплекса" localSheetId="7">#REF!</definedName>
    <definedName name="Дата_изменения_пускового_комплекса" localSheetId="9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11">#REF!</definedName>
    <definedName name="Дата_изменения_сводного_сметного_расчета" localSheetId="13">#REF!</definedName>
    <definedName name="Дата_изменения_сводного_сметного_расчета" localSheetId="7">#REF!</definedName>
    <definedName name="Дата_изменения_сводного_сметного_расчета" localSheetId="9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11">#REF!</definedName>
    <definedName name="Дата_изменения_стройки" localSheetId="13">#REF!</definedName>
    <definedName name="Дата_изменения_стройки" localSheetId="7">#REF!</definedName>
    <definedName name="Дата_изменения_стройки" localSheetId="9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11">#REF!</definedName>
    <definedName name="Дата_создания_группы_строек" localSheetId="13">#REF!</definedName>
    <definedName name="Дата_создания_группы_строек" localSheetId="7">#REF!</definedName>
    <definedName name="Дата_создания_группы_строек" localSheetId="9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11">#REF!</definedName>
    <definedName name="Дата_создания_локальной_сметы" localSheetId="13">#REF!</definedName>
    <definedName name="Дата_создания_локальной_сметы" localSheetId="7">#REF!</definedName>
    <definedName name="Дата_создания_локальной_сметы" localSheetId="9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11">#REF!</definedName>
    <definedName name="Дата_создания_объекта" localSheetId="13">#REF!</definedName>
    <definedName name="Дата_создания_объекта" localSheetId="7">#REF!</definedName>
    <definedName name="Дата_создания_объекта" localSheetId="9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11">#REF!</definedName>
    <definedName name="Дата_создания_объектной_сметы" localSheetId="13">#REF!</definedName>
    <definedName name="Дата_создания_объектной_сметы" localSheetId="7">#REF!</definedName>
    <definedName name="Дата_создания_объектной_сметы" localSheetId="9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11">#REF!</definedName>
    <definedName name="Дата_создания_очереди" localSheetId="13">#REF!</definedName>
    <definedName name="Дата_создания_очереди" localSheetId="7">#REF!</definedName>
    <definedName name="Дата_создания_очереди" localSheetId="9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11">#REF!</definedName>
    <definedName name="Дата_создания_пускового_комплекса" localSheetId="13">#REF!</definedName>
    <definedName name="Дата_создания_пускового_комплекса" localSheetId="7">#REF!</definedName>
    <definedName name="Дата_создания_пускового_комплекса" localSheetId="9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11">#REF!</definedName>
    <definedName name="Дата_создания_сводного_сметного_расчета" localSheetId="13">#REF!</definedName>
    <definedName name="Дата_создания_сводного_сметного_расчета" localSheetId="7">#REF!</definedName>
    <definedName name="Дата_создания_сводного_сметного_расчета" localSheetId="9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11">#REF!</definedName>
    <definedName name="Дата_создания_стройки" localSheetId="13">#REF!</definedName>
    <definedName name="Дата_создания_стройки" localSheetId="7">#REF!</definedName>
    <definedName name="Дата_создания_стройки" localSheetId="9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1">#REF!</definedName>
    <definedName name="дд" localSheetId="16">#REF!</definedName>
    <definedName name="дд" localSheetId="17">#REF!</definedName>
    <definedName name="дд" localSheetId="13">#REF!</definedName>
    <definedName name="дд" localSheetId="7">#REF!</definedName>
    <definedName name="дд" localSheetId="9">#REF!</definedName>
    <definedName name="дд" localSheetId="14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1">#REF!</definedName>
    <definedName name="дддд" localSheetId="16">#REF!</definedName>
    <definedName name="дддд" localSheetId="17">#REF!</definedName>
    <definedName name="дддд" localSheetId="13">#REF!</definedName>
    <definedName name="дддд" localSheetId="7">#REF!</definedName>
    <definedName name="дддд" localSheetId="9">#REF!</definedName>
    <definedName name="дддд" localSheetId="14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11">#REF!</definedName>
    <definedName name="ддддд" localSheetId="13">#REF!</definedName>
    <definedName name="ддддд" localSheetId="7">#REF!</definedName>
    <definedName name="ддддд" localSheetId="9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1">#REF!</definedName>
    <definedName name="де" localSheetId="16">#REF!</definedName>
    <definedName name="де" localSheetId="17">#REF!</definedName>
    <definedName name="де" localSheetId="13">#REF!</definedName>
    <definedName name="де" localSheetId="7">#REF!</definedName>
    <definedName name="де" localSheetId="9">#REF!</definedName>
    <definedName name="де" localSheetId="14">#REF!</definedName>
    <definedName name="де" localSheetId="12">#REF!</definedName>
    <definedName name="де">#REF!</definedName>
    <definedName name="Демонтаж_ВЛ" localSheetId="9">#REF!</definedName>
    <definedName name="Демонтаж_ВЛ">#REF!</definedName>
    <definedName name="Демонтаж_ВЛ_0_4_10_кВ_поопорно" localSheetId="9">#REF!</definedName>
    <definedName name="Демонтаж_ВЛ_0_4_10_кВ_поопорно">#REF!</definedName>
    <definedName name="Демонтаж_ж_б_опор_ВЛ_35_220_кВ__тыс._руб._за_1_м3" localSheetId="9">#REF!</definedName>
    <definedName name="Демонтаж_ж_б_опор_ВЛ_35_220_кВ__тыс._руб._за_1_м3">#REF!</definedName>
    <definedName name="Демонтаж_оборудования_ПС" localSheetId="9">#REF!</definedName>
    <definedName name="Демонтаж_оборудования_ПС">#REF!</definedName>
    <definedName name="Демонтаж_стальных_опор_ВЛ_35_220_кВ__тыс._руб._за_1_т" localSheetId="9">#REF!</definedName>
    <definedName name="Демонтаж_стальных_опор_ВЛ_35_220_кВ__тыс._руб._за_1_т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11">#REF!</definedName>
    <definedName name="десятый" localSheetId="13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1">#REF!</definedName>
    <definedName name="дефл." localSheetId="16">#REF!</definedName>
    <definedName name="дефл." localSheetId="17">#REF!</definedName>
    <definedName name="дефл." localSheetId="13">#REF!</definedName>
    <definedName name="дефл." localSheetId="7">#REF!</definedName>
    <definedName name="дефл." localSheetId="9">#REF!</definedName>
    <definedName name="дефл." localSheetId="14">#REF!</definedName>
    <definedName name="дефл." localSheetId="12">#REF!</definedName>
    <definedName name="дефл.">#REF!</definedName>
    <definedName name="Дефл_ц_пред_год" localSheetId="9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11">#REF!</definedName>
    <definedName name="Дефлятор" localSheetId="13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 localSheetId="9">#REF!</definedName>
    <definedName name="Дефлятор_годовой">#REF!</definedName>
    <definedName name="Дефлятор_цепной" localSheetId="9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11">#REF!</definedName>
    <definedName name="Дефлятор1" localSheetId="13">#REF!</definedName>
    <definedName name="Дефлятор1" localSheetId="7">#REF!</definedName>
    <definedName name="Дефлятор1" localSheetId="9">#REF!</definedName>
    <definedName name="Дефлятор1">#REF!</definedName>
    <definedName name="дж" localSheetId="9">#REF!</definedName>
    <definedName name="дж">#REF!</definedName>
    <definedName name="дж1" localSheetId="9">#REF!</definedName>
    <definedName name="дж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11">#REF!</definedName>
    <definedName name="диапазон" localSheetId="13">#REF!</definedName>
    <definedName name="диапазон" localSheetId="7">#REF!</definedName>
    <definedName name="диапазон" localSheetId="9">#REF!</definedName>
    <definedName name="диапазон">#REF!</definedName>
    <definedName name="дир" localSheetId="9">#REF!</definedName>
    <definedName name="дир">#REF!</definedName>
    <definedName name="Диск" localSheetId="0">#REF!</definedName>
    <definedName name="Диск" localSheetId="1">#REF!</definedName>
    <definedName name="Диск" localSheetId="2">#REF!</definedName>
    <definedName name="Диск" localSheetId="11">#REF!</definedName>
    <definedName name="Диск" localSheetId="13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11">#REF!</definedName>
    <definedName name="длдл" localSheetId="13">#REF!</definedName>
    <definedName name="длдл" localSheetId="7">#REF!</definedName>
    <definedName name="длдл" localSheetId="9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11">#REF!</definedName>
    <definedName name="Длинна_границы" localSheetId="13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11">#REF!</definedName>
    <definedName name="Длинна_трассы" localSheetId="13">#REF!</definedName>
    <definedName name="Длинна_трассы" localSheetId="7">#REF!</definedName>
    <definedName name="Длинна_трассы" localSheetId="9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11">#REF!</definedName>
    <definedName name="длозщшзщдлжб" localSheetId="13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11">#REF!</definedName>
    <definedName name="длолдолд" localSheetId="13">#REF!</definedName>
    <definedName name="длолдолд" localSheetId="7">#REF!</definedName>
    <definedName name="длолдолд" localSheetId="9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11">#REF!</definedName>
    <definedName name="длощшл" localSheetId="13">#REF!</definedName>
    <definedName name="длощшл" localSheetId="7">#REF!</definedName>
    <definedName name="длощшл" localSheetId="9">#REF!</definedName>
    <definedName name="длощшл">#REF!</definedName>
    <definedName name="ДМС_АУП" localSheetId="9">#REF!</definedName>
    <definedName name="ДМС_АУП">#REF!</definedName>
    <definedName name="ДМС_ПЭЭ" localSheetId="9">#REF!</definedName>
    <definedName name="ДМС_ПЭЭ">#REF!</definedName>
    <definedName name="ДМС_ТП" localSheetId="9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11">#REF!</definedName>
    <definedName name="Дн_ставка" localSheetId="13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11">#REF!</definedName>
    <definedName name="дна" localSheetId="13">#REF!</definedName>
    <definedName name="дна" localSheetId="7">#REF!</definedName>
    <definedName name="дна" localSheetId="9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1">#REF!</definedName>
    <definedName name="до" localSheetId="16">#REF!</definedName>
    <definedName name="до" localSheetId="17">#REF!</definedName>
    <definedName name="до" localSheetId="13">#REF!</definedName>
    <definedName name="до" localSheetId="7">#REF!</definedName>
    <definedName name="до" localSheetId="9">#REF!</definedName>
    <definedName name="до" localSheetId="14">#REF!</definedName>
    <definedName name="до" localSheetId="12">#REF!</definedName>
    <definedName name="до">#REF!</definedName>
    <definedName name="док" localSheetId="9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1">#REF!</definedName>
    <definedName name="дол" localSheetId="16">#REF!</definedName>
    <definedName name="дол" localSheetId="17">#REF!</definedName>
    <definedName name="дол" localSheetId="13">#REF!</definedName>
    <definedName name="дол" localSheetId="7">#REF!</definedName>
    <definedName name="дол" localSheetId="9">#REF!</definedName>
    <definedName name="дол" localSheetId="14">#REF!</definedName>
    <definedName name="дол" localSheetId="12">#REF!</definedName>
    <definedName name="дол">#REF!</definedName>
    <definedName name="Должность" localSheetId="9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11">#REF!</definedName>
    <definedName name="ДОЛЛАР" localSheetId="13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11">#REF!</definedName>
    <definedName name="доорп" localSheetId="13">#REF!</definedName>
    <definedName name="доорп" localSheetId="7">#REF!</definedName>
    <definedName name="доорп" localSheetId="9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11">#REF!</definedName>
    <definedName name="Доп._оборудование_1" localSheetId="13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11">#REF!</definedName>
    <definedName name="Доп_оборуд" localSheetId="13">#REF!</definedName>
    <definedName name="Доп_оборуд" localSheetId="7">#REF!</definedName>
    <definedName name="Доп_оборуд" localSheetId="9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11">#REF!</definedName>
    <definedName name="допдшгед" localSheetId="13">#REF!</definedName>
    <definedName name="допдшгед" localSheetId="7">#REF!</definedName>
    <definedName name="допдшгед" localSheetId="9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11">#REF!</definedName>
    <definedName name="Дорога_1" localSheetId="13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11">#REF!</definedName>
    <definedName name="дп" localSheetId="13">#REF!</definedName>
    <definedName name="дп" localSheetId="7">#REF!</definedName>
    <definedName name="дп" localSheetId="9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11">#REF!</definedName>
    <definedName name="др" localSheetId="13">#REF!</definedName>
    <definedName name="др" localSheetId="7">#REF!</definedName>
    <definedName name="др" localSheetId="9">#REF!</definedName>
    <definedName name="др">#REF!</definedName>
    <definedName name="др.матер" localSheetId="13">#REF!</definedName>
    <definedName name="др.матер" localSheetId="9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1">#REF!</definedName>
    <definedName name="ДС" localSheetId="16">#REF!</definedName>
    <definedName name="ДС" localSheetId="17">#REF!</definedName>
    <definedName name="ДС" localSheetId="13">#REF!</definedName>
    <definedName name="ДС" localSheetId="7">#REF!</definedName>
    <definedName name="ДС" localSheetId="9">#REF!</definedName>
    <definedName name="ДС" localSheetId="14">#REF!</definedName>
    <definedName name="ДС" localSheetId="12">#REF!</definedName>
    <definedName name="ДС">#REF!</definedName>
    <definedName name="дтс" localSheetId="9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11">#REF!</definedName>
    <definedName name="дщшю" localSheetId="13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11">#REF!</definedName>
    <definedName name="дэ" localSheetId="13">#REF!</definedName>
    <definedName name="дэ" localSheetId="7">#REF!</definedName>
    <definedName name="дэ" localSheetId="9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11">#REF!</definedName>
    <definedName name="е" localSheetId="13">#REF!</definedName>
    <definedName name="е" localSheetId="7">#REF!</definedName>
    <definedName name="е" localSheetId="9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11">#REF!</definedName>
    <definedName name="евнл" localSheetId="13">#REF!</definedName>
    <definedName name="евнл" localSheetId="7">#REF!</definedName>
    <definedName name="евнл" localSheetId="9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11">#REF!</definedName>
    <definedName name="евнлен" localSheetId="13">#REF!</definedName>
    <definedName name="евнлен" localSheetId="7">#REF!</definedName>
    <definedName name="евнлен" localSheetId="9">#REF!</definedName>
    <definedName name="евнлен">#REF!</definedName>
    <definedName name="ЕВР" localSheetId="9">#REF!</definedName>
    <definedName name="ЕВР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11">#REF!</definedName>
    <definedName name="Еврейская_автономная_область" localSheetId="13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11">#REF!</definedName>
    <definedName name="Еврейская_автономная_область_1" localSheetId="13">#REF!</definedName>
    <definedName name="Еврейская_автономная_область_1" localSheetId="7">#REF!</definedName>
    <definedName name="Еврейская_автономная_область_1" localSheetId="9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11">#REF!</definedName>
    <definedName name="еврор" localSheetId="13">#REF!</definedName>
    <definedName name="еврор" localSheetId="7">#REF!</definedName>
    <definedName name="еврор" localSheetId="9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11">#REF!</definedName>
    <definedName name="еврь" localSheetId="13">#REF!</definedName>
    <definedName name="еврь" localSheetId="7">#REF!</definedName>
    <definedName name="еврь" localSheetId="9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11">#REF!</definedName>
    <definedName name="Единица1" localSheetId="13">#REF!</definedName>
    <definedName name="Единица1" localSheetId="7">#REF!</definedName>
    <definedName name="Единица1" localSheetId="9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11">#REF!</definedName>
    <definedName name="Единица10" localSheetId="13">#REF!</definedName>
    <definedName name="Единица10" localSheetId="7">#REF!</definedName>
    <definedName name="Единица10" localSheetId="9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11">#REF!</definedName>
    <definedName name="Единица11" localSheetId="13">#REF!</definedName>
    <definedName name="Единица11" localSheetId="7">#REF!</definedName>
    <definedName name="Единица11" localSheetId="9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11">#REF!</definedName>
    <definedName name="Единица12" localSheetId="13">#REF!</definedName>
    <definedName name="Единица12" localSheetId="7">#REF!</definedName>
    <definedName name="Единица12" localSheetId="9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11">#REF!</definedName>
    <definedName name="Единица13" localSheetId="13">#REF!</definedName>
    <definedName name="Единица13" localSheetId="7">#REF!</definedName>
    <definedName name="Единица13" localSheetId="9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11">#REF!</definedName>
    <definedName name="Единица14" localSheetId="13">#REF!</definedName>
    <definedName name="Единица14" localSheetId="7">#REF!</definedName>
    <definedName name="Единица14" localSheetId="9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11">#REF!</definedName>
    <definedName name="Единица15" localSheetId="13">#REF!</definedName>
    <definedName name="Единица15" localSheetId="7">#REF!</definedName>
    <definedName name="Единица15" localSheetId="9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11">#REF!</definedName>
    <definedName name="Единица16" localSheetId="13">#REF!</definedName>
    <definedName name="Единица16" localSheetId="7">#REF!</definedName>
    <definedName name="Единица16" localSheetId="9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11">#REF!</definedName>
    <definedName name="Единица17" localSheetId="13">#REF!</definedName>
    <definedName name="Единица17" localSheetId="7">#REF!</definedName>
    <definedName name="Единица17" localSheetId="9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11">#REF!</definedName>
    <definedName name="Единица18" localSheetId="13">#REF!</definedName>
    <definedName name="Единица18" localSheetId="7">#REF!</definedName>
    <definedName name="Единица18" localSheetId="9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11">#REF!</definedName>
    <definedName name="Единица19" localSheetId="13">#REF!</definedName>
    <definedName name="Единица19" localSheetId="7">#REF!</definedName>
    <definedName name="Единица19" localSheetId="9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11">#REF!</definedName>
    <definedName name="Единица2" localSheetId="13">#REF!</definedName>
    <definedName name="Единица2" localSheetId="7">#REF!</definedName>
    <definedName name="Единица2" localSheetId="9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11">#REF!</definedName>
    <definedName name="Единица20" localSheetId="13">#REF!</definedName>
    <definedName name="Единица20" localSheetId="7">#REF!</definedName>
    <definedName name="Единица20" localSheetId="9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11">#REF!</definedName>
    <definedName name="Единица21" localSheetId="13">#REF!</definedName>
    <definedName name="Единица21" localSheetId="7">#REF!</definedName>
    <definedName name="Единица21" localSheetId="9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11">#REF!</definedName>
    <definedName name="Единица22" localSheetId="13">#REF!</definedName>
    <definedName name="Единица22" localSheetId="7">#REF!</definedName>
    <definedName name="Единица22" localSheetId="9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11">#REF!</definedName>
    <definedName name="Единица23" localSheetId="13">#REF!</definedName>
    <definedName name="Единица23" localSheetId="7">#REF!</definedName>
    <definedName name="Единица23" localSheetId="9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11">#REF!</definedName>
    <definedName name="Единица24" localSheetId="13">#REF!</definedName>
    <definedName name="Единица24" localSheetId="7">#REF!</definedName>
    <definedName name="Единица24" localSheetId="9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11">#REF!</definedName>
    <definedName name="Единица25" localSheetId="13">#REF!</definedName>
    <definedName name="Единица25" localSheetId="7">#REF!</definedName>
    <definedName name="Единица25" localSheetId="9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11">#REF!</definedName>
    <definedName name="Единица26" localSheetId="13">#REF!</definedName>
    <definedName name="Единица26" localSheetId="7">#REF!</definedName>
    <definedName name="Единица26" localSheetId="9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11">#REF!</definedName>
    <definedName name="Единица27" localSheetId="13">#REF!</definedName>
    <definedName name="Единица27" localSheetId="7">#REF!</definedName>
    <definedName name="Единица27" localSheetId="9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11">#REF!</definedName>
    <definedName name="Единица28" localSheetId="13">#REF!</definedName>
    <definedName name="Единица28" localSheetId="7">#REF!</definedName>
    <definedName name="Единица28" localSheetId="9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11">#REF!</definedName>
    <definedName name="Единица29" localSheetId="13">#REF!</definedName>
    <definedName name="Единица29" localSheetId="7">#REF!</definedName>
    <definedName name="Единица29" localSheetId="9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11">#REF!</definedName>
    <definedName name="Единица3" localSheetId="13">#REF!</definedName>
    <definedName name="Единица3" localSheetId="7">#REF!</definedName>
    <definedName name="Единица3" localSheetId="9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11">#REF!</definedName>
    <definedName name="Единица30" localSheetId="13">#REF!</definedName>
    <definedName name="Единица30" localSheetId="7">#REF!</definedName>
    <definedName name="Единица30" localSheetId="9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11">#REF!</definedName>
    <definedName name="Единица31" localSheetId="13">#REF!</definedName>
    <definedName name="Единица31" localSheetId="7">#REF!</definedName>
    <definedName name="Единица31" localSheetId="9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11">#REF!</definedName>
    <definedName name="Единица32" localSheetId="13">#REF!</definedName>
    <definedName name="Единица32" localSheetId="7">#REF!</definedName>
    <definedName name="Единица32" localSheetId="9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11">#REF!</definedName>
    <definedName name="Единица33" localSheetId="13">#REF!</definedName>
    <definedName name="Единица33" localSheetId="7">#REF!</definedName>
    <definedName name="Единица33" localSheetId="9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11">#REF!</definedName>
    <definedName name="Единица34" localSheetId="13">#REF!</definedName>
    <definedName name="Единица34" localSheetId="7">#REF!</definedName>
    <definedName name="Единица34" localSheetId="9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11">#REF!</definedName>
    <definedName name="Единица35" localSheetId="13">#REF!</definedName>
    <definedName name="Единица35" localSheetId="7">#REF!</definedName>
    <definedName name="Единица35" localSheetId="9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11">#REF!</definedName>
    <definedName name="Единица36" localSheetId="13">#REF!</definedName>
    <definedName name="Единица36" localSheetId="7">#REF!</definedName>
    <definedName name="Единица36" localSheetId="9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11">#REF!</definedName>
    <definedName name="Единица37" localSheetId="13">#REF!</definedName>
    <definedName name="Единица37" localSheetId="7">#REF!</definedName>
    <definedName name="Единица37" localSheetId="9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11">#REF!</definedName>
    <definedName name="Единица38" localSheetId="13">#REF!</definedName>
    <definedName name="Единица38" localSheetId="7">#REF!</definedName>
    <definedName name="Единица38" localSheetId="9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11">#REF!</definedName>
    <definedName name="Единица39" localSheetId="13">#REF!</definedName>
    <definedName name="Единица39" localSheetId="7">#REF!</definedName>
    <definedName name="Единица39" localSheetId="9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11">#REF!</definedName>
    <definedName name="Единица4" localSheetId="13">#REF!</definedName>
    <definedName name="Единица4" localSheetId="7">#REF!</definedName>
    <definedName name="Единица4" localSheetId="9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11">#REF!</definedName>
    <definedName name="Единица40" localSheetId="13">#REF!</definedName>
    <definedName name="Единица40" localSheetId="7">#REF!</definedName>
    <definedName name="Единица40" localSheetId="9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11">#REF!</definedName>
    <definedName name="Единица41" localSheetId="13">#REF!</definedName>
    <definedName name="Единица41" localSheetId="7">#REF!</definedName>
    <definedName name="Единица41" localSheetId="9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11">#REF!</definedName>
    <definedName name="Единица42" localSheetId="13">#REF!</definedName>
    <definedName name="Единица42" localSheetId="7">#REF!</definedName>
    <definedName name="Единица42" localSheetId="9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11">#REF!</definedName>
    <definedName name="Единица43" localSheetId="13">#REF!</definedName>
    <definedName name="Единица43" localSheetId="7">#REF!</definedName>
    <definedName name="Единица43" localSheetId="9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11">#REF!</definedName>
    <definedName name="Единица44" localSheetId="13">#REF!</definedName>
    <definedName name="Единица44" localSheetId="7">#REF!</definedName>
    <definedName name="Единица44" localSheetId="9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11">#REF!</definedName>
    <definedName name="Единица45" localSheetId="13">#REF!</definedName>
    <definedName name="Единица45" localSheetId="7">#REF!</definedName>
    <definedName name="Единица45" localSheetId="9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11">#REF!</definedName>
    <definedName name="Единица46" localSheetId="13">#REF!</definedName>
    <definedName name="Единица46" localSheetId="7">#REF!</definedName>
    <definedName name="Единица46" localSheetId="9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11">#REF!</definedName>
    <definedName name="Единица47" localSheetId="13">#REF!</definedName>
    <definedName name="Единица47" localSheetId="7">#REF!</definedName>
    <definedName name="Единица47" localSheetId="9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11">#REF!</definedName>
    <definedName name="Единица48" localSheetId="13">#REF!</definedName>
    <definedName name="Единица48" localSheetId="7">#REF!</definedName>
    <definedName name="Единица48" localSheetId="9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11">#REF!</definedName>
    <definedName name="Единица49" localSheetId="13">#REF!</definedName>
    <definedName name="Единица49" localSheetId="7">#REF!</definedName>
    <definedName name="Единица49" localSheetId="9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11">#REF!</definedName>
    <definedName name="Единица5" localSheetId="13">#REF!</definedName>
    <definedName name="Единица5" localSheetId="7">#REF!</definedName>
    <definedName name="Единица5" localSheetId="9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11">#REF!</definedName>
    <definedName name="Единица50" localSheetId="13">#REF!</definedName>
    <definedName name="Единица50" localSheetId="7">#REF!</definedName>
    <definedName name="Единица50" localSheetId="9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11">#REF!</definedName>
    <definedName name="Единица51" localSheetId="13">#REF!</definedName>
    <definedName name="Единица51" localSheetId="7">#REF!</definedName>
    <definedName name="Единица51" localSheetId="9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11">#REF!</definedName>
    <definedName name="Единица52" localSheetId="13">#REF!</definedName>
    <definedName name="Единица52" localSheetId="7">#REF!</definedName>
    <definedName name="Единица52" localSheetId="9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11">#REF!</definedName>
    <definedName name="Единица53" localSheetId="13">#REF!</definedName>
    <definedName name="Единица53" localSheetId="7">#REF!</definedName>
    <definedName name="Единица53" localSheetId="9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11">#REF!</definedName>
    <definedName name="Единица54" localSheetId="13">#REF!</definedName>
    <definedName name="Единица54" localSheetId="7">#REF!</definedName>
    <definedName name="Единица54" localSheetId="9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11">#REF!</definedName>
    <definedName name="Единица55" localSheetId="13">#REF!</definedName>
    <definedName name="Единица55" localSheetId="7">#REF!</definedName>
    <definedName name="Единица55" localSheetId="9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11">#REF!</definedName>
    <definedName name="Единица56" localSheetId="13">#REF!</definedName>
    <definedName name="Единица56" localSheetId="7">#REF!</definedName>
    <definedName name="Единица56" localSheetId="9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11">#REF!</definedName>
    <definedName name="Единица57" localSheetId="13">#REF!</definedName>
    <definedName name="Единица57" localSheetId="7">#REF!</definedName>
    <definedName name="Единица57" localSheetId="9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11">#REF!</definedName>
    <definedName name="Единица58" localSheetId="13">#REF!</definedName>
    <definedName name="Единица58" localSheetId="7">#REF!</definedName>
    <definedName name="Единица58" localSheetId="9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11">#REF!</definedName>
    <definedName name="Единица59" localSheetId="13">#REF!</definedName>
    <definedName name="Единица59" localSheetId="7">#REF!</definedName>
    <definedName name="Единица59" localSheetId="9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11">#REF!</definedName>
    <definedName name="Единица6" localSheetId="13">#REF!</definedName>
    <definedName name="Единица6" localSheetId="7">#REF!</definedName>
    <definedName name="Единица6" localSheetId="9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11">#REF!</definedName>
    <definedName name="Единица60" localSheetId="13">#REF!</definedName>
    <definedName name="Единица60" localSheetId="7">#REF!</definedName>
    <definedName name="Единица60" localSheetId="9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11">#REF!</definedName>
    <definedName name="Единица7" localSheetId="13">#REF!</definedName>
    <definedName name="Единица7" localSheetId="7">#REF!</definedName>
    <definedName name="Единица7" localSheetId="9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11">#REF!</definedName>
    <definedName name="Единица8" localSheetId="13">#REF!</definedName>
    <definedName name="Единица8" localSheetId="7">#REF!</definedName>
    <definedName name="Единица8" localSheetId="9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11">#REF!</definedName>
    <definedName name="Единица9" localSheetId="13">#REF!</definedName>
    <definedName name="Единица9" localSheetId="7">#REF!</definedName>
    <definedName name="Единица9" localSheetId="9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11">#REF!</definedName>
    <definedName name="ен" localSheetId="13">#REF!</definedName>
    <definedName name="ен" localSheetId="7">#REF!</definedName>
    <definedName name="ен" localSheetId="9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11">#REF!</definedName>
    <definedName name="енвлпр" localSheetId="13">#REF!</definedName>
    <definedName name="енвлпр" localSheetId="7">#REF!</definedName>
    <definedName name="енвлпр" localSheetId="9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11">#REF!</definedName>
    <definedName name="енг" localSheetId="13">#REF!</definedName>
    <definedName name="енг" localSheetId="7">#REF!</definedName>
    <definedName name="енг" localSheetId="9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11">#REF!</definedName>
    <definedName name="енк" localSheetId="13">#REF!</definedName>
    <definedName name="енк" localSheetId="7">#REF!</definedName>
    <definedName name="енк" localSheetId="9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11">#REF!</definedName>
    <definedName name="енлопр" localSheetId="13">#REF!</definedName>
    <definedName name="енлопр" localSheetId="7">#REF!</definedName>
    <definedName name="енлопр" localSheetId="9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11">#REF!</definedName>
    <definedName name="ено" localSheetId="13">#REF!</definedName>
    <definedName name="ено" localSheetId="7">#REF!</definedName>
    <definedName name="ено" localSheetId="9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11">#REF!</definedName>
    <definedName name="еное" localSheetId="13">#REF!</definedName>
    <definedName name="еное" localSheetId="7">#REF!</definedName>
    <definedName name="еное" localSheetId="9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11">#REF!</definedName>
    <definedName name="ео" localSheetId="13">#REF!</definedName>
    <definedName name="ео" localSheetId="7">#REF!</definedName>
    <definedName name="ео" localSheetId="9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11">#REF!</definedName>
    <definedName name="еов" localSheetId="13">#REF!</definedName>
    <definedName name="еов" localSheetId="7">#REF!</definedName>
    <definedName name="еов" localSheetId="9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11">#REF!</definedName>
    <definedName name="ер" localSheetId="13">#REF!</definedName>
    <definedName name="ер" localSheetId="7">#REF!</definedName>
    <definedName name="ер" localSheetId="9">#REF!</definedName>
    <definedName name="ер">#REF!</definedName>
    <definedName name="ЕСН2004" localSheetId="13">#REF!</definedName>
    <definedName name="ЕСН2004" localSheetId="9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11">#REF!</definedName>
    <definedName name="еуг" localSheetId="13">#REF!</definedName>
    <definedName name="еуг" localSheetId="7">#REF!</definedName>
    <definedName name="еуг" localSheetId="9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1">#REF!</definedName>
    <definedName name="ж" localSheetId="16">#REF!</definedName>
    <definedName name="ж" localSheetId="17">#REF!</definedName>
    <definedName name="ж" localSheetId="13">#REF!</definedName>
    <definedName name="ж" localSheetId="7">#REF!</definedName>
    <definedName name="ж" localSheetId="9">#REF!</definedName>
    <definedName name="ж" localSheetId="14">#REF!</definedName>
    <definedName name="ж" localSheetId="12">#REF!</definedName>
    <definedName name="ж">#REF!</definedName>
    <definedName name="жж" localSheetId="9">#REF!</definedName>
    <definedName name="жж">#REF!</definedName>
    <definedName name="жжж" localSheetId="0">#REF!</definedName>
    <definedName name="жжж" localSheetId="1">#REF!</definedName>
    <definedName name="жжж" localSheetId="2">#REF!</definedName>
    <definedName name="жжж" localSheetId="11">#REF!</definedName>
    <definedName name="жжж" localSheetId="13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11">#REF!</definedName>
    <definedName name="жпф" localSheetId="13">#REF!</definedName>
    <definedName name="жпф" localSheetId="7">#REF!</definedName>
    <definedName name="жпф" localSheetId="9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11">#REF!</definedName>
    <definedName name="Зависимые" localSheetId="13">#REF!</definedName>
    <definedName name="Зависимые" localSheetId="7">#REF!</definedName>
    <definedName name="Зависимые" localSheetId="9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11">#REF!</definedName>
    <definedName name="Заголовок_печати" localSheetId="13">#REF!</definedName>
    <definedName name="Заголовок_печати" localSheetId="7">#REF!</definedName>
    <definedName name="Заголовок_печати" localSheetId="9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11">#REF!</definedName>
    <definedName name="Заголовок_раздела" localSheetId="13">#REF!</definedName>
    <definedName name="Заголовок_раздела" localSheetId="7">#REF!</definedName>
    <definedName name="Заголовок_раздела" localSheetId="9">#REF!</definedName>
    <definedName name="Заголовок_раздела">#REF!</definedName>
    <definedName name="ЗаданиеГС_КМ" localSheetId="13">#REF!</definedName>
    <definedName name="ЗаданиеГС_КМ" localSheetId="9">#REF!</definedName>
    <definedName name="ЗаданиеГС_КМ">#REF!</definedName>
    <definedName name="ЗаданиеЭСС_КМ" localSheetId="13">#REF!</definedName>
    <definedName name="ЗаданиеЭСС_КМ" localSheetId="9">#REF!</definedName>
    <definedName name="ЗаданиеЭСС_КМ">#REF!</definedName>
    <definedName name="ЗаказДолжность" localSheetId="9">#REF!</definedName>
    <definedName name="ЗаказДолжность">#REF!</definedName>
    <definedName name="ЗаказИмя" localSheetId="9">#REF!</definedName>
    <definedName name="ЗаказИмя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11">#REF!</definedName>
    <definedName name="Заказчик" localSheetId="13">#REF!</definedName>
    <definedName name="Заказчик" localSheetId="7">#REF!</definedName>
    <definedName name="Заказчик" localSheetId="9">#REF!</definedName>
    <definedName name="Заказчик">#REF!</definedName>
    <definedName name="Закрытые_подстанции_в_целом" localSheetId="9">#REF!</definedName>
    <definedName name="Закрытые_подстанции_в_целом">#REF!</definedName>
    <definedName name="Затраты_на_вырубку_просеки" localSheetId="9">#REF!</definedName>
    <definedName name="Затраты_на_вырубку_просеки">#REF!</definedName>
    <definedName name="Затраты_на_устройство_лежневых_дорог" localSheetId="9">#REF!</definedName>
    <definedName name="Затраты_на_устройство_лежневых_дорог">#REF!</definedName>
    <definedName name="Здания_КРУЭ__ЗРУ__укомплектованных_оборудованием" localSheetId="9">#REF!</definedName>
    <definedName name="Здания_КРУЭ__ЗРУ__укомплектованных_оборудованием">#REF!</definedName>
    <definedName name="Зел" localSheetId="9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11">#REF!</definedName>
    <definedName name="зждзд" localSheetId="13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1">#REF!</definedName>
    <definedName name="зз" localSheetId="16">#REF!</definedName>
    <definedName name="зз" localSheetId="17">#REF!</definedName>
    <definedName name="зз" localSheetId="13">#REF!</definedName>
    <definedName name="зз" localSheetId="7">#REF!</definedName>
    <definedName name="зз" localSheetId="9">#REF!</definedName>
    <definedName name="зз" localSheetId="14">#REF!</definedName>
    <definedName name="зз" localSheetId="12">#REF!</definedName>
    <definedName name="зз">#REF!</definedName>
    <definedName name="зззз" localSheetId="13">#REF!</definedName>
    <definedName name="зззз" localSheetId="9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11">#REF!</definedName>
    <definedName name="ЗИП_Всего_1" localSheetId="13">#REF!</definedName>
    <definedName name="ЗИП_Всего_1" localSheetId="7">#REF!</definedName>
    <definedName name="ЗИП_Всего_1" localSheetId="9">#REF!</definedName>
    <definedName name="ЗИП_Всего_1">#REF!</definedName>
    <definedName name="зит" localSheetId="9">#REF!</definedName>
    <definedName name="зит">#REF!</definedName>
    <definedName name="Зоны" localSheetId="9">#REF!</definedName>
    <definedName name="Зоны">#REF!</definedName>
    <definedName name="зощр" localSheetId="0">#REF!</definedName>
    <definedName name="зощр" localSheetId="1">#REF!</definedName>
    <definedName name="зощр" localSheetId="2">#REF!</definedName>
    <definedName name="зощр" localSheetId="11">#REF!</definedName>
    <definedName name="зощр" localSheetId="13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11">#REF!</definedName>
    <definedName name="ЗЮзя" localSheetId="13">#REF!</definedName>
    <definedName name="ЗЮзя" localSheetId="7">#REF!</definedName>
    <definedName name="ЗЮзя" localSheetId="9">#REF!</definedName>
    <definedName name="ЗЮзя">#REF!</definedName>
    <definedName name="й" localSheetId="0">#REF!</definedName>
    <definedName name="й" localSheetId="1">#REF!</definedName>
    <definedName name="й" localSheetId="2">#REF!</definedName>
    <definedName name="й" localSheetId="11">#REF!</definedName>
    <definedName name="й" localSheetId="13">#REF!</definedName>
    <definedName name="й" localSheetId="7">#REF!</definedName>
    <definedName name="й" localSheetId="9">#REF!</definedName>
    <definedName name="й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11">#REF!</definedName>
    <definedName name="Ивановская_область" localSheetId="13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11">#REF!</definedName>
    <definedName name="ивпт" localSheetId="13">#REF!</definedName>
    <definedName name="ивпт" localSheetId="7">#REF!</definedName>
    <definedName name="ивпт" localSheetId="9">#REF!</definedName>
    <definedName name="ивпт">#REF!</definedName>
    <definedName name="Иди" localSheetId="13">#REF!</definedName>
    <definedName name="Иди" localSheetId="9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11">#REF!</definedName>
    <definedName name="ии" localSheetId="13">#REF!</definedName>
    <definedName name="ии" localSheetId="7">#REF!</definedName>
    <definedName name="ии" localSheetId="9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1">#REF!</definedName>
    <definedName name="иии" localSheetId="16">#REF!</definedName>
    <definedName name="иии" localSheetId="17">#REF!</definedName>
    <definedName name="иии" localSheetId="13">#REF!</definedName>
    <definedName name="иии" localSheetId="7">#REF!</definedName>
    <definedName name="иии" localSheetId="9">#REF!</definedName>
    <definedName name="иии" localSheetId="14">#REF!</definedName>
    <definedName name="иии" localSheetId="12">#REF!</definedName>
    <definedName name="иии">#REF!</definedName>
    <definedName name="ИИМбал" localSheetId="13">#REF!</definedName>
    <definedName name="ИИМбал" localSheetId="9">#REF!</definedName>
    <definedName name="ИИМбал">#REF!</definedName>
    <definedName name="ИиНИ" localSheetId="13">#REF!</definedName>
    <definedName name="ИиНИ" localSheetId="9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11">#REF!</definedName>
    <definedName name="ик" localSheetId="13">#REF!</definedName>
    <definedName name="ик" localSheetId="7">#REF!</definedName>
    <definedName name="ик" localSheetId="9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11">#REF!</definedName>
    <definedName name="имт" localSheetId="13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11">#REF!</definedName>
    <definedName name="Инвестор" localSheetId="13">#REF!</definedName>
    <definedName name="Инвестор" localSheetId="7">#REF!</definedName>
    <definedName name="Инвестор" localSheetId="9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11">#REF!</definedName>
    <definedName name="Инд" localSheetId="13">#REF!</definedName>
    <definedName name="Инд" localSheetId="7">#REF!</definedName>
    <definedName name="Инд" localSheetId="9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11">#REF!</definedName>
    <definedName name="Индекс_ЛН_группы_строек" localSheetId="13">#REF!</definedName>
    <definedName name="Индекс_ЛН_группы_строек" localSheetId="7">#REF!</definedName>
    <definedName name="Индекс_ЛН_группы_строек" localSheetId="9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11">#REF!</definedName>
    <definedName name="Индекс_ЛН_локальной_сметы" localSheetId="13">#REF!</definedName>
    <definedName name="Индекс_ЛН_локальной_сметы" localSheetId="7">#REF!</definedName>
    <definedName name="Индекс_ЛН_локальной_сметы" localSheetId="9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11">#REF!</definedName>
    <definedName name="Индекс_ЛН_объекта" localSheetId="13">#REF!</definedName>
    <definedName name="Индекс_ЛН_объекта" localSheetId="7">#REF!</definedName>
    <definedName name="Индекс_ЛН_объекта" localSheetId="9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11">#REF!</definedName>
    <definedName name="Индекс_ЛН_объектной_сметы" localSheetId="13">#REF!</definedName>
    <definedName name="Индекс_ЛН_объектной_сметы" localSheetId="7">#REF!</definedName>
    <definedName name="Индекс_ЛН_объектной_сметы" localSheetId="9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11">#REF!</definedName>
    <definedName name="Индекс_ЛН_очереди" localSheetId="13">#REF!</definedName>
    <definedName name="Индекс_ЛН_очереди" localSheetId="7">#REF!</definedName>
    <definedName name="Индекс_ЛН_очереди" localSheetId="9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11">#REF!</definedName>
    <definedName name="Индекс_ЛН_пускового_комплекса" localSheetId="13">#REF!</definedName>
    <definedName name="Индекс_ЛН_пускового_комплекса" localSheetId="7">#REF!</definedName>
    <definedName name="Индекс_ЛН_пускового_комплекса" localSheetId="9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11">#REF!</definedName>
    <definedName name="Индекс_ЛН_сводного_сметного_расчета" localSheetId="13">#REF!</definedName>
    <definedName name="Индекс_ЛН_сводного_сметного_расчета" localSheetId="7">#REF!</definedName>
    <definedName name="Индекс_ЛН_сводного_сметного_расчета" localSheetId="9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11">#REF!</definedName>
    <definedName name="Индекс_ЛН_стройки" localSheetId="13">#REF!</definedName>
    <definedName name="Индекс_ЛН_стройки" localSheetId="7">#REF!</definedName>
    <definedName name="Индекс_ЛН_стройки" localSheetId="9">#REF!</definedName>
    <definedName name="Индекс_ЛН_стройки">#REF!</definedName>
    <definedName name="Ини" localSheetId="13">#REF!</definedName>
    <definedName name="Ини" localSheetId="9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11">#REF!</definedName>
    <definedName name="инфл" localSheetId="13">#REF!</definedName>
    <definedName name="инфл" localSheetId="7">#REF!</definedName>
    <definedName name="инфл" localSheetId="9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11">#REF!</definedName>
    <definedName name="иолд" localSheetId="13">#REF!</definedName>
    <definedName name="иолд" localSheetId="7">#REF!</definedName>
    <definedName name="иолд" localSheetId="9">#REF!</definedName>
    <definedName name="иолд">#REF!</definedName>
    <definedName name="ИОСост" localSheetId="13">#REF!</definedName>
    <definedName name="ИОСост" localSheetId="9">#REF!</definedName>
    <definedName name="ИОСост">#REF!</definedName>
    <definedName name="ИОСпс" localSheetId="13">#REF!</definedName>
    <definedName name="ИОСпс" localSheetId="9">#REF!</definedName>
    <definedName name="ИОСпс">#REF!</definedName>
    <definedName name="ИОСсг" localSheetId="13">#REF!</definedName>
    <definedName name="ИОСсг" localSheetId="9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11">#REF!</definedName>
    <definedName name="иошль" localSheetId="13">#REF!</definedName>
    <definedName name="иошль" localSheetId="7">#REF!</definedName>
    <definedName name="иошль" localSheetId="9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11">#REF!</definedName>
    <definedName name="ип" localSheetId="13">#REF!</definedName>
    <definedName name="ип" localSheetId="7">#REF!</definedName>
    <definedName name="ип" localSheetId="9">#REF!</definedName>
    <definedName name="ип">#REF!</definedName>
    <definedName name="Ипос" localSheetId="13">#REF!</definedName>
    <definedName name="Ипос" localSheetId="9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11">#REF!</definedName>
    <definedName name="ИПусто" localSheetId="13">#REF!</definedName>
    <definedName name="ИПусто" localSheetId="7">#REF!</definedName>
    <definedName name="ИПусто" localSheetId="9">#REF!</definedName>
    <definedName name="ИПусто">#REF!</definedName>
    <definedName name="Ипц" localSheetId="13">#REF!</definedName>
    <definedName name="Ипц" localSheetId="9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11">#REF!</definedName>
    <definedName name="Иркутская_область" localSheetId="13">#REF!</definedName>
    <definedName name="Иркутская_область" localSheetId="7">#REF!</definedName>
    <definedName name="Иркутская_область" localSheetId="9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11">#REF!</definedName>
    <definedName name="Иркутская_область_1" localSheetId="13">#REF!</definedName>
    <definedName name="Иркутская_область_1" localSheetId="7">#REF!</definedName>
    <definedName name="Иркутская_область_1" localSheetId="9">#REF!</definedName>
    <definedName name="Иркутская_область_1">#REF!</definedName>
    <definedName name="ис" localSheetId="9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11">#REF!</definedName>
    <definedName name="ИС__И.Максимов" localSheetId="13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11">#REF!</definedName>
    <definedName name="итог" localSheetId="13">#REF!</definedName>
    <definedName name="итог" localSheetId="7">#REF!</definedName>
    <definedName name="итог" localSheetId="9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11">#REF!</definedName>
    <definedName name="Итого_ЗПМ__по_рес_расчету_с_учетом_к_тов" localSheetId="13">#REF!</definedName>
    <definedName name="Итого_ЗПМ__по_рес_расчету_с_учетом_к_тов" localSheetId="7">#REF!</definedName>
    <definedName name="Итого_ЗПМ__по_рес_расчету_с_учетом_к_тов" localSheetId="9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11">#REF!</definedName>
    <definedName name="Итого_ЗПМ_по_акту_вып_работ_в_базисных_ценах_с_учетом_к_тов" localSheetId="13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11">#REF!</definedName>
    <definedName name="Итого_ЗПМ_по_акту_вып_работ_при_ресурсном_расчете_с_учетом_к_тов" localSheetId="13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 localSheetId="9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11">#REF!</definedName>
    <definedName name="Итого_ЗПМ_по_акту_выполненных_работ_в_базисных_ценах" localSheetId="13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 localSheetId="9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11">#REF!</definedName>
    <definedName name="Итого_ЗПМ_по_акту_выполненных_работ_при_ресурсном_расчете" localSheetId="13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 localSheetId="9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11">#REF!</definedName>
    <definedName name="Итого_ЗПМ_при_расчете_по_стоимости_ч_часа_работы_механизаторов" localSheetId="13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 localSheetId="9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11">#REF!</definedName>
    <definedName name="Итого_МАТ_по_акту_вып_работ_в_базисных_ценах_с_учетом_к_тов" localSheetId="13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 localSheetId="9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11">#REF!</definedName>
    <definedName name="Итого_МАТ_по_акту_вып_работ_при_ресурсном_расчете_с_учетом_к_тов" localSheetId="13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 localSheetId="9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11">#REF!</definedName>
    <definedName name="Итого_материалы" localSheetId="13">#REF!</definedName>
    <definedName name="Итого_материалы" localSheetId="7">#REF!</definedName>
    <definedName name="Итого_материалы" localSheetId="9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11">#REF!</definedName>
    <definedName name="Итого_материалы__по_рес_расчету_с_учетом_к_тов" localSheetId="13">#REF!</definedName>
    <definedName name="Итого_материалы__по_рес_расчету_с_учетом_к_тов" localSheetId="7">#REF!</definedName>
    <definedName name="Итого_материалы__по_рес_расчету_с_учетом_к_тов" localSheetId="9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11">#REF!</definedName>
    <definedName name="Итого_материалы_по_акту_выполненных_работ_в_базисных_ценах" localSheetId="13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11">#REF!</definedName>
    <definedName name="Итого_материалы_по_акту_выполненных_работ_при_ресурсном_расчете" localSheetId="13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 localSheetId="9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11">#REF!</definedName>
    <definedName name="Итого_машины_и_механизмы" localSheetId="13">#REF!</definedName>
    <definedName name="Итого_машины_и_механизмы" localSheetId="7">#REF!</definedName>
    <definedName name="Итого_машины_и_механизмы" localSheetId="9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11">#REF!</definedName>
    <definedName name="Итого_машины_и_механизмы_по_акту_выполненных_работ_в_базисных_ценах" localSheetId="13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11">#REF!</definedName>
    <definedName name="Итого_машины_и_механизмы_по_акту_выполненных_работ_при_ресурсном_расчете" localSheetId="13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 localSheetId="9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11">#REF!</definedName>
    <definedName name="Итого_НР_по_акту_по_ресурсному_расчету" localSheetId="13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11">#REF!</definedName>
    <definedName name="Итого_НР_по_ресурсному_расчету" localSheetId="13">#REF!</definedName>
    <definedName name="Итого_НР_по_ресурсному_расчету" localSheetId="7">#REF!</definedName>
    <definedName name="Итого_НР_по_ресурсному_расчету" localSheetId="9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11">#REF!</definedName>
    <definedName name="Итого_ОЗП" localSheetId="13">#REF!</definedName>
    <definedName name="Итого_ОЗП" localSheetId="7">#REF!</definedName>
    <definedName name="Итого_ОЗП" localSheetId="9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11">#REF!</definedName>
    <definedName name="Итого_ОЗП_по_акту_вып_работ_в_базисных_ценах_с_учетом_к_тов" localSheetId="13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11">#REF!</definedName>
    <definedName name="Итого_ОЗП_по_акту_вып_работ_при_ресурсном_расчете_с_учетом_к_тов" localSheetId="13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 localSheetId="9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11">#REF!</definedName>
    <definedName name="Итого_ОЗП_по_акту_выполненных_работ_в_базисных_ценах" localSheetId="13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 localSheetId="9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11">#REF!</definedName>
    <definedName name="Итого_ОЗП_по_акту_выполненных_работ_при_ресурсном_расчете" localSheetId="13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 localSheetId="9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11">#REF!</definedName>
    <definedName name="Итого_ОЗП_по_рес_расчету_с_учетом_к_тов" localSheetId="13">#REF!</definedName>
    <definedName name="Итого_ОЗП_по_рес_расчету_с_учетом_к_тов" localSheetId="7">#REF!</definedName>
    <definedName name="Итого_ОЗП_по_рес_расчету_с_учетом_к_тов" localSheetId="9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11">#REF!</definedName>
    <definedName name="Итого_ПЗ" localSheetId="13">#REF!</definedName>
    <definedName name="Итого_ПЗ" localSheetId="7">#REF!</definedName>
    <definedName name="Итого_ПЗ" localSheetId="9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11">#REF!</definedName>
    <definedName name="Итого_ПЗ_в_базисных_ценах" localSheetId="13">#REF!</definedName>
    <definedName name="Итого_ПЗ_в_базисных_ценах" localSheetId="7">#REF!</definedName>
    <definedName name="Итого_ПЗ_в_базисных_ценах" localSheetId="9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11">#REF!</definedName>
    <definedName name="Итого_ПЗ_по_акту_вып_работ_в_базисных_ценах_с_учетом_к_тов" localSheetId="13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11">#REF!</definedName>
    <definedName name="Итого_ПЗ_по_акту_вып_работ_при_ресурсном_расчете_с_учетом_к_тов" localSheetId="13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 localSheetId="9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11">#REF!</definedName>
    <definedName name="Итого_ПЗ_по_акту_выполненных_работ_в_базисных_ценах" localSheetId="13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 localSheetId="9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11">#REF!</definedName>
    <definedName name="Итого_ПЗ_по_акту_выполненных_работ_при_ресурсном_расчете" localSheetId="13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 localSheetId="9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11">#REF!</definedName>
    <definedName name="Итого_ПЗ_по_рес_расчету_с_учетом_к_тов" localSheetId="13">#REF!</definedName>
    <definedName name="Итого_ПЗ_по_рес_расчету_с_учетом_к_тов" localSheetId="7">#REF!</definedName>
    <definedName name="Итого_ПЗ_по_рес_расчету_с_учетом_к_тов" localSheetId="9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11">#REF!</definedName>
    <definedName name="Итого_по_разделу_V" localSheetId="13">#REF!</definedName>
    <definedName name="Итого_по_разделу_V" localSheetId="7">#REF!</definedName>
    <definedName name="Итого_по_разделу_V" localSheetId="9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11">#REF!</definedName>
    <definedName name="Итого_по_смете" localSheetId="13">#REF!</definedName>
    <definedName name="Итого_по_смете" localSheetId="7">#REF!</definedName>
    <definedName name="Итого_по_смете" localSheetId="9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11">#REF!</definedName>
    <definedName name="Итого_СП_по_акту_по_ресурсному_расчету" localSheetId="13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11">#REF!</definedName>
    <definedName name="Итого_СП_по_ресурсному_расчету" localSheetId="13">#REF!</definedName>
    <definedName name="Итого_СП_по_ресурсному_расчету" localSheetId="7">#REF!</definedName>
    <definedName name="Итого_СП_по_ресурсному_расчету" localSheetId="9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11">#REF!</definedName>
    <definedName name="Итого_ФОТ_по_акту_выполненных_работ_в_базисных_ценах" localSheetId="13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11">#REF!</definedName>
    <definedName name="Итого_ФОТ_по_акту_выполненных_работ_при_ресурсном_расчете" localSheetId="13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 localSheetId="9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11">#REF!</definedName>
    <definedName name="Итого_ФОТ_при_расчете_по_доле_з_п_в_стоимости_эксплуатации_машин" localSheetId="13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 localSheetId="9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11">#REF!</definedName>
    <definedName name="Итого_ЭММ__по_рес_расчету_с_учетом_к_тов" localSheetId="13">#REF!</definedName>
    <definedName name="Итого_ЭММ__по_рес_расчету_с_учетом_к_тов" localSheetId="7">#REF!</definedName>
    <definedName name="Итого_ЭММ__по_рес_расчету_с_учетом_к_тов" localSheetId="9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11">#REF!</definedName>
    <definedName name="Итого_ЭММ_по_акту_вып_работ_в_базисных_ценах_с_учетом_к_тов" localSheetId="13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11">#REF!</definedName>
    <definedName name="Итого_ЭММ_по_акту_вып_работ_при_ресурсном_расчете_с_учетом_к_тов" localSheetId="13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 localSheetId="9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11">#REF!</definedName>
    <definedName name="ить" localSheetId="13">#REF!</definedName>
    <definedName name="ить" localSheetId="7">#REF!</definedName>
    <definedName name="ить" localSheetId="9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11">#REF!</definedName>
    <definedName name="итьоиьб" localSheetId="13">#REF!</definedName>
    <definedName name="итьоиьб" localSheetId="7">#REF!</definedName>
    <definedName name="итьоиьб" localSheetId="9">#REF!</definedName>
    <definedName name="итьоиьб">#REF!</definedName>
    <definedName name="Иуе" localSheetId="13">#REF!</definedName>
    <definedName name="Иуе" localSheetId="9">#REF!</definedName>
    <definedName name="Иуе">#REF!</definedName>
    <definedName name="ИуеРЭО" localSheetId="13">#REF!</definedName>
    <definedName name="ИуеРЭО" localSheetId="9">#REF!</definedName>
    <definedName name="ИуеРЭО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11">#REF!</definedName>
    <definedName name="йцйу3йк" localSheetId="13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Ицпп" localSheetId="13">#REF!</definedName>
    <definedName name="Ицпп" localSheetId="9">#REF!</definedName>
    <definedName name="Ицпп">#REF!</definedName>
    <definedName name="йцу" localSheetId="0">#REF!</definedName>
    <definedName name="йцу" localSheetId="1">#REF!</definedName>
    <definedName name="йцу" localSheetId="2">#REF!</definedName>
    <definedName name="йцу" localSheetId="11">#REF!</definedName>
    <definedName name="йцу" localSheetId="13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11">#REF!</definedName>
    <definedName name="К" localSheetId="13">#REF!</definedName>
    <definedName name="К" localSheetId="7">#REF!</definedName>
    <definedName name="К" localSheetId="9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11">#REF!</definedName>
    <definedName name="к_ЗПМ" localSheetId="13">#REF!</definedName>
    <definedName name="к_ЗПМ" localSheetId="7">#REF!</definedName>
    <definedName name="к_ЗПМ" localSheetId="9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11">#REF!</definedName>
    <definedName name="к_МАТ" localSheetId="13">#REF!</definedName>
    <definedName name="к_МАТ" localSheetId="7">#REF!</definedName>
    <definedName name="к_МАТ" localSheetId="9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11">#REF!</definedName>
    <definedName name="к_ОЗП" localSheetId="13">#REF!</definedName>
    <definedName name="к_ОЗП" localSheetId="7">#REF!</definedName>
    <definedName name="к_ОЗП" localSheetId="9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11">#REF!</definedName>
    <definedName name="к_ПЗ" localSheetId="13">#REF!</definedName>
    <definedName name="к_ПЗ" localSheetId="7">#REF!</definedName>
    <definedName name="к_ПЗ" localSheetId="9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11">#REF!</definedName>
    <definedName name="к_ЭМ" localSheetId="13">#REF!</definedName>
    <definedName name="к_ЭМ" localSheetId="7">#REF!</definedName>
    <definedName name="к_ЭМ" localSheetId="9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11">#REF!</definedName>
    <definedName name="к1" localSheetId="13">#REF!</definedName>
    <definedName name="к1" localSheetId="7">#REF!</definedName>
    <definedName name="к1" localSheetId="9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11">#REF!</definedName>
    <definedName name="к10" localSheetId="13">#REF!</definedName>
    <definedName name="к10" localSheetId="7">#REF!</definedName>
    <definedName name="к10" localSheetId="9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11">#REF!</definedName>
    <definedName name="к101" localSheetId="13">#REF!</definedName>
    <definedName name="к101" localSheetId="7">#REF!</definedName>
    <definedName name="к101" localSheetId="9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11">#REF!</definedName>
    <definedName name="К105" localSheetId="13">#REF!</definedName>
    <definedName name="К105" localSheetId="7">#REF!</definedName>
    <definedName name="К105" localSheetId="9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11">#REF!</definedName>
    <definedName name="к11" localSheetId="13">#REF!</definedName>
    <definedName name="к11" localSheetId="7">#REF!</definedName>
    <definedName name="к11" localSheetId="9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11">#REF!</definedName>
    <definedName name="к12" localSheetId="13">#REF!</definedName>
    <definedName name="к12" localSheetId="7">#REF!</definedName>
    <definedName name="к12" localSheetId="9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11">#REF!</definedName>
    <definedName name="к13" localSheetId="13">#REF!</definedName>
    <definedName name="к13" localSheetId="7">#REF!</definedName>
    <definedName name="к13" localSheetId="9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11">#REF!</definedName>
    <definedName name="к14" localSheetId="13">#REF!</definedName>
    <definedName name="к14" localSheetId="7">#REF!</definedName>
    <definedName name="к14" localSheetId="9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11">#REF!</definedName>
    <definedName name="к15" localSheetId="13">#REF!</definedName>
    <definedName name="к15" localSheetId="7">#REF!</definedName>
    <definedName name="к15" localSheetId="9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11">#REF!</definedName>
    <definedName name="к16" localSheetId="13">#REF!</definedName>
    <definedName name="к16" localSheetId="7">#REF!</definedName>
    <definedName name="к16" localSheetId="9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11">#REF!</definedName>
    <definedName name="к17" localSheetId="13">#REF!</definedName>
    <definedName name="к17" localSheetId="7">#REF!</definedName>
    <definedName name="к17" localSheetId="9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11">#REF!</definedName>
    <definedName name="к18" localSheetId="13">#REF!</definedName>
    <definedName name="к18" localSheetId="7">#REF!</definedName>
    <definedName name="к18" localSheetId="9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11">#REF!</definedName>
    <definedName name="к19" localSheetId="13">#REF!</definedName>
    <definedName name="к19" localSheetId="7">#REF!</definedName>
    <definedName name="к19" localSheetId="9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11">#REF!</definedName>
    <definedName name="к2" localSheetId="13">#REF!</definedName>
    <definedName name="к2" localSheetId="7">#REF!</definedName>
    <definedName name="к2" localSheetId="9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11">#REF!</definedName>
    <definedName name="к20" localSheetId="13">#REF!</definedName>
    <definedName name="к20" localSheetId="7">#REF!</definedName>
    <definedName name="к20" localSheetId="9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11">#REF!</definedName>
    <definedName name="к21" localSheetId="13">#REF!</definedName>
    <definedName name="к21" localSheetId="7">#REF!</definedName>
    <definedName name="к21" localSheetId="9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11">#REF!</definedName>
    <definedName name="к22" localSheetId="13">#REF!</definedName>
    <definedName name="к22" localSheetId="7">#REF!</definedName>
    <definedName name="к22" localSheetId="9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11">#REF!</definedName>
    <definedName name="к23" localSheetId="13">#REF!</definedName>
    <definedName name="к23" localSheetId="7">#REF!</definedName>
    <definedName name="к23" localSheetId="9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11">#REF!</definedName>
    <definedName name="к231" localSheetId="13">#REF!</definedName>
    <definedName name="к231" localSheetId="7">#REF!</definedName>
    <definedName name="к231" localSheetId="9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11">#REF!</definedName>
    <definedName name="к24" localSheetId="13">#REF!</definedName>
    <definedName name="к24" localSheetId="7">#REF!</definedName>
    <definedName name="к24" localSheetId="9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11">#REF!</definedName>
    <definedName name="к25" localSheetId="13">#REF!</definedName>
    <definedName name="к25" localSheetId="7">#REF!</definedName>
    <definedName name="к25" localSheetId="9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11">#REF!</definedName>
    <definedName name="к26" localSheetId="13">#REF!</definedName>
    <definedName name="к26" localSheetId="7">#REF!</definedName>
    <definedName name="к26" localSheetId="9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11">#REF!</definedName>
    <definedName name="к27" localSheetId="13">#REF!</definedName>
    <definedName name="к27" localSheetId="7">#REF!</definedName>
    <definedName name="к27" localSheetId="9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11">#REF!</definedName>
    <definedName name="к28" localSheetId="13">#REF!</definedName>
    <definedName name="к28" localSheetId="7">#REF!</definedName>
    <definedName name="к28" localSheetId="9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11">#REF!</definedName>
    <definedName name="к29" localSheetId="13">#REF!</definedName>
    <definedName name="к29" localSheetId="7">#REF!</definedName>
    <definedName name="к29" localSheetId="9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11">#REF!</definedName>
    <definedName name="к2п" localSheetId="13">#REF!</definedName>
    <definedName name="к2п" localSheetId="7">#REF!</definedName>
    <definedName name="к2п" localSheetId="9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11">#REF!</definedName>
    <definedName name="к3" localSheetId="13">#REF!</definedName>
    <definedName name="к3" localSheetId="7">#REF!</definedName>
    <definedName name="к3" localSheetId="9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11">#REF!</definedName>
    <definedName name="к30" localSheetId="13">#REF!</definedName>
    <definedName name="к30" localSheetId="7">#REF!</definedName>
    <definedName name="к30" localSheetId="9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11">#REF!</definedName>
    <definedName name="к3п" localSheetId="13">#REF!</definedName>
    <definedName name="к3п" localSheetId="7">#REF!</definedName>
    <definedName name="к3п" localSheetId="9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11">#REF!</definedName>
    <definedName name="к5" localSheetId="13">#REF!</definedName>
    <definedName name="к5" localSheetId="7">#REF!</definedName>
    <definedName name="к5" localSheetId="9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11">#REF!</definedName>
    <definedName name="к6" localSheetId="13">#REF!</definedName>
    <definedName name="к6" localSheetId="7">#REF!</definedName>
    <definedName name="к6" localSheetId="9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11">#REF!</definedName>
    <definedName name="к7" localSheetId="13">#REF!</definedName>
    <definedName name="к7" localSheetId="7">#REF!</definedName>
    <definedName name="к7" localSheetId="9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11">#REF!</definedName>
    <definedName name="к8" localSheetId="13">#REF!</definedName>
    <definedName name="к8" localSheetId="7">#REF!</definedName>
    <definedName name="к8" localSheetId="9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11">#REF!</definedName>
    <definedName name="к9" localSheetId="13">#REF!</definedName>
    <definedName name="к9" localSheetId="7">#REF!</definedName>
    <definedName name="к9" localSheetId="9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11">#REF!</definedName>
    <definedName name="Кабардино_Балкарская_Республика" localSheetId="13">#REF!</definedName>
    <definedName name="Кабардино_Балкарская_Республика" localSheetId="7">#REF!</definedName>
    <definedName name="Кабардино_Балкарская_Республика" localSheetId="9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11">#REF!</definedName>
    <definedName name="Кабели_1" localSheetId="13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11">#REF!</definedName>
    <definedName name="кабель" localSheetId="13">#REF!</definedName>
    <definedName name="кабель" localSheetId="7">#REF!</definedName>
    <definedName name="кабель" localSheetId="9">#REF!</definedName>
    <definedName name="кабель">#REF!</definedName>
    <definedName name="Кабельные_линии" localSheetId="9">#REF!</definedName>
    <definedName name="Кабельные_линии">#REF!</definedName>
    <definedName name="кака" localSheetId="0">#REF!</definedName>
    <definedName name="кака" localSheetId="1">#REF!</definedName>
    <definedName name="кака" localSheetId="2">#REF!</definedName>
    <definedName name="кака" localSheetId="11">#REF!</definedName>
    <definedName name="кака" localSheetId="13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11">#REF!</definedName>
    <definedName name="Калининградская_область" localSheetId="13">#REF!</definedName>
    <definedName name="Калининградская_область" localSheetId="7">#REF!</definedName>
    <definedName name="Калининградская_область" localSheetId="9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11">#REF!</definedName>
    <definedName name="калплан" localSheetId="13">#REF!</definedName>
    <definedName name="калплан" localSheetId="7">#REF!</definedName>
    <definedName name="калплан" localSheetId="9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11">#REF!</definedName>
    <definedName name="Калужская_область" localSheetId="13">#REF!</definedName>
    <definedName name="Калужская_область" localSheetId="7">#REF!</definedName>
    <definedName name="Калужская_область" localSheetId="9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11">#REF!</definedName>
    <definedName name="Камеральных" localSheetId="13">#REF!</definedName>
    <definedName name="Камеральных" localSheetId="7">#REF!</definedName>
    <definedName name="Камеральных" localSheetId="9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11">#REF!</definedName>
    <definedName name="Камчатская_область" localSheetId="13">#REF!</definedName>
    <definedName name="Камчатская_область" localSheetId="7">#REF!</definedName>
    <definedName name="Камчатская_область" localSheetId="9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11">#REF!</definedName>
    <definedName name="Камчатская_область_1" localSheetId="13">#REF!</definedName>
    <definedName name="Камчатская_область_1" localSheetId="7">#REF!</definedName>
    <definedName name="Камчатская_область_1" localSheetId="9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11">#REF!</definedName>
    <definedName name="Карачаево_Черкесская_Республика" localSheetId="13">#REF!</definedName>
    <definedName name="Карачаево_Черкесская_Республика" localSheetId="7">#REF!</definedName>
    <definedName name="Карачаево_Черкесская_Республика" localSheetId="9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11">#REF!</definedName>
    <definedName name="Категория_сложности" localSheetId="13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11">#REF!</definedName>
    <definedName name="катя" localSheetId="13">#REF!</definedName>
    <definedName name="катя" localSheetId="7">#REF!</definedName>
    <definedName name="катя" localSheetId="9">#REF!</definedName>
    <definedName name="катя">#REF!</definedName>
    <definedName name="КВАРТАЛ" localSheetId="9">#REF!</definedName>
    <definedName name="КВАРТАЛ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11">#REF!</definedName>
    <definedName name="КВАРТАЛ2" localSheetId="13">#REF!</definedName>
    <definedName name="КВАРТАЛ2" localSheetId="7">#REF!</definedName>
    <definedName name="КВАРТАЛ2" localSheetId="9">#REF!</definedName>
    <definedName name="КВАРТАЛ2">#REF!</definedName>
    <definedName name="Кварталы" localSheetId="9">#REF!</definedName>
    <definedName name="Кварталы">#REF!</definedName>
    <definedName name="кгкг" localSheetId="0">#REF!</definedName>
    <definedName name="кгкг" localSheetId="1">#REF!</definedName>
    <definedName name="кгкг" localSheetId="2">#REF!</definedName>
    <definedName name="кгкг" localSheetId="11">#REF!</definedName>
    <definedName name="кгкг" localSheetId="13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11">#REF!</definedName>
    <definedName name="кеке" localSheetId="13">#REF!</definedName>
    <definedName name="кеке" localSheetId="7">#REF!</definedName>
    <definedName name="кеке" localSheetId="9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11">#REF!</definedName>
    <definedName name="Кемеровская_область" localSheetId="13">#REF!</definedName>
    <definedName name="Кемеровская_область" localSheetId="7">#REF!</definedName>
    <definedName name="Кемеровская_область" localSheetId="9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11">#REF!</definedName>
    <definedName name="Кемеровская_область_1" localSheetId="13">#REF!</definedName>
    <definedName name="Кемеровская_область_1" localSheetId="7">#REF!</definedName>
    <definedName name="Кемеровская_область_1" localSheetId="9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11">#REF!</definedName>
    <definedName name="кенрке" localSheetId="13">#REF!</definedName>
    <definedName name="кенрке" localSheetId="7">#REF!</definedName>
    <definedName name="кенрке" localSheetId="9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11">#REF!</definedName>
    <definedName name="кенроолтьб" localSheetId="13">#REF!</definedName>
    <definedName name="кенроолтьб" localSheetId="7">#REF!</definedName>
    <definedName name="кенроолтьб" localSheetId="9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11">#REF!</definedName>
    <definedName name="керл" localSheetId="13">#REF!</definedName>
    <definedName name="керл" localSheetId="7">#REF!</definedName>
    <definedName name="керл" localSheetId="9">#REF!</definedName>
    <definedName name="керл">#REF!</definedName>
    <definedName name="КЗ_Имущество" localSheetId="13">#REF!</definedName>
    <definedName name="КЗ_Имущество" localSheetId="9">#REF!</definedName>
    <definedName name="КЗ_Имущество">#REF!</definedName>
    <definedName name="КЗ_ИП" localSheetId="13">#REF!</definedName>
    <definedName name="КЗ_ИП" localSheetId="9">#REF!</definedName>
    <definedName name="КЗ_ИП">#REF!</definedName>
    <definedName name="КЗ_НИОКР" localSheetId="13">#REF!</definedName>
    <definedName name="КЗ_НИОКР" localSheetId="9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11">#REF!</definedName>
    <definedName name="КИП" localSheetId="13">#REF!</definedName>
    <definedName name="КИП" localSheetId="7">#REF!</definedName>
    <definedName name="КИП" localSheetId="9">#REF!</definedName>
    <definedName name="КИП">#REF!</definedName>
    <definedName name="КиП_АУП" localSheetId="9">#REF!</definedName>
    <definedName name="КиП_АУП">#REF!</definedName>
    <definedName name="КиП_ПЭЭ" localSheetId="9">#REF!</definedName>
    <definedName name="КиП_ПЭЭ">#REF!</definedName>
    <definedName name="КиП_ТП" localSheetId="9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11">#REF!</definedName>
    <definedName name="КИПиавтом" localSheetId="13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11">#REF!</definedName>
    <definedName name="Кировская_область" localSheetId="13">#REF!</definedName>
    <definedName name="Кировская_область" localSheetId="7">#REF!</definedName>
    <definedName name="Кировская_область" localSheetId="9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11">#REF!</definedName>
    <definedName name="Кировская_область_1" localSheetId="13">#REF!</definedName>
    <definedName name="Кировская_область_1" localSheetId="7">#REF!</definedName>
    <definedName name="Кировская_область_1" localSheetId="9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1">#REF!</definedName>
    <definedName name="кк" localSheetId="16">#REF!</definedName>
    <definedName name="кк" localSheetId="17">#REF!</definedName>
    <definedName name="кк" localSheetId="13">#REF!</definedName>
    <definedName name="кк" localSheetId="7">#REF!</definedName>
    <definedName name="кк" localSheetId="9">#REF!</definedName>
    <definedName name="кк" localSheetId="14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11">#REF!</definedName>
    <definedName name="ккее" localSheetId="13">#REF!</definedName>
    <definedName name="ккее" localSheetId="7">#REF!</definedName>
    <definedName name="ккее" localSheetId="9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11">#REF!</definedName>
    <definedName name="ккк" localSheetId="13">#REF!</definedName>
    <definedName name="ккк" localSheetId="7">#REF!</definedName>
    <definedName name="ккк" localSheetId="9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11">#REF!</definedName>
    <definedName name="книга" localSheetId="13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11">#REF!</definedName>
    <definedName name="Кобщ" localSheetId="13">#REF!</definedName>
    <definedName name="Кобщ" localSheetId="7">#REF!</definedName>
    <definedName name="Кобщ" localSheetId="9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11">#REF!</definedName>
    <definedName name="КОД" localSheetId="13">#REF!</definedName>
    <definedName name="КОД" localSheetId="7">#REF!</definedName>
    <definedName name="КОД" localSheetId="9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11">#REF!</definedName>
    <definedName name="кол" localSheetId="13">#REF!</definedName>
    <definedName name="кол" localSheetId="7">#REF!</definedName>
    <definedName name="кол" localSheetId="9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11">#REF!</definedName>
    <definedName name="Количество_землепользователей" localSheetId="13">#REF!</definedName>
    <definedName name="Количество_землепользователей" localSheetId="7">#REF!</definedName>
    <definedName name="Количество_землепользователей" localSheetId="9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11">#REF!</definedName>
    <definedName name="Количество_контуров" localSheetId="13">#REF!</definedName>
    <definedName name="Количество_контуров" localSheetId="7">#REF!</definedName>
    <definedName name="Количество_контуров" localSheetId="9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11">#REF!</definedName>
    <definedName name="Количество_культур" localSheetId="13">#REF!</definedName>
    <definedName name="Количество_культур" localSheetId="7">#REF!</definedName>
    <definedName name="Количество_культур" localSheetId="9">#REF!</definedName>
    <definedName name="Количество_культур">#REF!</definedName>
    <definedName name="Количество_листов" localSheetId="9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11">#REF!</definedName>
    <definedName name="Количество_планшетов" localSheetId="13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11">#REF!</definedName>
    <definedName name="Количество_предприятий" localSheetId="13">#REF!</definedName>
    <definedName name="Количество_предприятий" localSheetId="7">#REF!</definedName>
    <definedName name="Количество_предприятий" localSheetId="9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11">#REF!</definedName>
    <definedName name="Количество_согласований" localSheetId="13">#REF!</definedName>
    <definedName name="Количество_согласований" localSheetId="7">#REF!</definedName>
    <definedName name="Количество_согласований" localSheetId="9">#REF!</definedName>
    <definedName name="Количество_согласований">#REF!</definedName>
    <definedName name="Колп" localSheetId="9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11">#REF!</definedName>
    <definedName name="ком." localSheetId="13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11">#REF!</definedName>
    <definedName name="Командировочные_расходы" localSheetId="13">#REF!</definedName>
    <definedName name="Командировочные_расходы" localSheetId="7">#REF!</definedName>
    <definedName name="Командировочные_расходы" localSheetId="9">#REF!</definedName>
    <definedName name="Командировочные_расходы">#REF!</definedName>
    <definedName name="Компания" localSheetId="13">#REF!</definedName>
    <definedName name="Компания" localSheetId="9">#REF!</definedName>
    <definedName name="Компания">#REF!</definedName>
    <definedName name="Компенсаторы" localSheetId="9">#REF!</definedName>
    <definedName name="Компенсаторы">#REF!</definedName>
    <definedName name="комплект" localSheetId="13">#REF!</definedName>
    <definedName name="комплект" localSheetId="9">#REF!</definedName>
    <definedName name="комплект">#REF!</definedName>
    <definedName name="Комплектные_трансформаторные_устройства" localSheetId="9">#REF!</definedName>
    <definedName name="Комплектные_трансформаторные_устройства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11">#REF!</definedName>
    <definedName name="конкурс" localSheetId="13">#REF!</definedName>
    <definedName name="конкурс" localSheetId="7">#REF!</definedName>
    <definedName name="конкурс" localSheetId="9">#REF!</definedName>
    <definedName name="конкурс">#REF!</definedName>
    <definedName name="КонПериода" localSheetId="9">#REF!</definedName>
    <definedName name="КонПериода">#REF!</definedName>
    <definedName name="Контрагент" localSheetId="9">#REF!</definedName>
    <definedName name="Контрагент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11">#REF!</definedName>
    <definedName name="Контроллер_1" localSheetId="13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11">#REF!</definedName>
    <definedName name="кор" localSheetId="13">#REF!</definedName>
    <definedName name="кор" localSheetId="7">#REF!</definedName>
    <definedName name="кор" localSheetId="9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11">#REF!</definedName>
    <definedName name="кореал" localSheetId="13">#REF!</definedName>
    <definedName name="кореал" localSheetId="7">#REF!</definedName>
    <definedName name="кореал" localSheetId="9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11">#REF!</definedName>
    <definedName name="Корнеева" localSheetId="13">#REF!</definedName>
    <definedName name="Корнеева" localSheetId="7">#REF!</definedName>
    <definedName name="Корнеева" localSheetId="9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1">{#N/A,#N/A,FALSE,"Шаблон_Спец1"}</definedName>
    <definedName name="корр" localSheetId="15">{#N/A,#N/A,FALSE,"Шаблон_Спец1"}</definedName>
    <definedName name="корр" localSheetId="17">{#N/A,#N/A,FALSE,"Шаблон_Спец1"}</definedName>
    <definedName name="корр" localSheetId="13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4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11">#REF!</definedName>
    <definedName name="Костромская_область" localSheetId="13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11">#REF!</definedName>
    <definedName name="КОЭФ3" localSheetId="13">#REF!</definedName>
    <definedName name="КОЭФ3" localSheetId="7">#REF!</definedName>
    <definedName name="КОЭФ3" localSheetId="9">#REF!</definedName>
    <definedName name="КОЭФ3">#REF!</definedName>
    <definedName name="КОЭФ4" localSheetId="9">#REF!</definedName>
    <definedName name="КОЭФ4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11">#REF!</definedName>
    <definedName name="КоэфБезПоля" localSheetId="13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11">#REF!</definedName>
    <definedName name="КоэфГорЗак" localSheetId="13">#REF!</definedName>
    <definedName name="КоэфГорЗак" localSheetId="7">#REF!</definedName>
    <definedName name="КоэфГорЗак" localSheetId="9">#REF!</definedName>
    <definedName name="КоэфГорЗак">#REF!</definedName>
    <definedName name="КоэфГорЗаказ" localSheetId="9">#REF!</definedName>
    <definedName name="КоэфГорЗаказ">#REF!</definedName>
    <definedName name="КоэфУдорожания" localSheetId="9">#REF!</definedName>
    <definedName name="КоэфУдорожания">#REF!</definedName>
    <definedName name="КОЭФФ1" localSheetId="9">#REF!</definedName>
    <definedName name="КОЭФФ1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11">#REF!</definedName>
    <definedName name="Коэффициент" localSheetId="13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11">#REF!</definedName>
    <definedName name="кп" localSheetId="13">#REF!</definedName>
    <definedName name="кп" localSheetId="7">#REF!</definedName>
    <definedName name="кп" localSheetId="9">#REF!</definedName>
    <definedName name="кп">#REF!</definedName>
    <definedName name="Кра" localSheetId="9">#REF!</definedName>
    <definedName name="Кра">#REF!</definedName>
    <definedName name="крас" localSheetId="0">#REF!</definedName>
    <definedName name="крас" localSheetId="1">#REF!</definedName>
    <definedName name="крас" localSheetId="2">#REF!</definedName>
    <definedName name="крас" localSheetId="11">#REF!</definedName>
    <definedName name="крас" localSheetId="13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11">#REF!</definedName>
    <definedName name="Краснодарский_край" localSheetId="13">#REF!</definedName>
    <definedName name="Краснодарский_край" localSheetId="7">#REF!</definedName>
    <definedName name="Краснодарский_край" localSheetId="9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11">#REF!</definedName>
    <definedName name="Красноярский_край" localSheetId="13">#REF!</definedName>
    <definedName name="Красноярский_край" localSheetId="7">#REF!</definedName>
    <definedName name="Красноярский_край" localSheetId="9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11">#REF!</definedName>
    <definedName name="Красноярский_край_1" localSheetId="13">#REF!</definedName>
    <definedName name="Красноярский_край_1" localSheetId="7">#REF!</definedName>
    <definedName name="Красноярский_край_1" localSheetId="9">#REF!</definedName>
    <definedName name="Красноярский_край_1">#REF!</definedName>
    <definedName name="Крек" localSheetId="9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11">#REF!</definedName>
    <definedName name="_xlnm.Criteria" localSheetId="13">#REF!</definedName>
    <definedName name="_xlnm.Criteria" localSheetId="7">#REF!</definedName>
    <definedName name="_xlnm.Criteria" localSheetId="9">#REF!</definedName>
    <definedName name="_xlnm.Criteria">#REF!</definedName>
    <definedName name="Крп" localSheetId="9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11">#REF!</definedName>
    <definedName name="куку" localSheetId="13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11">#REF!</definedName>
    <definedName name="Курганская_область" localSheetId="13">#REF!</definedName>
    <definedName name="Курганская_область" localSheetId="7">#REF!</definedName>
    <definedName name="Курганская_область" localSheetId="9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11">#REF!</definedName>
    <definedName name="Курганская_область_1" localSheetId="13">#REF!</definedName>
    <definedName name="Курганская_область_1" localSheetId="7">#REF!</definedName>
    <definedName name="Курганская_область_1" localSheetId="9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11">#REF!</definedName>
    <definedName name="курс" localSheetId="13">#REF!</definedName>
    <definedName name="курс" localSheetId="7">#REF!</definedName>
    <definedName name="курс" localSheetId="9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11">#REF!</definedName>
    <definedName name="Курс_1" localSheetId="13">#REF!</definedName>
    <definedName name="Курс_1" localSheetId="7">#REF!</definedName>
    <definedName name="Курс_1" localSheetId="9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11">#REF!</definedName>
    <definedName name="курс_дол" localSheetId="13">#REF!</definedName>
    <definedName name="курс_дол" localSheetId="7">#REF!</definedName>
    <definedName name="курс_дол" localSheetId="9">#REF!</definedName>
    <definedName name="курс_дол">#REF!</definedName>
    <definedName name="Курс_доллара" localSheetId="9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11">#REF!</definedName>
    <definedName name="Курс_доллара_США" localSheetId="13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11">#REF!</definedName>
    <definedName name="курс1" localSheetId="13">#REF!</definedName>
    <definedName name="курс1" localSheetId="7">#REF!</definedName>
    <definedName name="курс1" localSheetId="9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11">#REF!</definedName>
    <definedName name="Курская_область" localSheetId="13">#REF!</definedName>
    <definedName name="Курская_область" localSheetId="7">#REF!</definedName>
    <definedName name="Курская_область" localSheetId="9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11">#REF!</definedName>
    <definedName name="кшн" localSheetId="13">#REF!</definedName>
    <definedName name="кшн" localSheetId="7">#REF!</definedName>
    <definedName name="кшн" localSheetId="9">#REF!</definedName>
    <definedName name="кшн">#REF!</definedName>
    <definedName name="Кэл" localSheetId="9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11">#REF!</definedName>
    <definedName name="лаборатория" localSheetId="13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11">#REF!</definedName>
    <definedName name="ЛабШурфов" localSheetId="13">#REF!</definedName>
    <definedName name="ЛабШурфов" localSheetId="7">#REF!</definedName>
    <definedName name="ЛабШурфов" localSheetId="9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11">#REF!</definedName>
    <definedName name="лв" localSheetId="13">#REF!</definedName>
    <definedName name="лв" localSheetId="7">#REF!</definedName>
    <definedName name="лв" localSheetId="9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11">#REF!</definedName>
    <definedName name="лвнг" localSheetId="13">#REF!</definedName>
    <definedName name="лвнг" localSheetId="7">#REF!</definedName>
    <definedName name="лвнг" localSheetId="9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1">#REF!</definedName>
    <definedName name="лд" localSheetId="16">#REF!</definedName>
    <definedName name="лд" localSheetId="17">#REF!</definedName>
    <definedName name="лд" localSheetId="13">#REF!</definedName>
    <definedName name="лд" localSheetId="7">#REF!</definedName>
    <definedName name="лд" localSheetId="9">#REF!</definedName>
    <definedName name="лд" localSheetId="14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1">#REF!</definedName>
    <definedName name="лдд" localSheetId="16">#REF!</definedName>
    <definedName name="лдд" localSheetId="17">#REF!</definedName>
    <definedName name="лдд" localSheetId="13">#REF!</definedName>
    <definedName name="лдд" localSheetId="7">#REF!</definedName>
    <definedName name="лдд" localSheetId="9">#REF!</definedName>
    <definedName name="лдд" localSheetId="14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11">#REF!</definedName>
    <definedName name="лдллл" localSheetId="13">#REF!</definedName>
    <definedName name="лдллл" localSheetId="7">#REF!</definedName>
    <definedName name="лдллл" localSheetId="9">#REF!</definedName>
    <definedName name="лдллл">#REF!</definedName>
    <definedName name="ЛенЗина" localSheetId="9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11">#REF!</definedName>
    <definedName name="ленин" localSheetId="13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11">#REF!</definedName>
    <definedName name="Ленинградская_область" localSheetId="13">#REF!</definedName>
    <definedName name="Ленинградская_область" localSheetId="7">#REF!</definedName>
    <definedName name="Ленинградская_область" localSheetId="9">#REF!</definedName>
    <definedName name="Ленинградская_область">#REF!</definedName>
    <definedName name="лес" localSheetId="9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11">#REF!</definedName>
    <definedName name="ЛимитУРС_ПИР" localSheetId="13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11">#REF!</definedName>
    <definedName name="Липецкая_область" localSheetId="13">#REF!</definedName>
    <definedName name="Липецкая_область" localSheetId="7">#REF!</definedName>
    <definedName name="Липецкая_область" localSheetId="9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11">#REF!</definedName>
    <definedName name="лист" localSheetId="13">#REF!</definedName>
    <definedName name="лист" localSheetId="7">#REF!</definedName>
    <definedName name="лист" localSheetId="9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11">#REF!</definedName>
    <definedName name="Лифты" localSheetId="13">#REF!</definedName>
    <definedName name="Лифты" localSheetId="7">#REF!</definedName>
    <definedName name="Лифты" localSheetId="9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11">#REF!</definedName>
    <definedName name="лкон" localSheetId="13">#REF!</definedName>
    <definedName name="лкон" localSheetId="7">#REF!</definedName>
    <definedName name="лкон" localSheetId="9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1">#REF!</definedName>
    <definedName name="лл" localSheetId="16">#REF!</definedName>
    <definedName name="лл" localSheetId="17">#REF!</definedName>
    <definedName name="лл" localSheetId="13">#REF!</definedName>
    <definedName name="лл" localSheetId="7">#REF!</definedName>
    <definedName name="лл" localSheetId="9">#REF!</definedName>
    <definedName name="лл" localSheetId="14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11">#REF!</definedName>
    <definedName name="ллддд" localSheetId="13">#REF!</definedName>
    <definedName name="ллддд" localSheetId="7">#REF!</definedName>
    <definedName name="ллддд" localSheetId="9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11">#REF!</definedName>
    <definedName name="ллдж" localSheetId="13">#REF!</definedName>
    <definedName name="ллдж" localSheetId="7">#REF!</definedName>
    <definedName name="ллдж" localSheetId="9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1">#REF!</definedName>
    <definedName name="ллл" localSheetId="16">#REF!</definedName>
    <definedName name="ллл" localSheetId="17">#REF!</definedName>
    <definedName name="ллл" localSheetId="13">#REF!</definedName>
    <definedName name="ллл" localSheetId="7">#REF!</definedName>
    <definedName name="ллл" localSheetId="9">#REF!</definedName>
    <definedName name="ллл" localSheetId="14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11">#REF!</definedName>
    <definedName name="лн" localSheetId="13">#REF!</definedName>
    <definedName name="лн" localSheetId="7">#REF!</definedName>
    <definedName name="лн" localSheetId="9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11">#REF!</definedName>
    <definedName name="лнвг" localSheetId="13">#REF!</definedName>
    <definedName name="лнвг" localSheetId="7">#REF!</definedName>
    <definedName name="лнвг" localSheetId="9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11">#REF!</definedName>
    <definedName name="лнгва" localSheetId="13">#REF!</definedName>
    <definedName name="лнгва" localSheetId="7">#REF!</definedName>
    <definedName name="лнгва" localSheetId="9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11">#REF!</definedName>
    <definedName name="ло" localSheetId="13">#REF!</definedName>
    <definedName name="ло" localSheetId="7">#REF!</definedName>
    <definedName name="ло" localSheetId="9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11">#REF!</definedName>
    <definedName name="ловпр" localSheetId="13">#REF!</definedName>
    <definedName name="ловпр" localSheetId="7">#REF!</definedName>
    <definedName name="ловпр" localSheetId="9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11">#REF!</definedName>
    <definedName name="логалгнеелн" localSheetId="13">#REF!</definedName>
    <definedName name="логалгнеелн" localSheetId="7">#REF!</definedName>
    <definedName name="логалгнеелн" localSheetId="9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11">#REF!</definedName>
    <definedName name="лодло" localSheetId="13">#REF!</definedName>
    <definedName name="лодло" localSheetId="7">#REF!</definedName>
    <definedName name="лодло" localSheetId="9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11">#REF!</definedName>
    <definedName name="лодол" localSheetId="13">#REF!</definedName>
    <definedName name="лодол" localSheetId="7">#REF!</definedName>
    <definedName name="лодол" localSheetId="9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11">#REF!</definedName>
    <definedName name="лол" localSheetId="13">#REF!</definedName>
    <definedName name="лол" localSheetId="7">#REF!</definedName>
    <definedName name="лол" localSheetId="9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11">#REF!</definedName>
    <definedName name="лорщшгошщлдбжд" localSheetId="13">#REF!</definedName>
    <definedName name="лорщшгошщлдбжд" localSheetId="7">#REF!</definedName>
    <definedName name="лорщшгошщлдбжд" localSheetId="9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11">#REF!</definedName>
    <definedName name="лпрра" localSheetId="13">#REF!</definedName>
    <definedName name="лпрра" localSheetId="7">#REF!</definedName>
    <definedName name="лпрра" localSheetId="9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11">#REF!</definedName>
    <definedName name="лрал" localSheetId="13">#REF!</definedName>
    <definedName name="лрал" localSheetId="7">#REF!</definedName>
    <definedName name="лрал" localSheetId="9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11">#REF!</definedName>
    <definedName name="лрлд" localSheetId="13">#REF!</definedName>
    <definedName name="лрлд" localSheetId="7">#REF!</definedName>
    <definedName name="лрлд" localSheetId="9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11">#REF!</definedName>
    <definedName name="лрр" localSheetId="13">#REF!</definedName>
    <definedName name="лрр" localSheetId="7">#REF!</definedName>
    <definedName name="лрр" localSheetId="9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11">#REF!</definedName>
    <definedName name="М" localSheetId="13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11">#REF!</definedName>
    <definedName name="Магаданская_область" localSheetId="13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11">#REF!</definedName>
    <definedName name="Магаданская_область_1" localSheetId="13">#REF!</definedName>
    <definedName name="Магаданская_область_1" localSheetId="7">#REF!</definedName>
    <definedName name="Магаданская_область_1" localSheetId="9">#REF!</definedName>
    <definedName name="Магаданская_область_1">#REF!</definedName>
    <definedName name="Мак" localSheetId="9">#REF!</definedName>
    <definedName name="Мак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11">#REF!</definedName>
    <definedName name="МАРЖА" localSheetId="13">#REF!</definedName>
    <definedName name="МАРЖА" localSheetId="7">#REF!</definedName>
    <definedName name="МАРЖА" localSheetId="9">#REF!</definedName>
    <definedName name="МАРЖА">#REF!</definedName>
    <definedName name="матер" localSheetId="13">#REF!</definedName>
    <definedName name="матер" localSheetId="9">#REF!</definedName>
    <definedName name="матер">#REF!</definedName>
    <definedName name="матер." localSheetId="13">#REF!</definedName>
    <definedName name="матер." localSheetId="9">#REF!</definedName>
    <definedName name="матер.">#REF!</definedName>
    <definedName name="матер.рем" localSheetId="13">#REF!</definedName>
    <definedName name="матер.рем" localSheetId="9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11">#REF!</definedName>
    <definedName name="Месяцы" localSheetId="13">#REF!</definedName>
    <definedName name="Месяцы" localSheetId="7">#REF!</definedName>
    <definedName name="Месяцы" localSheetId="9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11">#REF!</definedName>
    <definedName name="Месяцы2" localSheetId="13">#REF!</definedName>
    <definedName name="Месяцы2" localSheetId="7">#REF!</definedName>
    <definedName name="Месяцы2" localSheetId="9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11">#REF!</definedName>
    <definedName name="Месяцы3" localSheetId="13">#REF!</definedName>
    <definedName name="Месяцы3" localSheetId="7">#REF!</definedName>
    <definedName name="Месяцы3" localSheetId="9">#REF!</definedName>
    <definedName name="Месяцы3">#REF!</definedName>
    <definedName name="мж1" localSheetId="9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11">#REF!</definedName>
    <definedName name="МИ_Т" localSheetId="13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11">#REF!</definedName>
    <definedName name="МИА5" localSheetId="13">#REF!</definedName>
    <definedName name="МИА5" localSheetId="7">#REF!</definedName>
    <definedName name="МИА5" localSheetId="9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1">{0,"овz";1,"z";2,"аz";5,"овz"}</definedName>
    <definedName name="мил" localSheetId="15">{0,"овz";1,"z";2,"аz";5,"овz"}</definedName>
    <definedName name="мил" localSheetId="17">{0,"овz";1,"z";2,"аz";5,"овz"}</definedName>
    <definedName name="мил" localSheetId="13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9">{0,"овz";1,"z";2,"аz";5,"овz"}</definedName>
    <definedName name="мил" localSheetId="14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11">#REF!</definedName>
    <definedName name="мин" localSheetId="13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11">#REF!</definedName>
    <definedName name="Министерство_транспорта__связи_и_автомобильных_дорог_Самарской_области" localSheetId="13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 localSheetId="9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11">#REF!</definedName>
    <definedName name="мись" localSheetId="13">#REF!</definedName>
    <definedName name="мись" localSheetId="7">#REF!</definedName>
    <definedName name="мись" localSheetId="9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11">#REF!</definedName>
    <definedName name="мит" localSheetId="13">#REF!</definedName>
    <definedName name="мит" localSheetId="7">#REF!</definedName>
    <definedName name="мит" localSheetId="9">#REF!</definedName>
    <definedName name="мит">#REF!</definedName>
    <definedName name="мичм" localSheetId="9">#REF!</definedName>
    <definedName name="мичм">#REF!</definedName>
    <definedName name="мм" localSheetId="0">#REF!</definedName>
    <definedName name="мм" localSheetId="1">#REF!</definedName>
    <definedName name="мм" localSheetId="2">#REF!</definedName>
    <definedName name="мм" localSheetId="11">#REF!</definedName>
    <definedName name="мм" localSheetId="13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11">#REF!</definedName>
    <definedName name="МММММММММ" localSheetId="13">#REF!</definedName>
    <definedName name="МММММММММ" localSheetId="7">#REF!</definedName>
    <definedName name="МММММММММ" localSheetId="9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11">#REF!</definedName>
    <definedName name="мн" localSheetId="13">#REF!</definedName>
    <definedName name="мн" localSheetId="7">#REF!</definedName>
    <definedName name="мн" localSheetId="9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1">#REF!</definedName>
    <definedName name="Модель2" localSheetId="16">#REF!</definedName>
    <definedName name="Модель2" localSheetId="17">#REF!</definedName>
    <definedName name="Модель2" localSheetId="13">#REF!</definedName>
    <definedName name="Модель2" localSheetId="7">#REF!</definedName>
    <definedName name="Модель2" localSheetId="9">#REF!</definedName>
    <definedName name="Модель2" localSheetId="14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11">#REF!</definedName>
    <definedName name="мойка" localSheetId="13">#REF!</definedName>
    <definedName name="мойка" localSheetId="7">#REF!</definedName>
    <definedName name="мойка" localSheetId="9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11">#REF!</definedName>
    <definedName name="Монтаж" localSheetId="13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11">#REF!</definedName>
    <definedName name="Монтажные_работы_в_базисных_ценах" localSheetId="13">#REF!</definedName>
    <definedName name="Монтажные_работы_в_базисных_ценах" localSheetId="7">#REF!</definedName>
    <definedName name="Монтажные_работы_в_базисных_ценах" localSheetId="9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11">#REF!</definedName>
    <definedName name="Московская_область" localSheetId="13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11">#REF!</definedName>
    <definedName name="мотаж2" localSheetId="13">#REF!</definedName>
    <definedName name="мотаж2" localSheetId="7">#REF!</definedName>
    <definedName name="мотаж2" localSheetId="9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11">#REF!</definedName>
    <definedName name="мпртмит" localSheetId="13">#REF!</definedName>
    <definedName name="мпртмит" localSheetId="7">#REF!</definedName>
    <definedName name="мпртмит" localSheetId="9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11">#REF!</definedName>
    <definedName name="мтч" localSheetId="13">#REF!</definedName>
    <definedName name="мтч" localSheetId="7">#REF!</definedName>
    <definedName name="мтч" localSheetId="9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11">#REF!</definedName>
    <definedName name="мтьюп" localSheetId="13">#REF!</definedName>
    <definedName name="мтьюп" localSheetId="7">#REF!</definedName>
    <definedName name="мтьюп" localSheetId="9">#REF!</definedName>
    <definedName name="мтьюп">#REF!</definedName>
    <definedName name="муж" localSheetId="9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11">#REF!</definedName>
    <definedName name="Мурманская_область" localSheetId="13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11">#REF!</definedName>
    <definedName name="Мурманская_область_1" localSheetId="13">#REF!</definedName>
    <definedName name="Мурманская_область_1" localSheetId="7">#REF!</definedName>
    <definedName name="Мурманская_область_1" localSheetId="9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11">#REF!</definedName>
    <definedName name="над" localSheetId="13">#REF!</definedName>
    <definedName name="над" localSheetId="7">#REF!</definedName>
    <definedName name="над" localSheetId="9">#REF!</definedName>
    <definedName name="над">#REF!</definedName>
    <definedName name="наз" localSheetId="9">#REF!</definedName>
    <definedName name="наз">#REF!</definedName>
    <definedName name="назв" localSheetId="9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11">#REF!</definedName>
    <definedName name="Название_проекта" localSheetId="13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9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9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11">#REF!</definedName>
    <definedName name="Наименование_группы_строек" localSheetId="13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11">#REF!</definedName>
    <definedName name="Наименование_локальной_сметы" localSheetId="13">#REF!</definedName>
    <definedName name="Наименование_локальной_сметы" localSheetId="7">#REF!</definedName>
    <definedName name="Наименование_локальной_сметы" localSheetId="9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11">#REF!</definedName>
    <definedName name="Наименование_объекта" localSheetId="13">#REF!</definedName>
    <definedName name="Наименование_объекта" localSheetId="7">#REF!</definedName>
    <definedName name="Наименование_объекта" localSheetId="9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11">#REF!</definedName>
    <definedName name="Наименование_объектной_сметы" localSheetId="13">#REF!</definedName>
    <definedName name="Наименование_объектной_сметы" localSheetId="7">#REF!</definedName>
    <definedName name="Наименование_объектной_сметы" localSheetId="9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11">#REF!</definedName>
    <definedName name="Наименование_организации_заказчика" localSheetId="13">#REF!</definedName>
    <definedName name="Наименование_организации_заказчика" localSheetId="7">#REF!</definedName>
    <definedName name="Наименование_организации_заказчика" localSheetId="9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11">#REF!</definedName>
    <definedName name="Наименование_очереди" localSheetId="13">#REF!</definedName>
    <definedName name="Наименование_очереди" localSheetId="7">#REF!</definedName>
    <definedName name="Наименование_очереди" localSheetId="9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11">#REF!</definedName>
    <definedName name="Наименование_проектной_организации" localSheetId="13">#REF!</definedName>
    <definedName name="Наименование_проектной_организации" localSheetId="7">#REF!</definedName>
    <definedName name="Наименование_проектной_организации" localSheetId="9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11">#REF!</definedName>
    <definedName name="Наименование_пускового_комплекса" localSheetId="13">#REF!</definedName>
    <definedName name="Наименование_пускового_комплекса" localSheetId="7">#REF!</definedName>
    <definedName name="Наименование_пускового_комплекса" localSheetId="9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11">#REF!</definedName>
    <definedName name="Наименование_сводного_сметного_расчета" localSheetId="13">#REF!</definedName>
    <definedName name="Наименование_сводного_сметного_расчета" localSheetId="7">#REF!</definedName>
    <definedName name="Наименование_сводного_сметного_расчета" localSheetId="9">#REF!</definedName>
    <definedName name="Наименование_сводного_сметного_расчет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11">#REF!</definedName>
    <definedName name="Наименование_стройки" localSheetId="13">#REF!</definedName>
    <definedName name="Наименование_стройки" localSheetId="7">#REF!</definedName>
    <definedName name="Наименование_стройки" localSheetId="9">#REF!</definedName>
    <definedName name="Наименование_стройки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11">#REF!</definedName>
    <definedName name="Наименование_строительства" localSheetId="13">#REF!</definedName>
    <definedName name="Наименование_строительства" localSheetId="7">#REF!</definedName>
    <definedName name="Наименование_строительства" localSheetId="9">#REF!</definedName>
    <definedName name="Наименование_строительства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11">#REF!</definedName>
    <definedName name="накладные" localSheetId="13">#REF!</definedName>
    <definedName name="накладные" localSheetId="7">#REF!</definedName>
    <definedName name="накладные" localSheetId="9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11">#REF!</definedName>
    <definedName name="науки" localSheetId="13">#REF!</definedName>
    <definedName name="науки" localSheetId="7">#REF!</definedName>
    <definedName name="науки" localSheetId="9">#REF!</definedName>
    <definedName name="науки">#REF!</definedName>
    <definedName name="НачПериода" localSheetId="9">#REF!</definedName>
    <definedName name="НачПериода">#REF!</definedName>
    <definedName name="нвле" localSheetId="0">#REF!</definedName>
    <definedName name="нвле" localSheetId="1">#REF!</definedName>
    <definedName name="нвле" localSheetId="2">#REF!</definedName>
    <definedName name="нвле" localSheetId="11">#REF!</definedName>
    <definedName name="нвле" localSheetId="13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11">#REF!</definedName>
    <definedName name="нгагл" localSheetId="13">#REF!</definedName>
    <definedName name="нгагл" localSheetId="7">#REF!</definedName>
    <definedName name="нгагл" localSheetId="9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11">#REF!</definedName>
    <definedName name="нго" localSheetId="13">#REF!</definedName>
    <definedName name="нго" localSheetId="7">#REF!</definedName>
    <definedName name="нго" localSheetId="9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11">#REF!</definedName>
    <definedName name="нгпнрап" localSheetId="13">#REF!</definedName>
    <definedName name="нгпнрап" localSheetId="7">#REF!</definedName>
    <definedName name="нгпнрап" localSheetId="9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11">#REF!</definedName>
    <definedName name="НДС" localSheetId="13">#REF!</definedName>
    <definedName name="НДС" localSheetId="7">#REF!</definedName>
    <definedName name="НДС" localSheetId="9">#REF!</definedName>
    <definedName name="НДС">#REF!</definedName>
    <definedName name="НДСИмущество" localSheetId="13">#REF!</definedName>
    <definedName name="НДСИмущество" localSheetId="9">#REF!</definedName>
    <definedName name="НДСИмущество">#REF!</definedName>
    <definedName name="НДСИП" localSheetId="13">#REF!</definedName>
    <definedName name="НДСИП" localSheetId="9">#REF!</definedName>
    <definedName name="НДСИП">#REF!</definedName>
    <definedName name="НДСНИОКР" localSheetId="13">#REF!</definedName>
    <definedName name="НДСНИОКР" localSheetId="9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11">#REF!</definedName>
    <definedName name="нево" localSheetId="13">#REF!</definedName>
    <definedName name="нево" localSheetId="7">#REF!</definedName>
    <definedName name="нево" localSheetId="9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11">#REF!</definedName>
    <definedName name="нер" localSheetId="13">#REF!</definedName>
    <definedName name="нер" localSheetId="7">#REF!</definedName>
    <definedName name="нер" localSheetId="9">#REF!</definedName>
    <definedName name="нер">#REF!</definedName>
    <definedName name="нес2" localSheetId="9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11">#REF!</definedName>
    <definedName name="неуо" localSheetId="13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11">#REF!</definedName>
    <definedName name="Нижегородская_область" localSheetId="13">#REF!</definedName>
    <definedName name="Нижегородская_область" localSheetId="7">#REF!</definedName>
    <definedName name="Нижегородская_область" localSheetId="9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11">#REF!</definedName>
    <definedName name="Нижняя_часть" localSheetId="13">#REF!</definedName>
    <definedName name="Нижняя_часть" localSheetId="7">#REF!</definedName>
    <definedName name="Нижняя_часть" localSheetId="9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11">#REF!</definedName>
    <definedName name="нии" localSheetId="13">#REF!</definedName>
    <definedName name="нии" localSheetId="7">#REF!</definedName>
    <definedName name="нии" localSheetId="9">#REF!</definedName>
    <definedName name="нии">#REF!</definedName>
    <definedName name="НК" localSheetId="9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1">#REF!</definedName>
    <definedName name="нн" localSheetId="16">#REF!</definedName>
    <definedName name="нн" localSheetId="17">#REF!</definedName>
    <definedName name="нн" localSheetId="13">#REF!</definedName>
    <definedName name="нн" localSheetId="7">#REF!</definedName>
    <definedName name="нн" localSheetId="9">#REF!</definedName>
    <definedName name="нн" localSheetId="14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11">#REF!</definedName>
    <definedName name="но" localSheetId="13">#REF!</definedName>
    <definedName name="но" localSheetId="7">#REF!</definedName>
    <definedName name="но" localSheetId="9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11">#REF!</definedName>
    <definedName name="Новгородская_область" localSheetId="13">#REF!</definedName>
    <definedName name="Новгородская_область" localSheetId="7">#REF!</definedName>
    <definedName name="Новгородская_область" localSheetId="9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11">#REF!</definedName>
    <definedName name="Новосибирская_область" localSheetId="13">#REF!</definedName>
    <definedName name="Новосибирская_область" localSheetId="7">#REF!</definedName>
    <definedName name="Новосибирская_область" localSheetId="9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11">#REF!</definedName>
    <definedName name="Новосибирская_область_1" localSheetId="13">#REF!</definedName>
    <definedName name="Новосибирская_область_1" localSheetId="7">#REF!</definedName>
    <definedName name="Новосибирская_область_1" localSheetId="9">#REF!</definedName>
    <definedName name="Новосибирская_область_1">#REF!</definedName>
    <definedName name="новые_ОФ_2003" localSheetId="9">#REF!</definedName>
    <definedName name="новые_ОФ_2003">#REF!</definedName>
    <definedName name="новые_ОФ_2004" localSheetId="9">#REF!</definedName>
    <definedName name="новые_ОФ_2004">#REF!</definedName>
    <definedName name="новые_ОФ_а_всего" localSheetId="9">#REF!</definedName>
    <definedName name="новые_ОФ_а_всего">#REF!</definedName>
    <definedName name="новые_ОФ_всего" localSheetId="9">#REF!</definedName>
    <definedName name="новые_ОФ_всего">#REF!</definedName>
    <definedName name="новые_ОФ_п_всего" localSheetId="9">#REF!</definedName>
    <definedName name="новые_ОФ_п_всего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11">#REF!</definedName>
    <definedName name="новый" localSheetId="13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11">#REF!</definedName>
    <definedName name="Номер" localSheetId="13">#REF!</definedName>
    <definedName name="Номер" localSheetId="7">#REF!</definedName>
    <definedName name="Номер" localSheetId="9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11">#REF!</definedName>
    <definedName name="Номер_договора" localSheetId="13">#REF!</definedName>
    <definedName name="Номер_договора" localSheetId="7">#REF!</definedName>
    <definedName name="Номер_договора" localSheetId="9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11">#REF!</definedName>
    <definedName name="Номер_пп" localSheetId="13">#REF!</definedName>
    <definedName name="Номер_пп" localSheetId="7">#REF!</definedName>
    <definedName name="Номер_пп" localSheetId="9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11">#REF!</definedName>
    <definedName name="Номер_раздела" localSheetId="13">#REF!</definedName>
    <definedName name="Номер_раздела" localSheetId="7">#REF!</definedName>
    <definedName name="Номер_раздела" localSheetId="9">#REF!</definedName>
    <definedName name="Номер_раздела">#REF!</definedName>
    <definedName name="Номер_Сметы" localSheetId="9">#REF!</definedName>
    <definedName name="Номер_Сметы">#REF!</definedName>
    <definedName name="НомерДоговора" localSheetId="9">#REF!</definedName>
    <definedName name="НомерДоговора">#REF!</definedName>
    <definedName name="НомерПериода" localSheetId="9">#REF!</definedName>
    <definedName name="НомерПериода">#REF!</definedName>
    <definedName name="НормаАУП_на_УЕ" localSheetId="13">#REF!</definedName>
    <definedName name="НормаАУП_на_УЕ" localSheetId="9">#REF!</definedName>
    <definedName name="НормаАУП_на_УЕ">#REF!</definedName>
    <definedName name="НормаПП_на_УЕ" localSheetId="13">#REF!</definedName>
    <definedName name="НормаПП_на_УЕ" localSheetId="9">#REF!</definedName>
    <definedName name="НормаПП_на_УЕ">#REF!</definedName>
    <definedName name="НормаРостаУЕ" localSheetId="13">#REF!</definedName>
    <definedName name="НормаРостаУЕ" localSheetId="9">#REF!</definedName>
    <definedName name="НормаРостаУЕ">#REF!</definedName>
    <definedName name="НПФ_АУП" localSheetId="9">#REF!</definedName>
    <definedName name="НПФ_АУП">#REF!</definedName>
    <definedName name="НПФ_ПЭЭ" localSheetId="9">#REF!</definedName>
    <definedName name="НПФ_ПЭЭ">#REF!</definedName>
    <definedName name="НПФ_ТП" localSheetId="9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1">граж</definedName>
    <definedName name="нр" localSheetId="15">граж</definedName>
    <definedName name="нр" localSheetId="17">граж</definedName>
    <definedName name="нр" localSheetId="13">граж</definedName>
    <definedName name="нр" localSheetId="6">граж</definedName>
    <definedName name="нр" localSheetId="7">граж</definedName>
    <definedName name="нр" localSheetId="9">#REF!</definedName>
    <definedName name="нр" localSheetId="14">граж</definedName>
    <definedName name="нр" localSheetId="12">граж</definedName>
    <definedName name="нр">#REF!</definedName>
    <definedName name="Нсапк" localSheetId="9">#REF!</definedName>
    <definedName name="Нсапк">#REF!</definedName>
    <definedName name="Нсстр" localSheetId="9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11">#REF!</definedName>
    <definedName name="о" localSheetId="13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11">#REF!</definedName>
    <definedName name="об" localSheetId="13">#REF!</definedName>
    <definedName name="об" localSheetId="7">#REF!</definedName>
    <definedName name="об" localSheetId="9">#REF!</definedName>
    <definedName name="об">#REF!</definedName>
    <definedName name="обл" localSheetId="9">#REF!</definedName>
    <definedName name="обл">#REF!</definedName>
    <definedName name="_xlnm.Print_Area" localSheetId="2">'4.3 Отдел 2. Тех.характеристики'!$A:$D</definedName>
    <definedName name="_xlnm.Print_Area" localSheetId="15">'4.7 Прил.6 Расчет Прочие'!$A$1:$I$27</definedName>
    <definedName name="_xlnm.Print_Area" localSheetId="16">'4.8 Прил. 6.1 Расчет ПНР'!$A$1:$O$28</definedName>
    <definedName name="_xlnm.Print_Area" localSheetId="17">'4.9 Прил 6.2 Расчет ПИР'!$A$1:$R$36</definedName>
    <definedName name="_xlnm.Print_Area" localSheetId="5">Прил.3!$A$1:$H$65</definedName>
    <definedName name="_xlnm.Print_Area" localSheetId="6">'Прил.4 РМ'!$A$1:$E$48</definedName>
    <definedName name="_xlnm.Print_Area" localSheetId="7">'Прил.5 Расчет СМР и ОБ'!$A$1:$J$86</definedName>
    <definedName name="_xlnm.Print_Area" localSheetId="14">ФОТи.тек.!$A$1:$F$13</definedName>
    <definedName name="_xlnm.Print_Area" localSheetId="12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11">#REF!</definedName>
    <definedName name="Область_печати_ИМ" localSheetId="13">#REF!</definedName>
    <definedName name="Область_печати_ИМ" localSheetId="7">#REF!</definedName>
    <definedName name="Область_печати_ИМ" localSheetId="9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11">#REF!</definedName>
    <definedName name="Оборудование_в_базисных_ценах" localSheetId="13">#REF!</definedName>
    <definedName name="Оборудование_в_базисных_ценах" localSheetId="7">#REF!</definedName>
    <definedName name="Оборудование_в_базисных_ценах" localSheetId="9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11">#REF!</definedName>
    <definedName name="Обоснование_поправки" localSheetId="13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 localSheetId="9">#REF!</definedName>
    <definedName name="Обучение_АУП">#REF!</definedName>
    <definedName name="Обучение_ПЭЭ" localSheetId="9">#REF!</definedName>
    <definedName name="Обучение_ПЭЭ">#REF!</definedName>
    <definedName name="Обучение_ТП" localSheetId="9">#REF!</definedName>
    <definedName name="Обучение_ТП">#REF!</definedName>
    <definedName name="ОБЪЕКТ" localSheetId="9">#REF!</definedName>
    <definedName name="ОБЪЕКТ">#REF!</definedName>
    <definedName name="ОбъектАдрес" localSheetId="9">#REF!</definedName>
    <definedName name="ОбъектАдрес">#REF!</definedName>
    <definedName name="Объекты" localSheetId="9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11">#REF!</definedName>
    <definedName name="объем___0" localSheetId="13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11">#REF!</definedName>
    <definedName name="объем___0___0" localSheetId="13">#REF!</definedName>
    <definedName name="объем___0___0" localSheetId="7">#REF!</definedName>
    <definedName name="объем___0___0" localSheetId="9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11">#REF!</definedName>
    <definedName name="объем___0___0___0" localSheetId="13">#REF!</definedName>
    <definedName name="объем___0___0___0" localSheetId="7">#REF!</definedName>
    <definedName name="объем___0___0___0" localSheetId="9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11">#REF!</definedName>
    <definedName name="объем___0___0___0___0" localSheetId="13">#REF!</definedName>
    <definedName name="объем___0___0___0___0" localSheetId="7">#REF!</definedName>
    <definedName name="объем___0___0___0___0" localSheetId="9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11">#REF!</definedName>
    <definedName name="объем___0___0___2" localSheetId="13">#REF!</definedName>
    <definedName name="объем___0___0___2" localSheetId="7">#REF!</definedName>
    <definedName name="объем___0___0___2" localSheetId="9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11">#REF!</definedName>
    <definedName name="объем___0___0___3" localSheetId="13">#REF!</definedName>
    <definedName name="объем___0___0___3" localSheetId="7">#REF!</definedName>
    <definedName name="объем___0___0___3" localSheetId="9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11">#REF!</definedName>
    <definedName name="объем___0___0___4" localSheetId="13">#REF!</definedName>
    <definedName name="объем___0___0___4" localSheetId="7">#REF!</definedName>
    <definedName name="объем___0___0___4" localSheetId="9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11">#REF!</definedName>
    <definedName name="объем___0___1" localSheetId="13">#REF!</definedName>
    <definedName name="объем___0___1" localSheetId="7">#REF!</definedName>
    <definedName name="объем___0___1" localSheetId="9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11">#REF!</definedName>
    <definedName name="объем___0___10" localSheetId="13">#REF!</definedName>
    <definedName name="объем___0___10" localSheetId="7">#REF!</definedName>
    <definedName name="объем___0___10" localSheetId="9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11">#REF!</definedName>
    <definedName name="объем___0___12" localSheetId="13">#REF!</definedName>
    <definedName name="объем___0___12" localSheetId="7">#REF!</definedName>
    <definedName name="объем___0___12" localSheetId="9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11">#REF!</definedName>
    <definedName name="объем___0___2" localSheetId="13">#REF!</definedName>
    <definedName name="объем___0___2" localSheetId="7">#REF!</definedName>
    <definedName name="объем___0___2" localSheetId="9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11">#REF!</definedName>
    <definedName name="объем___0___2___0" localSheetId="13">#REF!</definedName>
    <definedName name="объем___0___2___0" localSheetId="7">#REF!</definedName>
    <definedName name="объем___0___2___0" localSheetId="9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11">#REF!</definedName>
    <definedName name="объем___0___3" localSheetId="13">#REF!</definedName>
    <definedName name="объем___0___3" localSheetId="7">#REF!</definedName>
    <definedName name="объем___0___3" localSheetId="9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11">#REF!</definedName>
    <definedName name="объем___0___4" localSheetId="13">#REF!</definedName>
    <definedName name="объем___0___4" localSheetId="7">#REF!</definedName>
    <definedName name="объем___0___4" localSheetId="9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11">#REF!</definedName>
    <definedName name="объем___0___5" localSheetId="13">#REF!</definedName>
    <definedName name="объем___0___5" localSheetId="7">#REF!</definedName>
    <definedName name="объем___0___5" localSheetId="9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11">#REF!</definedName>
    <definedName name="объем___0___6" localSheetId="13">#REF!</definedName>
    <definedName name="объем___0___6" localSheetId="7">#REF!</definedName>
    <definedName name="объем___0___6" localSheetId="9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11">#REF!</definedName>
    <definedName name="объем___0___8" localSheetId="13">#REF!</definedName>
    <definedName name="объем___0___8" localSheetId="7">#REF!</definedName>
    <definedName name="объем___0___8" localSheetId="9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11">#REF!</definedName>
    <definedName name="объем___1" localSheetId="13">#REF!</definedName>
    <definedName name="объем___1" localSheetId="7">#REF!</definedName>
    <definedName name="объем___1" localSheetId="9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11">#REF!</definedName>
    <definedName name="объем___1___0" localSheetId="13">#REF!</definedName>
    <definedName name="объем___1___0" localSheetId="7">#REF!</definedName>
    <definedName name="объем___1___0" localSheetId="9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11">#REF!</definedName>
    <definedName name="объем___10" localSheetId="13">#REF!</definedName>
    <definedName name="объем___10" localSheetId="7">#REF!</definedName>
    <definedName name="объем___10" localSheetId="9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11">#REF!</definedName>
    <definedName name="объем___10___0___0" localSheetId="13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11">#REF!</definedName>
    <definedName name="объем___10___1" localSheetId="13">#REF!</definedName>
    <definedName name="объем___10___1" localSheetId="7">#REF!</definedName>
    <definedName name="объем___10___1" localSheetId="9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11">#REF!</definedName>
    <definedName name="объем___10___10" localSheetId="13">#REF!</definedName>
    <definedName name="объем___10___10" localSheetId="7">#REF!</definedName>
    <definedName name="объем___10___10" localSheetId="9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11">#REF!</definedName>
    <definedName name="объем___10___12" localSheetId="13">#REF!</definedName>
    <definedName name="объем___10___12" localSheetId="7">#REF!</definedName>
    <definedName name="объем___10___12" localSheetId="9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11">#REF!</definedName>
    <definedName name="объем___11" localSheetId="13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11">#REF!</definedName>
    <definedName name="объем___11___10" localSheetId="13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11">#REF!</definedName>
    <definedName name="объем___11___2" localSheetId="13">#REF!</definedName>
    <definedName name="объем___11___2" localSheetId="7">#REF!</definedName>
    <definedName name="объем___11___2" localSheetId="9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11">#REF!</definedName>
    <definedName name="объем___11___4" localSheetId="13">#REF!</definedName>
    <definedName name="объем___11___4" localSheetId="7">#REF!</definedName>
    <definedName name="объем___11___4" localSheetId="9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11">#REF!</definedName>
    <definedName name="объем___11___6" localSheetId="13">#REF!</definedName>
    <definedName name="объем___11___6" localSheetId="7">#REF!</definedName>
    <definedName name="объем___11___6" localSheetId="9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11">#REF!</definedName>
    <definedName name="объем___11___8" localSheetId="13">#REF!</definedName>
    <definedName name="объем___11___8" localSheetId="7">#REF!</definedName>
    <definedName name="объем___11___8" localSheetId="9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11">#REF!</definedName>
    <definedName name="объем___2" localSheetId="13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11">#REF!</definedName>
    <definedName name="объем___2___0" localSheetId="13">#REF!</definedName>
    <definedName name="объем___2___0" localSheetId="7">#REF!</definedName>
    <definedName name="объем___2___0" localSheetId="9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11">#REF!</definedName>
    <definedName name="объем___2___0___0" localSheetId="13">#REF!</definedName>
    <definedName name="объем___2___0___0" localSheetId="7">#REF!</definedName>
    <definedName name="объем___2___0___0" localSheetId="9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11">#REF!</definedName>
    <definedName name="объем___2___0___0___0" localSheetId="13">#REF!</definedName>
    <definedName name="объем___2___0___0___0" localSheetId="7">#REF!</definedName>
    <definedName name="объем___2___0___0___0" localSheetId="9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11">#REF!</definedName>
    <definedName name="объем___2___1" localSheetId="13">#REF!</definedName>
    <definedName name="объем___2___1" localSheetId="7">#REF!</definedName>
    <definedName name="объем___2___1" localSheetId="9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11">#REF!</definedName>
    <definedName name="объем___2___10" localSheetId="13">#REF!</definedName>
    <definedName name="объем___2___10" localSheetId="7">#REF!</definedName>
    <definedName name="объем___2___10" localSheetId="9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11">#REF!</definedName>
    <definedName name="объем___2___12" localSheetId="13">#REF!</definedName>
    <definedName name="объем___2___12" localSheetId="7">#REF!</definedName>
    <definedName name="объем___2___12" localSheetId="9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11">#REF!</definedName>
    <definedName name="объем___2___2" localSheetId="13">#REF!</definedName>
    <definedName name="объем___2___2" localSheetId="7">#REF!</definedName>
    <definedName name="объем___2___2" localSheetId="9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11">#REF!</definedName>
    <definedName name="объем___2___3" localSheetId="13">#REF!</definedName>
    <definedName name="объем___2___3" localSheetId="7">#REF!</definedName>
    <definedName name="объем___2___3" localSheetId="9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11">#REF!</definedName>
    <definedName name="объем___2___4" localSheetId="13">#REF!</definedName>
    <definedName name="объем___2___4" localSheetId="7">#REF!</definedName>
    <definedName name="объем___2___4" localSheetId="9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11">#REF!</definedName>
    <definedName name="объем___2___6" localSheetId="13">#REF!</definedName>
    <definedName name="объем___2___6" localSheetId="7">#REF!</definedName>
    <definedName name="объем___2___6" localSheetId="9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11">#REF!</definedName>
    <definedName name="объем___2___8" localSheetId="13">#REF!</definedName>
    <definedName name="объем___2___8" localSheetId="7">#REF!</definedName>
    <definedName name="объем___2___8" localSheetId="9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11">#REF!</definedName>
    <definedName name="объем___3" localSheetId="13">#REF!</definedName>
    <definedName name="объем___3" localSheetId="7">#REF!</definedName>
    <definedName name="объем___3" localSheetId="9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11">#REF!</definedName>
    <definedName name="объем___3___0" localSheetId="13">#REF!</definedName>
    <definedName name="объем___3___0" localSheetId="7">#REF!</definedName>
    <definedName name="объем___3___0" localSheetId="9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11">#REF!</definedName>
    <definedName name="объем___3___10" localSheetId="13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11">#REF!</definedName>
    <definedName name="объем___3___2" localSheetId="13">#REF!</definedName>
    <definedName name="объем___3___2" localSheetId="7">#REF!</definedName>
    <definedName name="объем___3___2" localSheetId="9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11">#REF!</definedName>
    <definedName name="объем___3___3" localSheetId="13">#REF!</definedName>
    <definedName name="объем___3___3" localSheetId="7">#REF!</definedName>
    <definedName name="объем___3___3" localSheetId="9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11">#REF!</definedName>
    <definedName name="объем___3___4" localSheetId="13">#REF!</definedName>
    <definedName name="объем___3___4" localSheetId="7">#REF!</definedName>
    <definedName name="объем___3___4" localSheetId="9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11">#REF!</definedName>
    <definedName name="объем___3___6" localSheetId="13">#REF!</definedName>
    <definedName name="объем___3___6" localSheetId="7">#REF!</definedName>
    <definedName name="объем___3___6" localSheetId="9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11">#REF!</definedName>
    <definedName name="объем___3___8" localSheetId="13">#REF!</definedName>
    <definedName name="объем___3___8" localSheetId="7">#REF!</definedName>
    <definedName name="объем___3___8" localSheetId="9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11">#REF!</definedName>
    <definedName name="объем___4" localSheetId="13">#REF!</definedName>
    <definedName name="объем___4" localSheetId="7">#REF!</definedName>
    <definedName name="объем___4" localSheetId="9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11">#REF!</definedName>
    <definedName name="объем___4___0___0" localSheetId="13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11">#REF!</definedName>
    <definedName name="объем___4___0___0___0" localSheetId="13">#REF!</definedName>
    <definedName name="объем___4___0___0___0" localSheetId="7">#REF!</definedName>
    <definedName name="объем___4___0___0___0" localSheetId="9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11">#REF!</definedName>
    <definedName name="объем___4___10" localSheetId="13">#REF!</definedName>
    <definedName name="объем___4___10" localSheetId="7">#REF!</definedName>
    <definedName name="объем___4___10" localSheetId="9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11">#REF!</definedName>
    <definedName name="объем___4___12" localSheetId="13">#REF!</definedName>
    <definedName name="объем___4___12" localSheetId="7">#REF!</definedName>
    <definedName name="объем___4___12" localSheetId="9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11">#REF!</definedName>
    <definedName name="объем___4___2" localSheetId="13">#REF!</definedName>
    <definedName name="объем___4___2" localSheetId="7">#REF!</definedName>
    <definedName name="объем___4___2" localSheetId="9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11">#REF!</definedName>
    <definedName name="объем___4___3" localSheetId="13">#REF!</definedName>
    <definedName name="объем___4___3" localSheetId="7">#REF!</definedName>
    <definedName name="объем___4___3" localSheetId="9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11">#REF!</definedName>
    <definedName name="объем___4___4" localSheetId="13">#REF!</definedName>
    <definedName name="объем___4___4" localSheetId="7">#REF!</definedName>
    <definedName name="объем___4___4" localSheetId="9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11">#REF!</definedName>
    <definedName name="объем___4___6" localSheetId="13">#REF!</definedName>
    <definedName name="объем___4___6" localSheetId="7">#REF!</definedName>
    <definedName name="объем___4___6" localSheetId="9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11">#REF!</definedName>
    <definedName name="объем___4___8" localSheetId="13">#REF!</definedName>
    <definedName name="объем___4___8" localSheetId="7">#REF!</definedName>
    <definedName name="объем___4___8" localSheetId="9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11">#REF!</definedName>
    <definedName name="объем___5___0" localSheetId="13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11">#REF!</definedName>
    <definedName name="объем___5___0___0" localSheetId="13">#REF!</definedName>
    <definedName name="объем___5___0___0" localSheetId="7">#REF!</definedName>
    <definedName name="объем___5___0___0" localSheetId="9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11">#REF!</definedName>
    <definedName name="объем___5___0___0___0" localSheetId="13">#REF!</definedName>
    <definedName name="объем___5___0___0___0" localSheetId="7">#REF!</definedName>
    <definedName name="объем___5___0___0___0" localSheetId="9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11">#REF!</definedName>
    <definedName name="объем___6___0" localSheetId="13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11">#REF!</definedName>
    <definedName name="объем___6___0___0" localSheetId="13">#REF!</definedName>
    <definedName name="объем___6___0___0" localSheetId="7">#REF!</definedName>
    <definedName name="объем___6___0___0" localSheetId="9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11">#REF!</definedName>
    <definedName name="объем___6___0___0___0" localSheetId="13">#REF!</definedName>
    <definedName name="объем___6___0___0___0" localSheetId="7">#REF!</definedName>
    <definedName name="объем___6___0___0___0" localSheetId="9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11">#REF!</definedName>
    <definedName name="объем___6___1" localSheetId="13">#REF!</definedName>
    <definedName name="объем___6___1" localSheetId="7">#REF!</definedName>
    <definedName name="объем___6___1" localSheetId="9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11">#REF!</definedName>
    <definedName name="объем___6___10" localSheetId="13">#REF!</definedName>
    <definedName name="объем___6___10" localSheetId="7">#REF!</definedName>
    <definedName name="объем___6___10" localSheetId="9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11">#REF!</definedName>
    <definedName name="объем___6___12" localSheetId="13">#REF!</definedName>
    <definedName name="объем___6___12" localSheetId="7">#REF!</definedName>
    <definedName name="объем___6___12" localSheetId="9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11">#REF!</definedName>
    <definedName name="объем___6___2" localSheetId="13">#REF!</definedName>
    <definedName name="объем___6___2" localSheetId="7">#REF!</definedName>
    <definedName name="объем___6___2" localSheetId="9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11">#REF!</definedName>
    <definedName name="объем___6___4" localSheetId="13">#REF!</definedName>
    <definedName name="объем___6___4" localSheetId="7">#REF!</definedName>
    <definedName name="объем___6___4" localSheetId="9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11">#REF!</definedName>
    <definedName name="объем___6___6" localSheetId="13">#REF!</definedName>
    <definedName name="объем___6___6" localSheetId="7">#REF!</definedName>
    <definedName name="объем___6___6" localSheetId="9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11">#REF!</definedName>
    <definedName name="объем___6___8" localSheetId="13">#REF!</definedName>
    <definedName name="объем___6___8" localSheetId="7">#REF!</definedName>
    <definedName name="объем___6___8" localSheetId="9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11">#REF!</definedName>
    <definedName name="объем___7" localSheetId="13">#REF!</definedName>
    <definedName name="объем___7" localSheetId="7">#REF!</definedName>
    <definedName name="объем___7" localSheetId="9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11">#REF!</definedName>
    <definedName name="объем___7___0" localSheetId="13">#REF!</definedName>
    <definedName name="объем___7___0" localSheetId="7">#REF!</definedName>
    <definedName name="объем___7___0" localSheetId="9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11">#REF!</definedName>
    <definedName name="объем___7___10" localSheetId="13">#REF!</definedName>
    <definedName name="объем___7___10" localSheetId="7">#REF!</definedName>
    <definedName name="объем___7___10" localSheetId="9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11">#REF!</definedName>
    <definedName name="объем___7___2" localSheetId="13">#REF!</definedName>
    <definedName name="объем___7___2" localSheetId="7">#REF!</definedName>
    <definedName name="объем___7___2" localSheetId="9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11">#REF!</definedName>
    <definedName name="объем___7___4" localSheetId="13">#REF!</definedName>
    <definedName name="объем___7___4" localSheetId="7">#REF!</definedName>
    <definedName name="объем___7___4" localSheetId="9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11">#REF!</definedName>
    <definedName name="объем___7___6" localSheetId="13">#REF!</definedName>
    <definedName name="объем___7___6" localSheetId="7">#REF!</definedName>
    <definedName name="объем___7___6" localSheetId="9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11">#REF!</definedName>
    <definedName name="объем___7___8" localSheetId="13">#REF!</definedName>
    <definedName name="объем___7___8" localSheetId="7">#REF!</definedName>
    <definedName name="объем___7___8" localSheetId="9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11">#REF!</definedName>
    <definedName name="объем___8" localSheetId="13">#REF!</definedName>
    <definedName name="объем___8" localSheetId="7">#REF!</definedName>
    <definedName name="объем___8" localSheetId="9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11">#REF!</definedName>
    <definedName name="объем___8___0" localSheetId="13">#REF!</definedName>
    <definedName name="объем___8___0" localSheetId="7">#REF!</definedName>
    <definedName name="объем___8___0" localSheetId="9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11">#REF!</definedName>
    <definedName name="объем___8___0___0" localSheetId="13">#REF!</definedName>
    <definedName name="объем___8___0___0" localSheetId="7">#REF!</definedName>
    <definedName name="объем___8___0___0" localSheetId="9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11">#REF!</definedName>
    <definedName name="объем___8___0___0___0" localSheetId="13">#REF!</definedName>
    <definedName name="объем___8___0___0___0" localSheetId="7">#REF!</definedName>
    <definedName name="объем___8___0___0___0" localSheetId="9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11">#REF!</definedName>
    <definedName name="объем___8___1" localSheetId="13">#REF!</definedName>
    <definedName name="объем___8___1" localSheetId="7">#REF!</definedName>
    <definedName name="объем___8___1" localSheetId="9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11">#REF!</definedName>
    <definedName name="объем___8___10" localSheetId="13">#REF!</definedName>
    <definedName name="объем___8___10" localSheetId="7">#REF!</definedName>
    <definedName name="объем___8___10" localSheetId="9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11">#REF!</definedName>
    <definedName name="объем___8___12" localSheetId="13">#REF!</definedName>
    <definedName name="объем___8___12" localSheetId="7">#REF!</definedName>
    <definedName name="объем___8___12" localSheetId="9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11">#REF!</definedName>
    <definedName name="объем___8___2" localSheetId="13">#REF!</definedName>
    <definedName name="объем___8___2" localSheetId="7">#REF!</definedName>
    <definedName name="объем___8___2" localSheetId="9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11">#REF!</definedName>
    <definedName name="объем___8___4" localSheetId="13">#REF!</definedName>
    <definedName name="объем___8___4" localSheetId="7">#REF!</definedName>
    <definedName name="объем___8___4" localSheetId="9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11">#REF!</definedName>
    <definedName name="объем___8___6" localSheetId="13">#REF!</definedName>
    <definedName name="объем___8___6" localSheetId="7">#REF!</definedName>
    <definedName name="объем___8___6" localSheetId="9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11">#REF!</definedName>
    <definedName name="объем___8___8" localSheetId="13">#REF!</definedName>
    <definedName name="объем___8___8" localSheetId="7">#REF!</definedName>
    <definedName name="объем___8___8" localSheetId="9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11">#REF!</definedName>
    <definedName name="объем___9" localSheetId="13">#REF!</definedName>
    <definedName name="объем___9" localSheetId="7">#REF!</definedName>
    <definedName name="объем___9" localSheetId="9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11">#REF!</definedName>
    <definedName name="объем___9___0" localSheetId="13">#REF!</definedName>
    <definedName name="объем___9___0" localSheetId="7">#REF!</definedName>
    <definedName name="объем___9___0" localSheetId="9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11">#REF!</definedName>
    <definedName name="объем___9___0___0" localSheetId="13">#REF!</definedName>
    <definedName name="объем___9___0___0" localSheetId="7">#REF!</definedName>
    <definedName name="объем___9___0___0" localSheetId="9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11">#REF!</definedName>
    <definedName name="объем___9___0___0___0" localSheetId="13">#REF!</definedName>
    <definedName name="объем___9___0___0___0" localSheetId="7">#REF!</definedName>
    <definedName name="объем___9___0___0___0" localSheetId="9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11">#REF!</definedName>
    <definedName name="объем___9___10" localSheetId="13">#REF!</definedName>
    <definedName name="объем___9___10" localSheetId="7">#REF!</definedName>
    <definedName name="объем___9___10" localSheetId="9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11">#REF!</definedName>
    <definedName name="объем___9___2" localSheetId="13">#REF!</definedName>
    <definedName name="объем___9___2" localSheetId="7">#REF!</definedName>
    <definedName name="объем___9___2" localSheetId="9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11">#REF!</definedName>
    <definedName name="объем___9___4" localSheetId="13">#REF!</definedName>
    <definedName name="объем___9___4" localSheetId="7">#REF!</definedName>
    <definedName name="объем___9___4" localSheetId="9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11">#REF!</definedName>
    <definedName name="объем___9___6" localSheetId="13">#REF!</definedName>
    <definedName name="объем___9___6" localSheetId="7">#REF!</definedName>
    <definedName name="объем___9___6" localSheetId="9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11">#REF!</definedName>
    <definedName name="объем___9___8" localSheetId="13">#REF!</definedName>
    <definedName name="объем___9___8" localSheetId="7">#REF!</definedName>
    <definedName name="объем___9___8" localSheetId="9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11">#REF!</definedName>
    <definedName name="объем1" localSheetId="13">#REF!</definedName>
    <definedName name="объем1" localSheetId="7">#REF!</definedName>
    <definedName name="объем1" localSheetId="9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11">#REF!</definedName>
    <definedName name="ов" localSheetId="13">#REF!</definedName>
    <definedName name="ов" localSheetId="7">#REF!</definedName>
    <definedName name="ов" localSheetId="9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11">#REF!</definedName>
    <definedName name="овао" localSheetId="13">#REF!</definedName>
    <definedName name="овао" localSheetId="7">#REF!</definedName>
    <definedName name="овао" localSheetId="9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11">#REF!</definedName>
    <definedName name="овено" localSheetId="13">#REF!</definedName>
    <definedName name="овено" localSheetId="7">#REF!</definedName>
    <definedName name="овено" localSheetId="9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11">#REF!</definedName>
    <definedName name="овпв" localSheetId="13">#REF!</definedName>
    <definedName name="овпв" localSheetId="7">#REF!</definedName>
    <definedName name="овпв" localSheetId="9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11">#REF!</definedName>
    <definedName name="одлпд" localSheetId="13">#REF!</definedName>
    <definedName name="одлпд" localSheetId="7">#REF!</definedName>
    <definedName name="одлпд" localSheetId="9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11">#REF!</definedName>
    <definedName name="оев" localSheetId="13">#REF!</definedName>
    <definedName name="оев" localSheetId="7">#REF!</definedName>
    <definedName name="оев" localSheetId="9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11">#REF!</definedName>
    <definedName name="оек" localSheetId="13">#REF!</definedName>
    <definedName name="оек" localSheetId="7">#REF!</definedName>
    <definedName name="оек" localSheetId="9">#REF!</definedName>
    <definedName name="оек">#REF!</definedName>
    <definedName name="ок" localSheetId="9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11">#REF!</definedName>
    <definedName name="окн" localSheetId="13">#REF!</definedName>
    <definedName name="окн" localSheetId="7">#REF!</definedName>
    <definedName name="окн" localSheetId="9">#REF!</definedName>
    <definedName name="окн">#REF!</definedName>
    <definedName name="окраска_05" localSheetId="9">#REF!</definedName>
    <definedName name="окраска_05">#REF!</definedName>
    <definedName name="окраска_06" localSheetId="9">#REF!</definedName>
    <definedName name="окраска_06">#REF!</definedName>
    <definedName name="окраска_07" localSheetId="9">#REF!</definedName>
    <definedName name="окраска_07">#REF!</definedName>
    <definedName name="окраска_08" localSheetId="9">#REF!</definedName>
    <definedName name="окраска_08">#REF!</definedName>
    <definedName name="окраска_09" localSheetId="9">#REF!</definedName>
    <definedName name="окраска_09">#REF!</definedName>
    <definedName name="окраска_10" localSheetId="9">#REF!</definedName>
    <definedName name="окраска_10">#REF!</definedName>
    <definedName name="окраска_11" localSheetId="9">#REF!</definedName>
    <definedName name="окраска_11">#REF!</definedName>
    <definedName name="окраска_12" localSheetId="9">#REF!</definedName>
    <definedName name="окраска_12">#REF!</definedName>
    <definedName name="окраска_13" localSheetId="9">#REF!</definedName>
    <definedName name="окраска_13">#REF!</definedName>
    <definedName name="окраска_14" localSheetId="9">#REF!</definedName>
    <definedName name="окраска_14">#REF!</definedName>
    <definedName name="окраска_15" localSheetId="9">#REF!</definedName>
    <definedName name="окраска_15">#REF!</definedName>
    <definedName name="ол" localSheetId="0">#REF!</definedName>
    <definedName name="ол" localSheetId="1">#REF!</definedName>
    <definedName name="ол" localSheetId="2">#REF!</definedName>
    <definedName name="ол" localSheetId="11">#REF!</definedName>
    <definedName name="ол" localSheetId="16">#REF!</definedName>
    <definedName name="ол" localSheetId="17">#REF!</definedName>
    <definedName name="ол" localSheetId="13">#REF!</definedName>
    <definedName name="ол" localSheetId="7">#REF!</definedName>
    <definedName name="ол" localSheetId="9">#REF!</definedName>
    <definedName name="ол" localSheetId="14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11">#REF!</definedName>
    <definedName name="олодод" localSheetId="13">#REF!</definedName>
    <definedName name="олодод" localSheetId="7">#REF!</definedName>
    <definedName name="олодод" localSheetId="9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11">#REF!</definedName>
    <definedName name="олорлшгш" localSheetId="13">#REF!</definedName>
    <definedName name="олорлшгш" localSheetId="7">#REF!</definedName>
    <definedName name="олорлшгш" localSheetId="9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11">#REF!</definedName>
    <definedName name="олпрол" localSheetId="13">#REF!</definedName>
    <definedName name="олпрол" localSheetId="7">#REF!</definedName>
    <definedName name="олпрол" localSheetId="9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11">#REF!</definedName>
    <definedName name="олролрт" localSheetId="13">#REF!</definedName>
    <definedName name="олролрт" localSheetId="7">#REF!</definedName>
    <definedName name="олролрт" localSheetId="9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11">#REF!</definedName>
    <definedName name="олрщшошшлд" localSheetId="13">#REF!</definedName>
    <definedName name="олрщшошшлд" localSheetId="7">#REF!</definedName>
    <definedName name="олрщшошшлд" localSheetId="9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11">#REF!</definedName>
    <definedName name="олюдю" localSheetId="13">#REF!</definedName>
    <definedName name="олюдю" localSheetId="7">#REF!</definedName>
    <definedName name="олюдю" localSheetId="9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11">#REF!</definedName>
    <definedName name="ОЛЯ" localSheetId="13">#REF!</definedName>
    <definedName name="ОЛЯ" localSheetId="7">#REF!</definedName>
    <definedName name="ОЛЯ" localSheetId="9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11">#REF!</definedName>
    <definedName name="Омская_область" localSheetId="13">#REF!</definedName>
    <definedName name="Омская_область" localSheetId="7">#REF!</definedName>
    <definedName name="Омская_область" localSheetId="9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11">#REF!</definedName>
    <definedName name="Омская_область_1" localSheetId="13">#REF!</definedName>
    <definedName name="Омская_область_1" localSheetId="7">#REF!</definedName>
    <definedName name="Омская_область_1" localSheetId="9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11">#REF!</definedName>
    <definedName name="оо" localSheetId="13">#REF!</definedName>
    <definedName name="оо" localSheetId="7">#REF!</definedName>
    <definedName name="оо" localSheetId="9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1">#REF!</definedName>
    <definedName name="ооо" localSheetId="16">#REF!</definedName>
    <definedName name="ооо" localSheetId="17">#REF!</definedName>
    <definedName name="ооо" localSheetId="13">#REF!</definedName>
    <definedName name="ооо" localSheetId="7">#REF!</definedName>
    <definedName name="ооо" localSheetId="9">#REF!</definedName>
    <definedName name="ооо" localSheetId="14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11">#REF!</definedName>
    <definedName name="ООО_НИИПРИИ___Севзапинжтехнология" localSheetId="13">#REF!</definedName>
    <definedName name="ООО_НИИПРИИ___Севзапинжтехнология" localSheetId="7">#REF!</definedName>
    <definedName name="ООО_НИИПРИИ___Севзапинжтехнология" localSheetId="9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11">#REF!</definedName>
    <definedName name="оооо" localSheetId="13">#REF!</definedName>
    <definedName name="оооо" localSheetId="7">#REF!</definedName>
    <definedName name="оооо" localSheetId="9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11">#REF!</definedName>
    <definedName name="ООС" localSheetId="13">#REF!</definedName>
    <definedName name="ООС" localSheetId="7">#REF!</definedName>
    <definedName name="ООС" localSheetId="9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11">#REF!</definedName>
    <definedName name="оос1" localSheetId="13">#REF!</definedName>
    <definedName name="оос1" localSheetId="7">#REF!</definedName>
    <definedName name="оос1" localSheetId="9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11">#REF!</definedName>
    <definedName name="оот" localSheetId="13">#REF!</definedName>
    <definedName name="оот" localSheetId="7">#REF!</definedName>
    <definedName name="оот" localSheetId="9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11">#REF!</definedName>
    <definedName name="опао" localSheetId="13">#REF!</definedName>
    <definedName name="опао" localSheetId="7">#REF!</definedName>
    <definedName name="опао" localSheetId="9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11">#REF!</definedName>
    <definedName name="Описание_группы_строек" localSheetId="13">#REF!</definedName>
    <definedName name="Описание_группы_строек" localSheetId="7">#REF!</definedName>
    <definedName name="Описание_группы_строек" localSheetId="9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11">#REF!</definedName>
    <definedName name="Описание_локальной_сметы" localSheetId="13">#REF!</definedName>
    <definedName name="Описание_локальной_сметы" localSheetId="7">#REF!</definedName>
    <definedName name="Описание_локальной_сметы" localSheetId="9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11">#REF!</definedName>
    <definedName name="Описание_объекта" localSheetId="13">#REF!</definedName>
    <definedName name="Описание_объекта" localSheetId="7">#REF!</definedName>
    <definedName name="Описание_объекта" localSheetId="9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11">#REF!</definedName>
    <definedName name="Описание_объектной_сметы" localSheetId="13">#REF!</definedName>
    <definedName name="Описание_объектной_сметы" localSheetId="7">#REF!</definedName>
    <definedName name="Описание_объектной_сметы" localSheetId="9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11">#REF!</definedName>
    <definedName name="Описание_очереди" localSheetId="13">#REF!</definedName>
    <definedName name="Описание_очереди" localSheetId="7">#REF!</definedName>
    <definedName name="Описание_очереди" localSheetId="9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11">#REF!</definedName>
    <definedName name="Описание_пускового_комплекса" localSheetId="13">#REF!</definedName>
    <definedName name="Описание_пускового_комплекса" localSheetId="7">#REF!</definedName>
    <definedName name="Описание_пускового_комплекса" localSheetId="9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11">#REF!</definedName>
    <definedName name="Описание_сводного_сметного_расчета" localSheetId="13">#REF!</definedName>
    <definedName name="Описание_сводного_сметного_расчета" localSheetId="7">#REF!</definedName>
    <definedName name="Описание_сводного_сметного_расчета" localSheetId="9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11">#REF!</definedName>
    <definedName name="Описание_стройки" localSheetId="13">#REF!</definedName>
    <definedName name="Описание_стройки" localSheetId="7">#REF!</definedName>
    <definedName name="Описание_стройки" localSheetId="9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11">#REF!</definedName>
    <definedName name="ор" localSheetId="13">#REF!</definedName>
    <definedName name="ор" localSheetId="7">#REF!</definedName>
    <definedName name="ор" localSheetId="9">#REF!</definedName>
    <definedName name="ор">#REF!</definedName>
    <definedName name="Организация" localSheetId="9">#REF!</definedName>
    <definedName name="Организация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11">#REF!</definedName>
    <definedName name="Оренбургская_область" localSheetId="13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11">#REF!</definedName>
    <definedName name="Оренбургская_область_1" localSheetId="13">#REF!</definedName>
    <definedName name="Оренбургская_область_1" localSheetId="7">#REF!</definedName>
    <definedName name="Оренбургская_область_1" localSheetId="9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11">#REF!</definedName>
    <definedName name="Орловская_область" localSheetId="13">#REF!</definedName>
    <definedName name="Орловская_область" localSheetId="7">#REF!</definedName>
    <definedName name="Орловская_область" localSheetId="9">#REF!</definedName>
    <definedName name="Орловская_область">#REF!</definedName>
    <definedName name="ОРУ_по_блочным_и_мостиковым_схемам" localSheetId="9">#REF!</definedName>
    <definedName name="ОРУ_по_блочным_и_мостиковым_схемам">#REF!</definedName>
    <definedName name="ОсвоениеИмущества" localSheetId="13">#REF!</definedName>
    <definedName name="ОсвоениеИмущества" localSheetId="9">#REF!</definedName>
    <definedName name="ОсвоениеИмущества">#REF!</definedName>
    <definedName name="ОсвоениеИП" localSheetId="13">#REF!</definedName>
    <definedName name="ОсвоениеИП" localSheetId="9">#REF!</definedName>
    <definedName name="ОсвоениеИП">#REF!</definedName>
    <definedName name="ОсвоениеНИОКР" localSheetId="13">#REF!</definedName>
    <definedName name="ОсвоениеНИОКР" localSheetId="9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11">#REF!</definedName>
    <definedName name="Основание" localSheetId="13">#REF!</definedName>
    <definedName name="Основание" localSheetId="7">#REF!</definedName>
    <definedName name="Основание" localSheetId="9">#REF!</definedName>
    <definedName name="Основание">#REF!</definedName>
    <definedName name="Отвод_земель_ПС_20" localSheetId="9">#REF!</definedName>
    <definedName name="Отвод_земель_ПС_20">#REF!</definedName>
    <definedName name="Отвод_земель_ПС_35_220" localSheetId="9">#REF!</definedName>
    <definedName name="Отвод_земель_ПС_35_220">#REF!</definedName>
    <definedName name="Открытые_подстанции_35_220_кВ_в_целом__элегазовое_и_зарубежное_оборудование" localSheetId="9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9">#REF!</definedName>
    <definedName name="Открытые_подстанции_в_целом">#REF!</definedName>
    <definedName name="ОтпускИзЕНЭС" localSheetId="13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11">#REF!</definedName>
    <definedName name="Отчетный_период__учет_выполненных_работ" localSheetId="13">#REF!</definedName>
    <definedName name="Отчетный_период__учет_выполненных_работ" localSheetId="7">#REF!</definedName>
    <definedName name="Отчетный_период__учет_выполненных_работ" localSheetId="9">#REF!</definedName>
    <definedName name="Отчетный_период__учет_выполненных_работ">#REF!</definedName>
    <definedName name="ОФ_а_с_пц" localSheetId="9">#REF!</definedName>
    <definedName name="ОФ_а_с_пц">#REF!</definedName>
    <definedName name="оч" localSheetId="9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11">#REF!</definedName>
    <definedName name="оьт" localSheetId="13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11">#REF!</definedName>
    <definedName name="оьыватв" localSheetId="13">#REF!</definedName>
    <definedName name="оьыватв" localSheetId="7">#REF!</definedName>
    <definedName name="оьыватв" localSheetId="9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11">#REF!</definedName>
    <definedName name="оюю" localSheetId="13">#REF!</definedName>
    <definedName name="оюю" localSheetId="7">#REF!</definedName>
    <definedName name="оюю" localSheetId="9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11">#REF!</definedName>
    <definedName name="п" localSheetId="13">#REF!</definedName>
    <definedName name="п" localSheetId="7">#REF!</definedName>
    <definedName name="п" localSheetId="9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11">#REF!</definedName>
    <definedName name="п121" localSheetId="13">#REF!</definedName>
    <definedName name="п121" localSheetId="7">#REF!</definedName>
    <definedName name="п121" localSheetId="9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11">#REF!</definedName>
    <definedName name="паа12" localSheetId="13">#REF!</definedName>
    <definedName name="паа12" localSheetId="7">#REF!</definedName>
    <definedName name="паа12" localSheetId="9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11">#REF!</definedName>
    <definedName name="паирав" localSheetId="13">#REF!</definedName>
    <definedName name="паирав" localSheetId="7">#REF!</definedName>
    <definedName name="паирав" localSheetId="9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11">#REF!</definedName>
    <definedName name="пао" localSheetId="13">#REF!</definedName>
    <definedName name="пао" localSheetId="7">#REF!</definedName>
    <definedName name="пао" localSheetId="9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11">#REF!</definedName>
    <definedName name="пап" localSheetId="13">#REF!</definedName>
    <definedName name="пап" localSheetId="7">#REF!</definedName>
    <definedName name="пап" localSheetId="9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11">#REF!</definedName>
    <definedName name="парп" localSheetId="13">#REF!</definedName>
    <definedName name="парп" localSheetId="7">#REF!</definedName>
    <definedName name="парп" localSheetId="9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11">#REF!</definedName>
    <definedName name="паша" localSheetId="13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11">#REF!</definedName>
    <definedName name="ПБ" localSheetId="13">#REF!</definedName>
    <definedName name="ПБ" localSheetId="7">#REF!</definedName>
    <definedName name="ПБ" localSheetId="9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11">#REF!</definedName>
    <definedName name="пвар" localSheetId="13">#REF!</definedName>
    <definedName name="пвар" localSheetId="7">#REF!</definedName>
    <definedName name="пвар" localSheetId="9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11">#REF!</definedName>
    <definedName name="пвопв" localSheetId="13">#REF!</definedName>
    <definedName name="пвопв" localSheetId="7">#REF!</definedName>
    <definedName name="пвопв" localSheetId="9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11">#REF!</definedName>
    <definedName name="пвр" localSheetId="13">#REF!</definedName>
    <definedName name="пвр" localSheetId="7">#REF!</definedName>
    <definedName name="пвр" localSheetId="9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11">#REF!</definedName>
    <definedName name="пврл" localSheetId="13">#REF!</definedName>
    <definedName name="пврл" localSheetId="7">#REF!</definedName>
    <definedName name="пврл" localSheetId="9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11">#REF!</definedName>
    <definedName name="пвррь" localSheetId="13">#REF!</definedName>
    <definedName name="пвррь" localSheetId="7">#REF!</definedName>
    <definedName name="пвррь" localSheetId="9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11">#REF!</definedName>
    <definedName name="пврьп" localSheetId="13">#REF!</definedName>
    <definedName name="пврьп" localSheetId="7">#REF!</definedName>
    <definedName name="пврьп" localSheetId="9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11">#REF!</definedName>
    <definedName name="пврьпв" localSheetId="13">#REF!</definedName>
    <definedName name="пврьпв" localSheetId="7">#REF!</definedName>
    <definedName name="пврьпв" localSheetId="9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11">#REF!</definedName>
    <definedName name="пврьпврь" localSheetId="13">#REF!</definedName>
    <definedName name="пврьпврь" localSheetId="7">#REF!</definedName>
    <definedName name="пврьпврь" localSheetId="9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11">#REF!</definedName>
    <definedName name="пвСпп" localSheetId="13">#REF!</definedName>
    <definedName name="пвСпп" localSheetId="7">#REF!</definedName>
    <definedName name="пвСпп" localSheetId="9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11">#REF!</definedName>
    <definedName name="пвьрвпрь" localSheetId="13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11">#REF!</definedName>
    <definedName name="пг" localSheetId="13">#REF!</definedName>
    <definedName name="пг" localSheetId="7">#REF!</definedName>
    <definedName name="пг" localSheetId="9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11">#REF!</definedName>
    <definedName name="пгшд" localSheetId="13">#REF!</definedName>
    <definedName name="пгшд" localSheetId="7">#REF!</definedName>
    <definedName name="пгшд" localSheetId="9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11">#REF!</definedName>
    <definedName name="пдплд" localSheetId="13">#REF!</definedName>
    <definedName name="пдплд" localSheetId="7">#REF!</definedName>
    <definedName name="пдплд" localSheetId="9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11">#REF!</definedName>
    <definedName name="Пензенская_область" localSheetId="13">#REF!</definedName>
    <definedName name="Пензенская_область" localSheetId="7">#REF!</definedName>
    <definedName name="Пензенская_область" localSheetId="9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11">#REF!</definedName>
    <definedName name="перв_кат" localSheetId="13">#REF!</definedName>
    <definedName name="перв_кат" localSheetId="7">#REF!</definedName>
    <definedName name="перв_кат" localSheetId="9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11">#REF!</definedName>
    <definedName name="первая_кат" localSheetId="13">#REF!</definedName>
    <definedName name="первая_кат" localSheetId="7">#REF!</definedName>
    <definedName name="первая_кат" localSheetId="9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11">#REF!</definedName>
    <definedName name="первый" localSheetId="13">#REF!</definedName>
    <definedName name="первый" localSheetId="7">#REF!</definedName>
    <definedName name="первый" localSheetId="9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11">#REF!</definedName>
    <definedName name="Пермская_область" localSheetId="13">#REF!</definedName>
    <definedName name="Пермская_область" localSheetId="7">#REF!</definedName>
    <definedName name="Пермская_область" localSheetId="9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11">#REF!</definedName>
    <definedName name="Пермская_область_1" localSheetId="13">#REF!</definedName>
    <definedName name="Пермская_область_1" localSheetId="7">#REF!</definedName>
    <definedName name="Пермская_область_1" localSheetId="9">#REF!</definedName>
    <definedName name="Пермская_область_1">#REF!</definedName>
    <definedName name="пет" localSheetId="9">#REF!</definedName>
    <definedName name="пет">#REF!</definedName>
    <definedName name="Пи" localSheetId="0">#REF!</definedName>
    <definedName name="Пи" localSheetId="1">#REF!</definedName>
    <definedName name="Пи" localSheetId="2">#REF!</definedName>
    <definedName name="Пи" localSheetId="11">#REF!</definedName>
    <definedName name="Пи" localSheetId="13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11">#REF!</definedName>
    <definedName name="Пи_" localSheetId="13">#REF!</definedName>
    <definedName name="Пи_" localSheetId="7">#REF!</definedName>
    <definedName name="Пи_" localSheetId="9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11">#REF!</definedName>
    <definedName name="пионер" localSheetId="13">#REF!</definedName>
    <definedName name="пионер" localSheetId="7">#REF!</definedName>
    <definedName name="пионер" localSheetId="9">#REF!</definedName>
    <definedName name="пионер">#REF!</definedName>
    <definedName name="Пкр" localSheetId="9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11">#REF!</definedName>
    <definedName name="пл" localSheetId="13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11">#REF!</definedName>
    <definedName name="плдпол" localSheetId="13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11">#REF!</definedName>
    <definedName name="плдполд" localSheetId="13">#REF!</definedName>
    <definedName name="плдполд" localSheetId="7">#REF!</definedName>
    <definedName name="плдполд" localSheetId="9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11">#REF!</definedName>
    <definedName name="плодолд" localSheetId="13">#REF!</definedName>
    <definedName name="плодолд" localSheetId="7">#REF!</definedName>
    <definedName name="плодолд" localSheetId="9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11">#REF!</definedName>
    <definedName name="Площадь" localSheetId="13">#REF!</definedName>
    <definedName name="Площадь" localSheetId="7">#REF!</definedName>
    <definedName name="Площадь" localSheetId="9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11">#REF!</definedName>
    <definedName name="Площадь_нелинейных_объектов" localSheetId="13">#REF!</definedName>
    <definedName name="Площадь_нелинейных_объектов" localSheetId="7">#REF!</definedName>
    <definedName name="Площадь_нелинейных_объектов" localSheetId="9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11">#REF!</definedName>
    <definedName name="Площадь_планшетов" localSheetId="13">#REF!</definedName>
    <definedName name="Площадь_планшетов" localSheetId="7">#REF!</definedName>
    <definedName name="Площадь_планшетов" localSheetId="9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11">#REF!</definedName>
    <definedName name="плыа" localSheetId="13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11">#REF!</definedName>
    <definedName name="плю" localSheetId="13">#REF!</definedName>
    <definedName name="плю" localSheetId="7">#REF!</definedName>
    <definedName name="плю" localSheetId="9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11">#REF!</definedName>
    <definedName name="по" localSheetId="13">#REF!</definedName>
    <definedName name="по" localSheetId="7">#REF!</definedName>
    <definedName name="по" localSheetId="9">#REF!</definedName>
    <definedName name="по">#REF!</definedName>
    <definedName name="Побв" localSheetId="9">#REF!</definedName>
    <definedName name="Побв">#REF!</definedName>
    <definedName name="пов" localSheetId="0">#REF!</definedName>
    <definedName name="пов" localSheetId="1">#REF!</definedName>
    <definedName name="пов" localSheetId="2">#REF!</definedName>
    <definedName name="пов" localSheetId="11">#REF!</definedName>
    <definedName name="пов" localSheetId="13">#REF!</definedName>
    <definedName name="пов" localSheetId="7">#REF!</definedName>
    <definedName name="пов" localSheetId="9">#REF!</definedName>
    <definedName name="пов">#REF!</definedName>
    <definedName name="Под_напр_ВЛ" localSheetId="9">#REF!</definedName>
    <definedName name="Под_напр_ВЛ">#REF!</definedName>
    <definedName name="Под_напр_КЛ" localSheetId="9">#REF!</definedName>
    <definedName name="Под_напр_КЛ">#REF!</definedName>
    <definedName name="Подвеска_ВОЛС_на_существующих_опорах" localSheetId="9">#REF!</definedName>
    <definedName name="Подвеска_ВОЛС_на_существующих_опорах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11">#REF!</definedName>
    <definedName name="Подгон" localSheetId="13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11">#REF!</definedName>
    <definedName name="Подзаголовок" localSheetId="13">#REF!</definedName>
    <definedName name="Подзаголовок" localSheetId="7">#REF!</definedName>
    <definedName name="Подзаголовок" localSheetId="9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11">#REF!</definedName>
    <definedName name="подлен" localSheetId="13">#REF!</definedName>
    <definedName name="подлен" localSheetId="7">#REF!</definedName>
    <definedName name="подлен" localSheetId="9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11">#REF!</definedName>
    <definedName name="подлжддлджд" localSheetId="13">#REF!</definedName>
    <definedName name="подлжддлджд" localSheetId="7">#REF!</definedName>
    <definedName name="подлжддлджд" localSheetId="9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11">#REF!</definedName>
    <definedName name="Подпись1" localSheetId="13">#REF!</definedName>
    <definedName name="Подпись1" localSheetId="7">#REF!</definedName>
    <definedName name="Подпись1" localSheetId="9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11">#REF!</definedName>
    <definedName name="Подпись2" localSheetId="13">#REF!</definedName>
    <definedName name="Подпись2" localSheetId="7">#REF!</definedName>
    <definedName name="Подпись2" localSheetId="9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11">#REF!</definedName>
    <definedName name="Подпись3" localSheetId="13">#REF!</definedName>
    <definedName name="Подпись3" localSheetId="7">#REF!</definedName>
    <definedName name="Подпись3" localSheetId="9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11">#REF!</definedName>
    <definedName name="Подпись4" localSheetId="13">#REF!</definedName>
    <definedName name="Подпись4" localSheetId="7">#REF!</definedName>
    <definedName name="Подпись4" localSheetId="9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11">#REF!</definedName>
    <definedName name="Подпись5" localSheetId="13">#REF!</definedName>
    <definedName name="Подпись5" localSheetId="7">#REF!</definedName>
    <definedName name="Подпись5" localSheetId="9">#REF!</definedName>
    <definedName name="Подпись5">#REF!</definedName>
    <definedName name="ПодрядДолжн" localSheetId="9">#REF!</definedName>
    <definedName name="ПодрядДолжн">#REF!</definedName>
    <definedName name="ПодрядИмя" localSheetId="9">#REF!</definedName>
    <definedName name="ПодрядИмя">#REF!</definedName>
    <definedName name="Подрядчик" localSheetId="9">#REF!</definedName>
    <definedName name="Подрядчик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11">#REF!</definedName>
    <definedName name="подста" localSheetId="13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11">#REF!</definedName>
    <definedName name="Покупное_ПО" localSheetId="13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11">#REF!</definedName>
    <definedName name="Покупные" localSheetId="13">#REF!</definedName>
    <definedName name="Покупные" localSheetId="7">#REF!</definedName>
    <definedName name="Покупные" localSheetId="9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11">#REF!</definedName>
    <definedName name="Покупные_изделия" localSheetId="13">#REF!</definedName>
    <definedName name="Покупные_изделия" localSheetId="7">#REF!</definedName>
    <definedName name="Покупные_изделия" localSheetId="9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11">#REF!</definedName>
    <definedName name="полд" localSheetId="13">#REF!</definedName>
    <definedName name="полд" localSheetId="7">#REF!</definedName>
    <definedName name="полд" localSheetId="9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11">#REF!</definedName>
    <definedName name="Полевые" localSheetId="13">#REF!</definedName>
    <definedName name="Полевые" localSheetId="7">#REF!</definedName>
    <definedName name="Полевые" localSheetId="9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11">#REF!</definedName>
    <definedName name="попр" localSheetId="13">#REF!</definedName>
    <definedName name="попр" localSheetId="7">#REF!</definedName>
    <definedName name="попр" localSheetId="9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11">#REF!</definedName>
    <definedName name="Поправочные_коэффициенты_по_письму_Госстроя_от_25.12.90___0" localSheetId="13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11">#REF!</definedName>
    <definedName name="Поправочные_коэффициенты_по_письму_Госстроя_от_25.12.90___0___0" localSheetId="13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 localSheetId="9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11">#REF!</definedName>
    <definedName name="Поправочные_коэффициенты_по_письму_Госстроя_от_25.12.90___0___0___0" localSheetId="13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 localSheetId="9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11">#REF!</definedName>
    <definedName name="Поправочные_коэффициенты_по_письму_Госстроя_от_25.12.90___0___0___0___0" localSheetId="13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 localSheetId="9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11">#REF!</definedName>
    <definedName name="Поправочные_коэффициенты_по_письму_Госстроя_от_25.12.90___0___0___2" localSheetId="13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 localSheetId="9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11">#REF!</definedName>
    <definedName name="Поправочные_коэффициенты_по_письму_Госстроя_от_25.12.90___0___0___3" localSheetId="13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 localSheetId="9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11">#REF!</definedName>
    <definedName name="Поправочные_коэффициенты_по_письму_Госстроя_от_25.12.90___0___0___4" localSheetId="13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 localSheetId="9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11">#REF!</definedName>
    <definedName name="Поправочные_коэффициенты_по_письму_Госстроя_от_25.12.90___0___1" localSheetId="13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 localSheetId="9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11">#REF!</definedName>
    <definedName name="Поправочные_коэффициенты_по_письму_Госстроя_от_25.12.90___0___10" localSheetId="13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 localSheetId="9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11">#REF!</definedName>
    <definedName name="Поправочные_коэффициенты_по_письму_Госстроя_от_25.12.90___0___12" localSheetId="13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 localSheetId="9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11">#REF!</definedName>
    <definedName name="Поправочные_коэффициенты_по_письму_Госстроя_от_25.12.90___0___2" localSheetId="13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 localSheetId="9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11">#REF!</definedName>
    <definedName name="Поправочные_коэффициенты_по_письму_Госстроя_от_25.12.90___0___2___0" localSheetId="13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 localSheetId="9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11">#REF!</definedName>
    <definedName name="Поправочные_коэффициенты_по_письму_Госстроя_от_25.12.90___0___3" localSheetId="13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 localSheetId="9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11">#REF!</definedName>
    <definedName name="Поправочные_коэффициенты_по_письму_Госстроя_от_25.12.90___0___3___0" localSheetId="13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 localSheetId="9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11">#REF!</definedName>
    <definedName name="Поправочные_коэффициенты_по_письму_Госстроя_от_25.12.90___0___4" localSheetId="13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 localSheetId="9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11">#REF!</definedName>
    <definedName name="Поправочные_коэффициенты_по_письму_Госстроя_от_25.12.90___0___5" localSheetId="13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 localSheetId="9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11">#REF!</definedName>
    <definedName name="Поправочные_коэффициенты_по_письму_Госстроя_от_25.12.90___0___6" localSheetId="13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 localSheetId="9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11">#REF!</definedName>
    <definedName name="Поправочные_коэффициенты_по_письму_Госстроя_от_25.12.90___0___8" localSheetId="13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 localSheetId="9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11">#REF!</definedName>
    <definedName name="Поправочные_коэффициенты_по_письму_Госстроя_от_25.12.90___1" localSheetId="13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 localSheetId="9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11">#REF!</definedName>
    <definedName name="Поправочные_коэффициенты_по_письму_Госстроя_от_25.12.90___1___0" localSheetId="13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 localSheetId="9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11">#REF!</definedName>
    <definedName name="Поправочные_коэффициенты_по_письму_Госстроя_от_25.12.90___1___3" localSheetId="13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 localSheetId="9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11">#REF!</definedName>
    <definedName name="Поправочные_коэффициенты_по_письму_Госстроя_от_25.12.90___10" localSheetId="13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 localSheetId="9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11">#REF!</definedName>
    <definedName name="Поправочные_коэффициенты_по_письму_Госстроя_от_25.12.90___10___0___0" localSheetId="13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11">#REF!</definedName>
    <definedName name="Поправочные_коэффициенты_по_письму_Госстроя_от_25.12.90___10___1" localSheetId="13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 localSheetId="9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11">#REF!</definedName>
    <definedName name="Поправочные_коэффициенты_по_письму_Госстроя_от_25.12.90___10___10" localSheetId="13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 localSheetId="9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11">#REF!</definedName>
    <definedName name="Поправочные_коэффициенты_по_письму_Госстроя_от_25.12.90___10___12" localSheetId="13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 localSheetId="9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11">#REF!</definedName>
    <definedName name="Поправочные_коэффициенты_по_письму_Госстроя_от_25.12.90___11" localSheetId="13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11">#REF!</definedName>
    <definedName name="Поправочные_коэффициенты_по_письму_Госстроя_от_25.12.90___11___10" localSheetId="13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11">#REF!</definedName>
    <definedName name="Поправочные_коэффициенты_по_письму_Госстроя_от_25.12.90___11___2" localSheetId="13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 localSheetId="9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11">#REF!</definedName>
    <definedName name="Поправочные_коэффициенты_по_письму_Госстроя_от_25.12.90___11___4" localSheetId="13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 localSheetId="9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11">#REF!</definedName>
    <definedName name="Поправочные_коэффициенты_по_письму_Госстроя_от_25.12.90___11___6" localSheetId="13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 localSheetId="9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11">#REF!</definedName>
    <definedName name="Поправочные_коэффициенты_по_письму_Госстроя_от_25.12.90___11___8" localSheetId="13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 localSheetId="9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11">#REF!</definedName>
    <definedName name="Поправочные_коэффициенты_по_письму_Госстроя_от_25.12.90___2" localSheetId="13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11">#REF!</definedName>
    <definedName name="Поправочные_коэффициенты_по_письму_Госстроя_от_25.12.90___2___0" localSheetId="13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 localSheetId="9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11">#REF!</definedName>
    <definedName name="Поправочные_коэффициенты_по_письму_Госстроя_от_25.12.90___2___0___0" localSheetId="13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 localSheetId="9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11">#REF!</definedName>
    <definedName name="Поправочные_коэффициенты_по_письму_Госстроя_от_25.12.90___2___0___0___0" localSheetId="13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 localSheetId="9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11">#REF!</definedName>
    <definedName name="Поправочные_коэффициенты_по_письму_Госстроя_от_25.12.90___2___1" localSheetId="13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 localSheetId="9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11">#REF!</definedName>
    <definedName name="Поправочные_коэффициенты_по_письму_Госстроя_от_25.12.90___2___10" localSheetId="13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 localSheetId="9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11">#REF!</definedName>
    <definedName name="Поправочные_коэффициенты_по_письму_Госстроя_от_25.12.90___2___12" localSheetId="13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 localSheetId="9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11">#REF!</definedName>
    <definedName name="Поправочные_коэффициенты_по_письму_Госстроя_от_25.12.90___2___2" localSheetId="13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 localSheetId="9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11">#REF!</definedName>
    <definedName name="Поправочные_коэффициенты_по_письму_Госстроя_от_25.12.90___2___3" localSheetId="13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 localSheetId="9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11">#REF!</definedName>
    <definedName name="Поправочные_коэффициенты_по_письму_Госстроя_от_25.12.90___2___4" localSheetId="13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 localSheetId="9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11">#REF!</definedName>
    <definedName name="Поправочные_коэффициенты_по_письму_Госстроя_от_25.12.90___2___6" localSheetId="13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 localSheetId="9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11">#REF!</definedName>
    <definedName name="Поправочные_коэффициенты_по_письму_Госстроя_от_25.12.90___2___8" localSheetId="13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 localSheetId="9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11">#REF!</definedName>
    <definedName name="Поправочные_коэффициенты_по_письму_Госстроя_от_25.12.90___3" localSheetId="13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 localSheetId="9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11">#REF!</definedName>
    <definedName name="Поправочные_коэффициенты_по_письму_Госстроя_от_25.12.90___3___0" localSheetId="13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 localSheetId="9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11">#REF!</definedName>
    <definedName name="Поправочные_коэффициенты_по_письму_Госстроя_от_25.12.90___3___0___2" localSheetId="13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11">#REF!</definedName>
    <definedName name="Поправочные_коэффициенты_по_письму_Госстроя_от_25.12.90___3___10" localSheetId="13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11">#REF!</definedName>
    <definedName name="Поправочные_коэффициенты_по_письму_Госстроя_от_25.12.90___3___2" localSheetId="13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 localSheetId="9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11">#REF!</definedName>
    <definedName name="Поправочные_коэффициенты_по_письму_Госстроя_от_25.12.90___3___3" localSheetId="13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 localSheetId="9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11">#REF!</definedName>
    <definedName name="Поправочные_коэффициенты_по_письму_Госстроя_от_25.12.90___3___4" localSheetId="13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 localSheetId="9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11">#REF!</definedName>
    <definedName name="Поправочные_коэффициенты_по_письму_Госстроя_от_25.12.90___3___6" localSheetId="13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 localSheetId="9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11">#REF!</definedName>
    <definedName name="Поправочные_коэффициенты_по_письму_Госстроя_от_25.12.90___3___8" localSheetId="13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 localSheetId="9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11">#REF!</definedName>
    <definedName name="Поправочные_коэффициенты_по_письму_Госстроя_от_25.12.90___4" localSheetId="13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 localSheetId="9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11">#REF!</definedName>
    <definedName name="Поправочные_коэффициенты_по_письму_Госстроя_от_25.12.90___4___0___0" localSheetId="13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11">#REF!</definedName>
    <definedName name="Поправочные_коэффициенты_по_письму_Госстроя_от_25.12.90___4___0___0___0" localSheetId="13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 localSheetId="9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11">#REF!</definedName>
    <definedName name="Поправочные_коэффициенты_по_письму_Госстроя_от_25.12.90___4___0___2" localSheetId="13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 localSheetId="9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11">#REF!</definedName>
    <definedName name="Поправочные_коэффициенты_по_письму_Госстроя_от_25.12.90___4___0___4" localSheetId="13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 localSheetId="9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11">#REF!</definedName>
    <definedName name="Поправочные_коэффициенты_по_письму_Госстроя_от_25.12.90___4___10" localSheetId="13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 localSheetId="9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11">#REF!</definedName>
    <definedName name="Поправочные_коэффициенты_по_письму_Госстроя_от_25.12.90___4___12" localSheetId="13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 localSheetId="9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11">#REF!</definedName>
    <definedName name="Поправочные_коэффициенты_по_письму_Госстроя_от_25.12.90___4___2" localSheetId="13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 localSheetId="9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11">#REF!</definedName>
    <definedName name="Поправочные_коэффициенты_по_письму_Госстроя_от_25.12.90___4___3" localSheetId="13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 localSheetId="9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11">#REF!</definedName>
    <definedName name="Поправочные_коэффициенты_по_письму_Госстроя_от_25.12.90___4___3___0" localSheetId="13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 localSheetId="9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11">#REF!</definedName>
    <definedName name="Поправочные_коэффициенты_по_письму_Госстроя_от_25.12.90___4___4" localSheetId="13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 localSheetId="9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11">#REF!</definedName>
    <definedName name="Поправочные_коэффициенты_по_письму_Госстроя_от_25.12.90___4___6" localSheetId="13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 localSheetId="9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11">#REF!</definedName>
    <definedName name="Поправочные_коэффициенты_по_письму_Госстроя_от_25.12.90___4___8" localSheetId="13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 localSheetId="9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11">#REF!</definedName>
    <definedName name="Поправочные_коэффициенты_по_письму_Госстроя_от_25.12.90___5___0" localSheetId="13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11">#REF!</definedName>
    <definedName name="Поправочные_коэффициенты_по_письму_Госстроя_от_25.12.90___5___0___0" localSheetId="13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 localSheetId="9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11">#REF!</definedName>
    <definedName name="Поправочные_коэффициенты_по_письму_Госстроя_от_25.12.90___5___0___0___0" localSheetId="13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 localSheetId="9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11">#REF!</definedName>
    <definedName name="Поправочные_коэффициенты_по_письму_Госстроя_от_25.12.90___6___0" localSheetId="13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11">#REF!</definedName>
    <definedName name="Поправочные_коэффициенты_по_письму_Госстроя_от_25.12.90___6___0___0" localSheetId="13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 localSheetId="9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11">#REF!</definedName>
    <definedName name="Поправочные_коэффициенты_по_письму_Госстроя_от_25.12.90___6___0___0___0" localSheetId="13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 localSheetId="9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11">#REF!</definedName>
    <definedName name="Поправочные_коэффициенты_по_письму_Госстроя_от_25.12.90___6___1" localSheetId="13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 localSheetId="9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11">#REF!</definedName>
    <definedName name="Поправочные_коэффициенты_по_письму_Госстроя_от_25.12.90___6___10" localSheetId="13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 localSheetId="9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11">#REF!</definedName>
    <definedName name="Поправочные_коэффициенты_по_письму_Госстроя_от_25.12.90___6___12" localSheetId="13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 localSheetId="9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11">#REF!</definedName>
    <definedName name="Поправочные_коэффициенты_по_письму_Госстроя_от_25.12.90___6___2" localSheetId="13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 localSheetId="9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11">#REF!</definedName>
    <definedName name="Поправочные_коэффициенты_по_письму_Госстроя_от_25.12.90___6___4" localSheetId="13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 localSheetId="9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11">#REF!</definedName>
    <definedName name="Поправочные_коэффициенты_по_письму_Госстроя_от_25.12.90___6___6" localSheetId="13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 localSheetId="9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11">#REF!</definedName>
    <definedName name="Поправочные_коэффициенты_по_письму_Госстроя_от_25.12.90___6___8" localSheetId="13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 localSheetId="9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11">#REF!</definedName>
    <definedName name="Поправочные_коэффициенты_по_письму_Госстроя_от_25.12.90___7" localSheetId="13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 localSheetId="9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11">#REF!</definedName>
    <definedName name="Поправочные_коэффициенты_по_письму_Госстроя_от_25.12.90___7___0" localSheetId="13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 localSheetId="9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11">#REF!</definedName>
    <definedName name="Поправочные_коэффициенты_по_письму_Госстроя_от_25.12.90___7___10" localSheetId="13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 localSheetId="9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11">#REF!</definedName>
    <definedName name="Поправочные_коэффициенты_по_письму_Госстроя_от_25.12.90___7___2" localSheetId="13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 localSheetId="9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11">#REF!</definedName>
    <definedName name="Поправочные_коэффициенты_по_письму_Госстроя_от_25.12.90___7___4" localSheetId="13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 localSheetId="9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11">#REF!</definedName>
    <definedName name="Поправочные_коэффициенты_по_письму_Госстроя_от_25.12.90___7___6" localSheetId="13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 localSheetId="9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11">#REF!</definedName>
    <definedName name="Поправочные_коэффициенты_по_письму_Госстроя_от_25.12.90___7___8" localSheetId="13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 localSheetId="9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11">#REF!</definedName>
    <definedName name="Поправочные_коэффициенты_по_письму_Госстроя_от_25.12.90___8" localSheetId="13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 localSheetId="9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11">#REF!</definedName>
    <definedName name="Поправочные_коэффициенты_по_письму_Госстроя_от_25.12.90___8___0" localSheetId="13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 localSheetId="9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11">#REF!</definedName>
    <definedName name="Поправочные_коэффициенты_по_письму_Госстроя_от_25.12.90___8___0___0" localSheetId="13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 localSheetId="9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11">#REF!</definedName>
    <definedName name="Поправочные_коэффициенты_по_письму_Госстроя_от_25.12.90___8___0___0___0" localSheetId="13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 localSheetId="9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11">#REF!</definedName>
    <definedName name="Поправочные_коэффициенты_по_письму_Госстроя_от_25.12.90___8___1" localSheetId="13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 localSheetId="9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11">#REF!</definedName>
    <definedName name="Поправочные_коэффициенты_по_письму_Госстроя_от_25.12.90___8___10" localSheetId="13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 localSheetId="9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11">#REF!</definedName>
    <definedName name="Поправочные_коэффициенты_по_письму_Госстроя_от_25.12.90___8___12" localSheetId="13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 localSheetId="9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11">#REF!</definedName>
    <definedName name="Поправочные_коэффициенты_по_письму_Госстроя_от_25.12.90___8___2" localSheetId="13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 localSheetId="9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11">#REF!</definedName>
    <definedName name="Поправочные_коэффициенты_по_письму_Госстроя_от_25.12.90___8___4" localSheetId="13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 localSheetId="9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11">#REF!</definedName>
    <definedName name="Поправочные_коэффициенты_по_письму_Госстроя_от_25.12.90___8___6" localSheetId="13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 localSheetId="9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11">#REF!</definedName>
    <definedName name="Поправочные_коэффициенты_по_письму_Госстроя_от_25.12.90___8___8" localSheetId="13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 localSheetId="9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11">#REF!</definedName>
    <definedName name="Поправочные_коэффициенты_по_письму_Госстроя_от_25.12.90___9" localSheetId="13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 localSheetId="9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11">#REF!</definedName>
    <definedName name="Поправочные_коэффициенты_по_письму_Госстроя_от_25.12.90___9___0" localSheetId="13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 localSheetId="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11">#REF!</definedName>
    <definedName name="Поправочные_коэффициенты_по_письму_Госстроя_от_25.12.90___9___0___0" localSheetId="13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 localSheetId="9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11">#REF!</definedName>
    <definedName name="Поправочные_коэффициенты_по_письму_Госстроя_от_25.12.90___9___0___0___0" localSheetId="13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 localSheetId="9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11">#REF!</definedName>
    <definedName name="Поправочные_коэффициенты_по_письму_Госстроя_от_25.12.90___9___10" localSheetId="13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 localSheetId="9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11">#REF!</definedName>
    <definedName name="Поправочные_коэффициенты_по_письму_Госстроя_от_25.12.90___9___2" localSheetId="13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 localSheetId="9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11">#REF!</definedName>
    <definedName name="Поправочные_коэффициенты_по_письму_Госстроя_от_25.12.90___9___4" localSheetId="13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 localSheetId="9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11">#REF!</definedName>
    <definedName name="Поправочные_коэффициенты_по_письму_Госстроя_от_25.12.90___9___6" localSheetId="13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 localSheetId="9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11">#REF!</definedName>
    <definedName name="Поправочные_коэффициенты_по_письму_Госстроя_от_25.12.90___9___8" localSheetId="13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 localSheetId="9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11">#REF!</definedName>
    <definedName name="пордолд" localSheetId="13">#REF!</definedName>
    <definedName name="пордолд" localSheetId="7">#REF!</definedName>
    <definedName name="пордолд" localSheetId="9">#REF!</definedName>
    <definedName name="пордолд">#REF!</definedName>
    <definedName name="Постоянная_часть_закрытых_ПС" localSheetId="9">#REF!</definedName>
    <definedName name="Постоянная_часть_закрытых_ПС">#REF!</definedName>
    <definedName name="Постоянная_часть_открытых_ПС" localSheetId="9">#REF!</definedName>
    <definedName name="Постоянная_часть_открытых_ПС">#REF!</definedName>
    <definedName name="Постоянный_отвод_земель_ВЛ" localSheetId="9">#REF!</definedName>
    <definedName name="Постоянный_отвод_земель_ВЛ">#REF!</definedName>
    <definedName name="Постоянный_отвод_земель_под_КЛ" localSheetId="9">#REF!</definedName>
    <definedName name="Постоянный_отвод_земель_под_КЛ">#REF!</definedName>
    <definedName name="ПотериНорма" localSheetId="13">#REF!</definedName>
    <definedName name="ПотериНорма" localSheetId="9">#REF!</definedName>
    <definedName name="ПотериНорма">#REF!</definedName>
    <definedName name="ПотериФакт" localSheetId="13">#REF!</definedName>
    <definedName name="ПотериФакт" localSheetId="9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11">#REF!</definedName>
    <definedName name="поток2" localSheetId="13">#REF!</definedName>
    <definedName name="поток2" localSheetId="7">#REF!</definedName>
    <definedName name="поток2" localSheetId="9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1">#REF!</definedName>
    <definedName name="пп" localSheetId="16">#REF!</definedName>
    <definedName name="пп" localSheetId="17">#REF!</definedName>
    <definedName name="пп" localSheetId="13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11">#REF!</definedName>
    <definedName name="ппвьпр" localSheetId="13">#REF!</definedName>
    <definedName name="ппвьпр" localSheetId="7">#REF!</definedName>
    <definedName name="ппвьпр" localSheetId="9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1">#REF!</definedName>
    <definedName name="ппп" localSheetId="16">#REF!</definedName>
    <definedName name="ппп" localSheetId="17">#REF!</definedName>
    <definedName name="ппп" localSheetId="13">#REF!</definedName>
    <definedName name="ппп" localSheetId="7">#REF!</definedName>
    <definedName name="ппп" localSheetId="9">#REF!</definedName>
    <definedName name="ппп" localSheetId="14">#REF!</definedName>
    <definedName name="ппп" localSheetId="12">#REF!</definedName>
    <definedName name="ппп">#REF!</definedName>
    <definedName name="пппппп" localSheetId="9">#REF!</definedName>
    <definedName name="ппп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11">#REF!</definedName>
    <definedName name="пппппппппппппппппппппппа" localSheetId="13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11">#REF!</definedName>
    <definedName name="ПР" localSheetId="13">#REF!</definedName>
    <definedName name="ПР" localSheetId="7">#REF!</definedName>
    <definedName name="ПР" localSheetId="9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11">#REF!</definedName>
    <definedName name="правоп" localSheetId="13">#REF!</definedName>
    <definedName name="правоп" localSheetId="7">#REF!</definedName>
    <definedName name="правоп" localSheetId="9">#REF!</definedName>
    <definedName name="правоп">#REF!</definedName>
    <definedName name="прайс" localSheetId="9">#REF!</definedName>
    <definedName name="прайс">#REF!</definedName>
    <definedName name="прд" localSheetId="0">#REF!</definedName>
    <definedName name="прд" localSheetId="1">#REF!</definedName>
    <definedName name="прд" localSheetId="2">#REF!</definedName>
    <definedName name="прд" localSheetId="11">#REF!</definedName>
    <definedName name="прд" localSheetId="13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11">#REF!</definedName>
    <definedName name="прдо" localSheetId="13">#REF!</definedName>
    <definedName name="прдо" localSheetId="7">#REF!</definedName>
    <definedName name="прдо" localSheetId="9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11">#REF!</definedName>
    <definedName name="прер" localSheetId="13">#REF!</definedName>
    <definedName name="прер" localSheetId="7">#REF!</definedName>
    <definedName name="прер" localSheetId="9">#REF!</definedName>
    <definedName name="прер">#REF!</definedName>
    <definedName name="приб" localSheetId="9">#REF!</definedName>
    <definedName name="приб">#REF!</definedName>
    <definedName name="прибл" localSheetId="9">#REF!</definedName>
    <definedName name="прибл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11">#REF!</definedName>
    <definedName name="прибыль" localSheetId="13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13">#REF!</definedName>
    <definedName name="Прибыль_RAB" localSheetId="9">#REF!</definedName>
    <definedName name="Прибыль_RAB">#REF!</definedName>
    <definedName name="Прибыль_Масса" localSheetId="13">#REF!</definedName>
    <definedName name="Прибыль_Масса" localSheetId="9">#REF!</definedName>
    <definedName name="Прибыль_Масса">#REF!</definedName>
    <definedName name="Прибыль_Метод" localSheetId="13">#REF!</definedName>
    <definedName name="Прибыль_Метод" localSheetId="9">#REF!</definedName>
    <definedName name="Прибыль_Метод">#REF!</definedName>
    <definedName name="Прибыль_ПроцентОС" localSheetId="13">#REF!</definedName>
    <definedName name="Прибыль_ПроцентОС" localSheetId="9">#REF!</definedName>
    <definedName name="Прибыль_ПроцентОС">#REF!</definedName>
    <definedName name="Прибыль_ПроцентСС" localSheetId="13">#REF!</definedName>
    <definedName name="Прибыль_ПроцентСС" localSheetId="9">#REF!</definedName>
    <definedName name="Прибыль_ПроцентСС">#REF!</definedName>
    <definedName name="Прибыль_ФД" localSheetId="13">#REF!</definedName>
    <definedName name="Прибыль_ФД" localSheetId="9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11">#REF!</definedName>
    <definedName name="Прикладное_ПО" localSheetId="13">#REF!</definedName>
    <definedName name="Прикладное_ПО" localSheetId="7">#REF!</definedName>
    <definedName name="Прикладное_ПО" localSheetId="9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11">#REF!</definedName>
    <definedName name="Прилож" localSheetId="13">#REF!</definedName>
    <definedName name="Прилож" localSheetId="7">#REF!</definedName>
    <definedName name="Прилож" localSheetId="9">#REF!</definedName>
    <definedName name="Прилож">#REF!</definedName>
    <definedName name="прим" localSheetId="9">#REF!</definedName>
    <definedName name="прим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11">#REF!</definedName>
    <definedName name="Приморский_край" localSheetId="13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11">#REF!</definedName>
    <definedName name="Приморский_край_1" localSheetId="13">#REF!</definedName>
    <definedName name="Приморский_край_1" localSheetId="7">#REF!</definedName>
    <definedName name="Приморский_край_1" localSheetId="9">#REF!</definedName>
    <definedName name="Приморский_край_1">#REF!</definedName>
    <definedName name="приоб" localSheetId="13">#REF!</definedName>
    <definedName name="приоб" localSheetId="9">#REF!</definedName>
    <definedName name="приоб">#REF!</definedName>
    <definedName name="приобр" localSheetId="13">#REF!</definedName>
    <definedName name="приобр" localSheetId="9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11">#REF!</definedName>
    <definedName name="прл" localSheetId="13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11">#REF!</definedName>
    <definedName name="прлв" localSheetId="13">#REF!</definedName>
    <definedName name="прлв" localSheetId="7">#REF!</definedName>
    <definedName name="прлв" localSheetId="9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11">#REF!</definedName>
    <definedName name="прлвпрл" localSheetId="13">#REF!</definedName>
    <definedName name="прлвпрл" localSheetId="7">#REF!</definedName>
    <definedName name="прлвпрл" localSheetId="9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11">#REF!</definedName>
    <definedName name="прлпврл" localSheetId="13">#REF!</definedName>
    <definedName name="прлпврл" localSheetId="7">#REF!</definedName>
    <definedName name="прлпврл" localSheetId="9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11">#REF!</definedName>
    <definedName name="прлпр" localSheetId="13">#REF!</definedName>
    <definedName name="прлпр" localSheetId="7">#REF!</definedName>
    <definedName name="прлпр" localSheetId="9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11">#REF!</definedName>
    <definedName name="прльп" localSheetId="13">#REF!</definedName>
    <definedName name="прльп" localSheetId="7">#REF!</definedName>
    <definedName name="прльп" localSheetId="9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11">#REF!</definedName>
    <definedName name="про" localSheetId="13">#REF!</definedName>
    <definedName name="про" localSheetId="7">#REF!</definedName>
    <definedName name="про" localSheetId="9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11">#REF!</definedName>
    <definedName name="пробная" localSheetId="13">#REF!</definedName>
    <definedName name="пробная" localSheetId="7">#REF!</definedName>
    <definedName name="пробная" localSheetId="9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11">#REF!</definedName>
    <definedName name="Проверил" localSheetId="13">#REF!</definedName>
    <definedName name="Проверил" localSheetId="7">#REF!</definedName>
    <definedName name="Проверил" localSheetId="9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11">#REF!</definedName>
    <definedName name="провпо" localSheetId="13">#REF!</definedName>
    <definedName name="провпо" localSheetId="7">#REF!</definedName>
    <definedName name="провпо" localSheetId="9">#REF!</definedName>
    <definedName name="провпо">#REF!</definedName>
    <definedName name="Прогноз_Вып_пц" localSheetId="9">#REF!</definedName>
    <definedName name="Прогноз_Вып_пц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11">#REF!</definedName>
    <definedName name="проект" localSheetId="13">#REF!</definedName>
    <definedName name="проект" localSheetId="7">#REF!</definedName>
    <definedName name="проект" localSheetId="9">#REF!</definedName>
    <definedName name="проект">#REF!</definedName>
    <definedName name="проект2" localSheetId="13">#REF!</definedName>
    <definedName name="проект2" localSheetId="9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9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9">#REF!</definedName>
    <definedName name="Прокладка_ВОЛС_в_траншее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11">#REF!</definedName>
    <definedName name="пролоддошщ" localSheetId="13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11">#REF!</definedName>
    <definedName name="Промбезоп" localSheetId="13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11">#REF!</definedName>
    <definedName name="Промышленная" localSheetId="13">#REF!</definedName>
    <definedName name="Промышленная" localSheetId="7">#REF!</definedName>
    <definedName name="Промышленная" localSheetId="9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11">#REF!</definedName>
    <definedName name="пропр" localSheetId="13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13">#REF!</definedName>
    <definedName name="пропропрспро" localSheetId="9">#REF!</definedName>
    <definedName name="пропропрспро">#REF!</definedName>
    <definedName name="Прот" localSheetId="9">#REF!</definedName>
    <definedName name="Прот">#REF!</definedName>
    <definedName name="Противоаварийная_автоматика_ПС" localSheetId="9">#REF!</definedName>
    <definedName name="Противоаварийная_автоматика_ПС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11">#REF!</definedName>
    <definedName name="протоколРМВК" localSheetId="13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11">#REF!</definedName>
    <definedName name="прочие" localSheetId="13">#REF!</definedName>
    <definedName name="прочие" localSheetId="7">#REF!</definedName>
    <definedName name="прочие" localSheetId="9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11">#REF!</definedName>
    <definedName name="Прочие_затраты_в_базисных_ценах" localSheetId="13">#REF!</definedName>
    <definedName name="Прочие_затраты_в_базисных_ценах" localSheetId="7">#REF!</definedName>
    <definedName name="Прочие_затраты_в_базисных_ценах" localSheetId="9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11">#REF!</definedName>
    <definedName name="Прочие_работы" localSheetId="13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11">#REF!</definedName>
    <definedName name="прпр_1" localSheetId="13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11">#REF!</definedName>
    <definedName name="пртпр" localSheetId="13">#REF!</definedName>
    <definedName name="пртпр" localSheetId="7">#REF!</definedName>
    <definedName name="пртпр" localSheetId="9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11">#REF!</definedName>
    <definedName name="прч" localSheetId="13">#REF!</definedName>
    <definedName name="прч" localSheetId="7">#REF!</definedName>
    <definedName name="прч" localSheetId="9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11">#REF!</definedName>
    <definedName name="прь" localSheetId="13">#REF!</definedName>
    <definedName name="прь" localSheetId="7">#REF!</definedName>
    <definedName name="прь" localSheetId="9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11">#REF!</definedName>
    <definedName name="прьв" localSheetId="13">#REF!</definedName>
    <definedName name="прьв" localSheetId="7">#REF!</definedName>
    <definedName name="прьв" localSheetId="9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11">#REF!</definedName>
    <definedName name="прьто" localSheetId="13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11">#REF!</definedName>
    <definedName name="пс" localSheetId="13">#REF!</definedName>
    <definedName name="пс" localSheetId="7">#REF!</definedName>
    <definedName name="пс" localSheetId="9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11">#REF!</definedName>
    <definedName name="пс40" localSheetId="13">#REF!</definedName>
    <definedName name="пс40" localSheetId="7">#REF!</definedName>
    <definedName name="пс40" localSheetId="9">#REF!</definedName>
    <definedName name="пс40">#REF!</definedName>
    <definedName name="псков" localSheetId="9">#REF!</definedName>
    <definedName name="псков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11">#REF!</definedName>
    <definedName name="Псковская_область" localSheetId="13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11">#REF!</definedName>
    <definedName name="псрл" localSheetId="13">#REF!</definedName>
    <definedName name="псрл" localSheetId="7">#REF!</definedName>
    <definedName name="псрл" localSheetId="9">#REF!</definedName>
    <definedName name="псрл">#REF!</definedName>
    <definedName name="пус" localSheetId="9">#REF!</definedName>
    <definedName name="пус">#REF!</definedName>
    <definedName name="пуш" localSheetId="9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11">#REF!</definedName>
    <definedName name="пшждю" localSheetId="13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11">#REF!</definedName>
    <definedName name="пьбю" localSheetId="13">#REF!</definedName>
    <definedName name="пьбю" localSheetId="7">#REF!</definedName>
    <definedName name="пьбю" localSheetId="9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11">#REF!</definedName>
    <definedName name="пьюию" localSheetId="13">#REF!</definedName>
    <definedName name="пьюию" localSheetId="7">#REF!</definedName>
    <definedName name="пьюию" localSheetId="9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11">#REF!</definedName>
    <definedName name="пятый" localSheetId="13">#REF!</definedName>
    <definedName name="пятый" localSheetId="7">#REF!</definedName>
    <definedName name="пятый" localSheetId="9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11">#REF!</definedName>
    <definedName name="р" localSheetId="13">#REF!</definedName>
    <definedName name="р" localSheetId="7">#REF!</definedName>
    <definedName name="р" localSheetId="9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11">#REF!</definedName>
    <definedName name="раб" localSheetId="13">#REF!</definedName>
    <definedName name="раб" localSheetId="7">#REF!</definedName>
    <definedName name="раб" localSheetId="9">#REF!</definedName>
    <definedName name="раб">#REF!</definedName>
    <definedName name="рабдень" localSheetId="9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11">#REF!</definedName>
    <definedName name="Работа1" localSheetId="13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11">#REF!</definedName>
    <definedName name="Работа10" localSheetId="13">#REF!</definedName>
    <definedName name="Работа10" localSheetId="7">#REF!</definedName>
    <definedName name="Работа10" localSheetId="9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11">#REF!</definedName>
    <definedName name="Работа11" localSheetId="13">#REF!</definedName>
    <definedName name="Работа11" localSheetId="7">#REF!</definedName>
    <definedName name="Работа11" localSheetId="9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11">#REF!</definedName>
    <definedName name="Работа12" localSheetId="13">#REF!</definedName>
    <definedName name="Работа12" localSheetId="7">#REF!</definedName>
    <definedName name="Работа12" localSheetId="9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11">#REF!</definedName>
    <definedName name="Работа13" localSheetId="13">#REF!</definedName>
    <definedName name="Работа13" localSheetId="7">#REF!</definedName>
    <definedName name="Работа13" localSheetId="9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11">#REF!</definedName>
    <definedName name="Работа14" localSheetId="13">#REF!</definedName>
    <definedName name="Работа14" localSheetId="7">#REF!</definedName>
    <definedName name="Работа14" localSheetId="9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11">#REF!</definedName>
    <definedName name="Работа15" localSheetId="13">#REF!</definedName>
    <definedName name="Работа15" localSheetId="7">#REF!</definedName>
    <definedName name="Работа15" localSheetId="9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11">#REF!</definedName>
    <definedName name="Работа16" localSheetId="13">#REF!</definedName>
    <definedName name="Работа16" localSheetId="7">#REF!</definedName>
    <definedName name="Работа16" localSheetId="9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11">#REF!</definedName>
    <definedName name="Работа17" localSheetId="13">#REF!</definedName>
    <definedName name="Работа17" localSheetId="7">#REF!</definedName>
    <definedName name="Работа17" localSheetId="9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11">#REF!</definedName>
    <definedName name="Работа18" localSheetId="13">#REF!</definedName>
    <definedName name="Работа18" localSheetId="7">#REF!</definedName>
    <definedName name="Работа18" localSheetId="9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11">#REF!</definedName>
    <definedName name="Работа19" localSheetId="13">#REF!</definedName>
    <definedName name="Работа19" localSheetId="7">#REF!</definedName>
    <definedName name="Работа19" localSheetId="9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11">#REF!</definedName>
    <definedName name="Работа2" localSheetId="13">#REF!</definedName>
    <definedName name="Работа2" localSheetId="7">#REF!</definedName>
    <definedName name="Работа2" localSheetId="9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11">#REF!</definedName>
    <definedName name="Работа20" localSheetId="13">#REF!</definedName>
    <definedName name="Работа20" localSheetId="7">#REF!</definedName>
    <definedName name="Работа20" localSheetId="9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11">#REF!</definedName>
    <definedName name="Работа21" localSheetId="13">#REF!</definedName>
    <definedName name="Работа21" localSheetId="7">#REF!</definedName>
    <definedName name="Работа21" localSheetId="9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11">#REF!</definedName>
    <definedName name="Работа22" localSheetId="13">#REF!</definedName>
    <definedName name="Работа22" localSheetId="7">#REF!</definedName>
    <definedName name="Работа22" localSheetId="9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11">#REF!</definedName>
    <definedName name="Работа23" localSheetId="13">#REF!</definedName>
    <definedName name="Работа23" localSheetId="7">#REF!</definedName>
    <definedName name="Работа23" localSheetId="9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11">#REF!</definedName>
    <definedName name="Работа24" localSheetId="13">#REF!</definedName>
    <definedName name="Работа24" localSheetId="7">#REF!</definedName>
    <definedName name="Работа24" localSheetId="9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11">#REF!</definedName>
    <definedName name="Работа25" localSheetId="13">#REF!</definedName>
    <definedName name="Работа25" localSheetId="7">#REF!</definedName>
    <definedName name="Работа25" localSheetId="9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11">#REF!</definedName>
    <definedName name="Работа26" localSheetId="13">#REF!</definedName>
    <definedName name="Работа26" localSheetId="7">#REF!</definedName>
    <definedName name="Работа26" localSheetId="9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11">#REF!</definedName>
    <definedName name="Работа27" localSheetId="13">#REF!</definedName>
    <definedName name="Работа27" localSheetId="7">#REF!</definedName>
    <definedName name="Работа27" localSheetId="9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11">#REF!</definedName>
    <definedName name="Работа28" localSheetId="13">#REF!</definedName>
    <definedName name="Работа28" localSheetId="7">#REF!</definedName>
    <definedName name="Работа28" localSheetId="9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11">#REF!</definedName>
    <definedName name="Работа29" localSheetId="13">#REF!</definedName>
    <definedName name="Работа29" localSheetId="7">#REF!</definedName>
    <definedName name="Работа29" localSheetId="9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11">#REF!</definedName>
    <definedName name="Работа3" localSheetId="13">#REF!</definedName>
    <definedName name="Работа3" localSheetId="7">#REF!</definedName>
    <definedName name="Работа3" localSheetId="9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11">#REF!</definedName>
    <definedName name="Работа30" localSheetId="13">#REF!</definedName>
    <definedName name="Работа30" localSheetId="7">#REF!</definedName>
    <definedName name="Работа30" localSheetId="9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11">#REF!</definedName>
    <definedName name="Работа31" localSheetId="13">#REF!</definedName>
    <definedName name="Работа31" localSheetId="7">#REF!</definedName>
    <definedName name="Работа31" localSheetId="9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11">#REF!</definedName>
    <definedName name="Работа32" localSheetId="13">#REF!</definedName>
    <definedName name="Работа32" localSheetId="7">#REF!</definedName>
    <definedName name="Работа32" localSheetId="9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11">#REF!</definedName>
    <definedName name="Работа33" localSheetId="13">#REF!</definedName>
    <definedName name="Работа33" localSheetId="7">#REF!</definedName>
    <definedName name="Работа33" localSheetId="9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11">#REF!</definedName>
    <definedName name="Работа34" localSheetId="13">#REF!</definedName>
    <definedName name="Работа34" localSheetId="7">#REF!</definedName>
    <definedName name="Работа34" localSheetId="9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11">#REF!</definedName>
    <definedName name="Работа35" localSheetId="13">#REF!</definedName>
    <definedName name="Работа35" localSheetId="7">#REF!</definedName>
    <definedName name="Работа35" localSheetId="9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11">#REF!</definedName>
    <definedName name="Работа36" localSheetId="13">#REF!</definedName>
    <definedName name="Работа36" localSheetId="7">#REF!</definedName>
    <definedName name="Работа36" localSheetId="9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11">#REF!</definedName>
    <definedName name="Работа37" localSheetId="13">#REF!</definedName>
    <definedName name="Работа37" localSheetId="7">#REF!</definedName>
    <definedName name="Работа37" localSheetId="9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11">#REF!</definedName>
    <definedName name="Работа38" localSheetId="13">#REF!</definedName>
    <definedName name="Работа38" localSheetId="7">#REF!</definedName>
    <definedName name="Работа38" localSheetId="9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11">#REF!</definedName>
    <definedName name="Работа39" localSheetId="13">#REF!</definedName>
    <definedName name="Работа39" localSheetId="7">#REF!</definedName>
    <definedName name="Работа39" localSheetId="9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11">#REF!</definedName>
    <definedName name="Работа4" localSheetId="13">#REF!</definedName>
    <definedName name="Работа4" localSheetId="7">#REF!</definedName>
    <definedName name="Работа4" localSheetId="9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11">#REF!</definedName>
    <definedName name="Работа40" localSheetId="13">#REF!</definedName>
    <definedName name="Работа40" localSheetId="7">#REF!</definedName>
    <definedName name="Работа40" localSheetId="9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11">#REF!</definedName>
    <definedName name="Работа41" localSheetId="13">#REF!</definedName>
    <definedName name="Работа41" localSheetId="7">#REF!</definedName>
    <definedName name="Работа41" localSheetId="9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11">#REF!</definedName>
    <definedName name="Работа42" localSheetId="13">#REF!</definedName>
    <definedName name="Работа42" localSheetId="7">#REF!</definedName>
    <definedName name="Работа42" localSheetId="9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11">#REF!</definedName>
    <definedName name="Работа43" localSheetId="13">#REF!</definedName>
    <definedName name="Работа43" localSheetId="7">#REF!</definedName>
    <definedName name="Работа43" localSheetId="9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11">#REF!</definedName>
    <definedName name="Работа44" localSheetId="13">#REF!</definedName>
    <definedName name="Работа44" localSheetId="7">#REF!</definedName>
    <definedName name="Работа44" localSheetId="9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11">#REF!</definedName>
    <definedName name="Работа45" localSheetId="13">#REF!</definedName>
    <definedName name="Работа45" localSheetId="7">#REF!</definedName>
    <definedName name="Работа45" localSheetId="9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11">#REF!</definedName>
    <definedName name="Работа46" localSheetId="13">#REF!</definedName>
    <definedName name="Работа46" localSheetId="7">#REF!</definedName>
    <definedName name="Работа46" localSheetId="9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11">#REF!</definedName>
    <definedName name="Работа47" localSheetId="13">#REF!</definedName>
    <definedName name="Работа47" localSheetId="7">#REF!</definedName>
    <definedName name="Работа47" localSheetId="9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11">#REF!</definedName>
    <definedName name="Работа48" localSheetId="13">#REF!</definedName>
    <definedName name="Работа48" localSheetId="7">#REF!</definedName>
    <definedName name="Работа48" localSheetId="9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11">#REF!</definedName>
    <definedName name="Работа49" localSheetId="13">#REF!</definedName>
    <definedName name="Работа49" localSheetId="7">#REF!</definedName>
    <definedName name="Работа49" localSheetId="9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11">#REF!</definedName>
    <definedName name="Работа5" localSheetId="13">#REF!</definedName>
    <definedName name="Работа5" localSheetId="7">#REF!</definedName>
    <definedName name="Работа5" localSheetId="9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11">#REF!</definedName>
    <definedName name="Работа50" localSheetId="13">#REF!</definedName>
    <definedName name="Работа50" localSheetId="7">#REF!</definedName>
    <definedName name="Работа50" localSheetId="9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11">#REF!</definedName>
    <definedName name="Работа51" localSheetId="13">#REF!</definedName>
    <definedName name="Работа51" localSheetId="7">#REF!</definedName>
    <definedName name="Работа51" localSheetId="9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11">#REF!</definedName>
    <definedName name="Работа52" localSheetId="13">#REF!</definedName>
    <definedName name="Работа52" localSheetId="7">#REF!</definedName>
    <definedName name="Работа52" localSheetId="9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11">#REF!</definedName>
    <definedName name="Работа53" localSheetId="13">#REF!</definedName>
    <definedName name="Работа53" localSheetId="7">#REF!</definedName>
    <definedName name="Работа53" localSheetId="9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11">#REF!</definedName>
    <definedName name="Работа54" localSheetId="13">#REF!</definedName>
    <definedName name="Работа54" localSheetId="7">#REF!</definedName>
    <definedName name="Работа54" localSheetId="9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11">#REF!</definedName>
    <definedName name="Работа55" localSheetId="13">#REF!</definedName>
    <definedName name="Работа55" localSheetId="7">#REF!</definedName>
    <definedName name="Работа55" localSheetId="9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11">#REF!</definedName>
    <definedName name="Работа56" localSheetId="13">#REF!</definedName>
    <definedName name="Работа56" localSheetId="7">#REF!</definedName>
    <definedName name="Работа56" localSheetId="9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11">#REF!</definedName>
    <definedName name="Работа57" localSheetId="13">#REF!</definedName>
    <definedName name="Работа57" localSheetId="7">#REF!</definedName>
    <definedName name="Работа57" localSheetId="9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11">#REF!</definedName>
    <definedName name="Работа58" localSheetId="13">#REF!</definedName>
    <definedName name="Работа58" localSheetId="7">#REF!</definedName>
    <definedName name="Работа58" localSheetId="9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11">#REF!</definedName>
    <definedName name="Работа59" localSheetId="13">#REF!</definedName>
    <definedName name="Работа59" localSheetId="7">#REF!</definedName>
    <definedName name="Работа59" localSheetId="9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11">#REF!</definedName>
    <definedName name="Работа6" localSheetId="13">#REF!</definedName>
    <definedName name="Работа6" localSheetId="7">#REF!</definedName>
    <definedName name="Работа6" localSheetId="9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11">#REF!</definedName>
    <definedName name="Работа60" localSheetId="13">#REF!</definedName>
    <definedName name="Работа60" localSheetId="7">#REF!</definedName>
    <definedName name="Работа60" localSheetId="9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11">#REF!</definedName>
    <definedName name="Работа7" localSheetId="13">#REF!</definedName>
    <definedName name="Работа7" localSheetId="7">#REF!</definedName>
    <definedName name="Работа7" localSheetId="9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11">#REF!</definedName>
    <definedName name="Работа8" localSheetId="13">#REF!</definedName>
    <definedName name="Работа8" localSheetId="7">#REF!</definedName>
    <definedName name="Работа8" localSheetId="9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11">#REF!</definedName>
    <definedName name="Работа9" localSheetId="13">#REF!</definedName>
    <definedName name="Работа9" localSheetId="7">#REF!</definedName>
    <definedName name="Работа9" localSheetId="9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11">#REF!</definedName>
    <definedName name="Раздел" localSheetId="13">#REF!</definedName>
    <definedName name="Раздел" localSheetId="7">#REF!</definedName>
    <definedName name="Раздел" localSheetId="9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11">#REF!</definedName>
    <definedName name="Разработка" localSheetId="13">#REF!</definedName>
    <definedName name="Разработка" localSheetId="7">#REF!</definedName>
    <definedName name="Разработка" localSheetId="9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11">#REF!</definedName>
    <definedName name="Разработка_" localSheetId="13">#REF!</definedName>
    <definedName name="Разработка_" localSheetId="7">#REF!</definedName>
    <definedName name="Разработка_" localSheetId="9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7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9">#REF!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11">#REF!</definedName>
    <definedName name="раоб" localSheetId="13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11">#REF!</definedName>
    <definedName name="раобароб" localSheetId="13">#REF!</definedName>
    <definedName name="раобароб" localSheetId="7">#REF!</definedName>
    <definedName name="раобароб" localSheetId="9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11">#REF!</definedName>
    <definedName name="раобь" localSheetId="13">#REF!</definedName>
    <definedName name="раобь" localSheetId="7">#REF!</definedName>
    <definedName name="раобь" localSheetId="9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11">#REF!</definedName>
    <definedName name="раолао" localSheetId="13">#REF!</definedName>
    <definedName name="раолао" localSheetId="7">#REF!</definedName>
    <definedName name="раолао" localSheetId="9">#REF!</definedName>
    <definedName name="раолао">#REF!</definedName>
    <definedName name="РасходыНаПотери" localSheetId="13">#REF!</definedName>
    <definedName name="РасходыНаПотери" localSheetId="9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11">#REF!</definedName>
    <definedName name="расчет" localSheetId="13">#REF!</definedName>
    <definedName name="расчет" localSheetId="7">#REF!</definedName>
    <definedName name="расчет" localSheetId="9">#REF!</definedName>
    <definedName name="расчет">#REF!</definedName>
    <definedName name="Расчет_реконструкции" localSheetId="9">#REF!</definedName>
    <definedName name="Расчет_реконструкции">#REF!</definedName>
    <definedName name="расчет1" localSheetId="9">#REF!</definedName>
    <definedName name="расчет1">#REF!</definedName>
    <definedName name="Расчёт1" localSheetId="9">#REF!</definedName>
    <definedName name="Расчёт1">#REF!</definedName>
    <definedName name="расш" localSheetId="13">#REF!</definedName>
    <definedName name="расш" localSheetId="9">#REF!</definedName>
    <definedName name="расш">#REF!</definedName>
    <definedName name="расш." localSheetId="13">#REF!</definedName>
    <definedName name="расш." localSheetId="9">#REF!</definedName>
    <definedName name="расш.">#REF!</definedName>
    <definedName name="Расширение_ПС" localSheetId="9">#REF!</definedName>
    <definedName name="Расширение_ПС">#REF!</definedName>
    <definedName name="Расшифровка" localSheetId="13">#REF!</definedName>
    <definedName name="Расшифровка" localSheetId="9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11">#REF!</definedName>
    <definedName name="рбтмь" localSheetId="13">#REF!</definedName>
    <definedName name="рбтмь" localSheetId="7">#REF!</definedName>
    <definedName name="рбтмь" localSheetId="9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11">#REF!</definedName>
    <definedName name="ргл" localSheetId="13">#REF!</definedName>
    <definedName name="ргл" localSheetId="7">#REF!</definedName>
    <definedName name="ргл" localSheetId="9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11">#REF!</definedName>
    <definedName name="РД" localSheetId="13">#REF!</definedName>
    <definedName name="РД" localSheetId="7">#REF!</definedName>
    <definedName name="РД" localSheetId="9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11">#REF!</definedName>
    <definedName name="рдп" localSheetId="13">#REF!</definedName>
    <definedName name="рдп" localSheetId="7">#REF!</definedName>
    <definedName name="рдп" localSheetId="9">#REF!</definedName>
    <definedName name="рдп">#REF!</definedName>
    <definedName name="Реакторы" localSheetId="9">#REF!</definedName>
    <definedName name="Реакторы">#REF!</definedName>
    <definedName name="Регион__вводит_пользователь_программы_из_контекстного_списка" localSheetId="9">#REF!</definedName>
    <definedName name="Регион__вводит_пользователь_программы_из_контекстного_списка">#REF!</definedName>
    <definedName name="Регионы" localSheetId="9">#REF!</definedName>
    <definedName name="Регионы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11">#REF!</definedName>
    <definedName name="Регистрационный_номер_группы_строек" localSheetId="13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11">#REF!</definedName>
    <definedName name="Регистрационный_номер_локальной_сметы" localSheetId="13">#REF!</definedName>
    <definedName name="Регистрационный_номер_локальной_сметы" localSheetId="7">#REF!</definedName>
    <definedName name="Регистрационный_номер_локальной_сметы" localSheetId="9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11">#REF!</definedName>
    <definedName name="Регистрационный_номер_объекта" localSheetId="13">#REF!</definedName>
    <definedName name="Регистрационный_номер_объекта" localSheetId="7">#REF!</definedName>
    <definedName name="Регистрационный_номер_объекта" localSheetId="9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11">#REF!</definedName>
    <definedName name="Регистрационный_номер_объектной_сметы" localSheetId="13">#REF!</definedName>
    <definedName name="Регистрационный_номер_объектной_сметы" localSheetId="7">#REF!</definedName>
    <definedName name="Регистрационный_номер_объектной_сметы" localSheetId="9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11">#REF!</definedName>
    <definedName name="Регистрационный_номер_очереди" localSheetId="13">#REF!</definedName>
    <definedName name="Регистрационный_номер_очереди" localSheetId="7">#REF!</definedName>
    <definedName name="Регистрационный_номер_очереди" localSheetId="9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11">#REF!</definedName>
    <definedName name="Регистрационный_номер_пускового_комплекса" localSheetId="13">#REF!</definedName>
    <definedName name="Регистрационный_номер_пускового_комплекса" localSheetId="7">#REF!</definedName>
    <definedName name="Регистрационный_номер_пускового_комплекса" localSheetId="9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11">#REF!</definedName>
    <definedName name="Регистрационный_номер_сводного_сметного_расчета" localSheetId="13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 localSheetId="9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11">#REF!</definedName>
    <definedName name="Регистрационный_номер_стройки" localSheetId="13">#REF!</definedName>
    <definedName name="Регистрационный_номер_стройки" localSheetId="7">#REF!</definedName>
    <definedName name="Регистрационный_номер_стройки" localSheetId="9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11">#REF!</definedName>
    <definedName name="регламент" localSheetId="13">#REF!</definedName>
    <definedName name="регламент" localSheetId="7">#REF!</definedName>
    <definedName name="регламент" localSheetId="9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11">#REF!</definedName>
    <definedName name="Регулярная_часть" localSheetId="13">#REF!</definedName>
    <definedName name="Регулярная_часть" localSheetId="7">#REF!</definedName>
    <definedName name="Регулярная_часть" localSheetId="9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11">#REF!</definedName>
    <definedName name="рек" localSheetId="13">#REF!</definedName>
    <definedName name="рек" localSheetId="7">#REF!</definedName>
    <definedName name="рек" localSheetId="9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11">#REF!</definedName>
    <definedName name="Республика_Адыгея" localSheetId="13">#REF!</definedName>
    <definedName name="Республика_Адыгея" localSheetId="7">#REF!</definedName>
    <definedName name="Республика_Адыгея" localSheetId="9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11">#REF!</definedName>
    <definedName name="Республика_Алтай" localSheetId="13">#REF!</definedName>
    <definedName name="Республика_Алтай" localSheetId="7">#REF!</definedName>
    <definedName name="Республика_Алтай" localSheetId="9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11">#REF!</definedName>
    <definedName name="Республика_Алтай_1" localSheetId="13">#REF!</definedName>
    <definedName name="Республика_Алтай_1" localSheetId="7">#REF!</definedName>
    <definedName name="Республика_Алтай_1" localSheetId="9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11">#REF!</definedName>
    <definedName name="Республика_Башкортостан" localSheetId="13">#REF!</definedName>
    <definedName name="Республика_Башкортостан" localSheetId="7">#REF!</definedName>
    <definedName name="Республика_Башкортостан" localSheetId="9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11">#REF!</definedName>
    <definedName name="Республика_Башкортостан_1" localSheetId="13">#REF!</definedName>
    <definedName name="Республика_Башкортостан_1" localSheetId="7">#REF!</definedName>
    <definedName name="Республика_Башкортостан_1" localSheetId="9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11">#REF!</definedName>
    <definedName name="Республика_Бурятия" localSheetId="13">#REF!</definedName>
    <definedName name="Республика_Бурятия" localSheetId="7">#REF!</definedName>
    <definedName name="Республика_Бурятия" localSheetId="9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11">#REF!</definedName>
    <definedName name="Республика_Бурятия_1" localSheetId="13">#REF!</definedName>
    <definedName name="Республика_Бурятия_1" localSheetId="7">#REF!</definedName>
    <definedName name="Республика_Бурятия_1" localSheetId="9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11">#REF!</definedName>
    <definedName name="Республика_Дагестан" localSheetId="13">#REF!</definedName>
    <definedName name="Республика_Дагестан" localSheetId="7">#REF!</definedName>
    <definedName name="Республика_Дагестан" localSheetId="9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11">#REF!</definedName>
    <definedName name="Республика_Ингушетия" localSheetId="13">#REF!</definedName>
    <definedName name="Республика_Ингушетия" localSheetId="7">#REF!</definedName>
    <definedName name="Республика_Ингушетия" localSheetId="9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11">#REF!</definedName>
    <definedName name="Республика_Калмыкия" localSheetId="13">#REF!</definedName>
    <definedName name="Республика_Калмыкия" localSheetId="7">#REF!</definedName>
    <definedName name="Республика_Калмыкия" localSheetId="9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11">#REF!</definedName>
    <definedName name="Республика_Карелия" localSheetId="13">#REF!</definedName>
    <definedName name="Республика_Карелия" localSheetId="7">#REF!</definedName>
    <definedName name="Республика_Карелия" localSheetId="9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11">#REF!</definedName>
    <definedName name="Республика_Карелия_1" localSheetId="13">#REF!</definedName>
    <definedName name="Республика_Карелия_1" localSheetId="7">#REF!</definedName>
    <definedName name="Республика_Карелия_1" localSheetId="9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11">#REF!</definedName>
    <definedName name="Республика_Коми" localSheetId="13">#REF!</definedName>
    <definedName name="Республика_Коми" localSheetId="7">#REF!</definedName>
    <definedName name="Республика_Коми" localSheetId="9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11">#REF!</definedName>
    <definedName name="Республика_Коми_1" localSheetId="13">#REF!</definedName>
    <definedName name="Республика_Коми_1" localSheetId="7">#REF!</definedName>
    <definedName name="Республика_Коми_1" localSheetId="9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11">#REF!</definedName>
    <definedName name="Республика_Марий_Эл" localSheetId="13">#REF!</definedName>
    <definedName name="Республика_Марий_Эл" localSheetId="7">#REF!</definedName>
    <definedName name="Республика_Марий_Эл" localSheetId="9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11">#REF!</definedName>
    <definedName name="Республика_Мордовия" localSheetId="13">#REF!</definedName>
    <definedName name="Республика_Мордовия" localSheetId="7">#REF!</definedName>
    <definedName name="Республика_Мордовия" localSheetId="9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11">#REF!</definedName>
    <definedName name="Республика_Саха__Якутия" localSheetId="13">#REF!</definedName>
    <definedName name="Республика_Саха__Якутия" localSheetId="7">#REF!</definedName>
    <definedName name="Республика_Саха__Якутия" localSheetId="9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11">#REF!</definedName>
    <definedName name="Республика_Саха__Якутия_1" localSheetId="13">#REF!</definedName>
    <definedName name="Республика_Саха__Якутия_1" localSheetId="7">#REF!</definedName>
    <definedName name="Республика_Саха__Якутия_1" localSheetId="9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11">#REF!</definedName>
    <definedName name="Республика_Северная_Осетия___Алания" localSheetId="13">#REF!</definedName>
    <definedName name="Республика_Северная_Осетия___Алания" localSheetId="7">#REF!</definedName>
    <definedName name="Республика_Северная_Осетия___Алания" localSheetId="9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11">#REF!</definedName>
    <definedName name="Республика_Татарстан__Татарстан" localSheetId="13">#REF!</definedName>
    <definedName name="Республика_Татарстан__Татарстан" localSheetId="7">#REF!</definedName>
    <definedName name="Республика_Татарстан__Татарстан" localSheetId="9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11">#REF!</definedName>
    <definedName name="Республика_Татарстан__Татарстан_1" localSheetId="13">#REF!</definedName>
    <definedName name="Республика_Татарстан__Татарстан_1" localSheetId="7">#REF!</definedName>
    <definedName name="Республика_Татарстан__Татарстан_1" localSheetId="9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11">#REF!</definedName>
    <definedName name="Республика_Тыва" localSheetId="13">#REF!</definedName>
    <definedName name="Республика_Тыва" localSheetId="7">#REF!</definedName>
    <definedName name="Республика_Тыва" localSheetId="9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11">#REF!</definedName>
    <definedName name="Республика_Тыва_1" localSheetId="13">#REF!</definedName>
    <definedName name="Республика_Тыва_1" localSheetId="7">#REF!</definedName>
    <definedName name="Республика_Тыва_1" localSheetId="9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11">#REF!</definedName>
    <definedName name="Республика_Хакасия" localSheetId="13">#REF!</definedName>
    <definedName name="Республика_Хакасия" localSheetId="7">#REF!</definedName>
    <definedName name="Республика_Хакасия" localSheetId="9">#REF!</definedName>
    <definedName name="Республика_Хакасия">#REF!</definedName>
    <definedName name="рига" localSheetId="9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11">#REF!</definedName>
    <definedName name="рлвро" localSheetId="13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11">#REF!</definedName>
    <definedName name="рлд" localSheetId="13">#REF!</definedName>
    <definedName name="рлд" localSheetId="7">#REF!</definedName>
    <definedName name="рлд" localSheetId="9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11">#REF!</definedName>
    <definedName name="рлдг" localSheetId="13">#REF!</definedName>
    <definedName name="рлдг" localSheetId="7">#REF!</definedName>
    <definedName name="рлдг" localSheetId="9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11">#REF!</definedName>
    <definedName name="рнгрлш" localSheetId="13">#REF!</definedName>
    <definedName name="рнгрлш" localSheetId="7">#REF!</definedName>
    <definedName name="рнгрлш" localSheetId="9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11">#REF!</definedName>
    <definedName name="ро" localSheetId="13">#REF!</definedName>
    <definedName name="ро" localSheetId="7">#REF!</definedName>
    <definedName name="ро" localSheetId="9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11">#REF!</definedName>
    <definedName name="ровро" localSheetId="13">#REF!</definedName>
    <definedName name="ровро" localSheetId="7">#REF!</definedName>
    <definedName name="ровро" localSheetId="9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11">#REF!</definedName>
    <definedName name="род" localSheetId="13">#REF!</definedName>
    <definedName name="род" localSheetId="7">#REF!</definedName>
    <definedName name="род" localSheetId="9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11">#REF!</definedName>
    <definedName name="родарод" localSheetId="13">#REF!</definedName>
    <definedName name="родарод" localSheetId="7">#REF!</definedName>
    <definedName name="родарод" localSheetId="9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11">#REF!</definedName>
    <definedName name="рож" localSheetId="13">#REF!</definedName>
    <definedName name="рож" localSheetId="7">#REF!</definedName>
    <definedName name="рож" localSheetId="9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11">#REF!</definedName>
    <definedName name="роло" localSheetId="13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11">#REF!</definedName>
    <definedName name="ролодод" localSheetId="13">#REF!</definedName>
    <definedName name="ролодод" localSheetId="7">#REF!</definedName>
    <definedName name="ролодод" localSheetId="9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11">#REF!</definedName>
    <definedName name="ропгнлпеглн" localSheetId="13">#REF!</definedName>
    <definedName name="ропгнлпеглн" localSheetId="7">#REF!</definedName>
    <definedName name="ропгнлпеглн" localSheetId="9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11">#REF!</definedName>
    <definedName name="Ростовская_область" localSheetId="13">#REF!</definedName>
    <definedName name="Ростовская_область" localSheetId="7">#REF!</definedName>
    <definedName name="Ростовская_область" localSheetId="9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11">#REF!</definedName>
    <definedName name="рпачрпч" localSheetId="13">#REF!</definedName>
    <definedName name="рпачрпч" localSheetId="7">#REF!</definedName>
    <definedName name="рпачрпч" localSheetId="9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11">#REF!</definedName>
    <definedName name="рпв" localSheetId="13">#REF!</definedName>
    <definedName name="рпв" localSheetId="7">#REF!</definedName>
    <definedName name="рпв" localSheetId="9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11">#REF!</definedName>
    <definedName name="рплрл" localSheetId="13">#REF!</definedName>
    <definedName name="рплрл" localSheetId="7">#REF!</definedName>
    <definedName name="рплрл" localSheetId="9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11">#REF!</definedName>
    <definedName name="рповпр" localSheetId="13">#REF!</definedName>
    <definedName name="рповпр" localSheetId="7">#REF!</definedName>
    <definedName name="рповпр" localSheetId="9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11">#REF!</definedName>
    <definedName name="рповр" localSheetId="13">#REF!</definedName>
    <definedName name="рповр" localSheetId="7">#REF!</definedName>
    <definedName name="рповр" localSheetId="9">#REF!</definedName>
    <definedName name="рповр">#REF!</definedName>
    <definedName name="РПР" localSheetId="9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11">#REF!</definedName>
    <definedName name="рпьрь" localSheetId="13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11">#REF!</definedName>
    <definedName name="ррр" localSheetId="13">#REF!</definedName>
    <definedName name="ррр" localSheetId="7">#REF!</definedName>
    <definedName name="ррр" localSheetId="9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11">#REF!</definedName>
    <definedName name="рррр" localSheetId="13">#REF!</definedName>
    <definedName name="рррр" localSheetId="7">#REF!</definedName>
    <definedName name="рррр" localSheetId="9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11">#REF!</definedName>
    <definedName name="ррюбр" localSheetId="13">#REF!</definedName>
    <definedName name="ррюбр" localSheetId="7">#REF!</definedName>
    <definedName name="ррюбр" localSheetId="9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11">#REF!</definedName>
    <definedName name="ртип" localSheetId="13">#REF!</definedName>
    <definedName name="ртип" localSheetId="7">#REF!</definedName>
    <definedName name="ртип" localSheetId="9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11">#REF!</definedName>
    <definedName name="руе" localSheetId="13">#REF!</definedName>
    <definedName name="руе" localSheetId="7">#REF!</definedName>
    <definedName name="руе" localSheetId="9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11">#REF!</definedName>
    <definedName name="Руководитель" localSheetId="13">#REF!</definedName>
    <definedName name="Руководитель" localSheetId="7">#REF!</definedName>
    <definedName name="Руководитель" localSheetId="9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11">#REF!</definedName>
    <definedName name="ручей" localSheetId="13">#REF!</definedName>
    <definedName name="ручей" localSheetId="7">#REF!</definedName>
    <definedName name="ручей" localSheetId="9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11">#REF!</definedName>
    <definedName name="Рязанская_область" localSheetId="13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1">{#N/A,#N/A,FALSE,"Шаблон_Спец1"}</definedName>
    <definedName name="С" localSheetId="15">{#N/A,#N/A,FALSE,"Шаблон_Спец1"}</definedName>
    <definedName name="С" localSheetId="17">{#N/A,#N/A,FALSE,"Шаблон_Спец1"}</definedName>
    <definedName name="С" localSheetId="13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4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11">#REF!</definedName>
    <definedName name="с1" localSheetId="13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11">#REF!</definedName>
    <definedName name="с10" localSheetId="13">#REF!</definedName>
    <definedName name="с10" localSheetId="7">#REF!</definedName>
    <definedName name="с10" localSheetId="9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11">#REF!</definedName>
    <definedName name="с2" localSheetId="13">#REF!</definedName>
    <definedName name="с2" localSheetId="7">#REF!</definedName>
    <definedName name="с2" localSheetId="9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11">#REF!</definedName>
    <definedName name="с3" localSheetId="13">#REF!</definedName>
    <definedName name="с3" localSheetId="7">#REF!</definedName>
    <definedName name="с3" localSheetId="9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11">#REF!</definedName>
    <definedName name="с4" localSheetId="13">#REF!</definedName>
    <definedName name="с4" localSheetId="7">#REF!</definedName>
    <definedName name="с4" localSheetId="9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11">#REF!</definedName>
    <definedName name="с5" localSheetId="13">#REF!</definedName>
    <definedName name="с5" localSheetId="7">#REF!</definedName>
    <definedName name="с5" localSheetId="9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11">#REF!</definedName>
    <definedName name="с6" localSheetId="13">#REF!</definedName>
    <definedName name="с6" localSheetId="7">#REF!</definedName>
    <definedName name="с6" localSheetId="9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11">#REF!</definedName>
    <definedName name="с7" localSheetId="13">#REF!</definedName>
    <definedName name="с7" localSheetId="7">#REF!</definedName>
    <definedName name="с7" localSheetId="9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11">#REF!</definedName>
    <definedName name="с8" localSheetId="13">#REF!</definedName>
    <definedName name="с8" localSheetId="7">#REF!</definedName>
    <definedName name="с8" localSheetId="9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11">#REF!</definedName>
    <definedName name="с9" localSheetId="13">#REF!</definedName>
    <definedName name="с9" localSheetId="7">#REF!</definedName>
    <definedName name="с9" localSheetId="9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11">#REF!</definedName>
    <definedName name="саа" localSheetId="13">#REF!</definedName>
    <definedName name="саа" localSheetId="7">#REF!</definedName>
    <definedName name="саа" localSheetId="9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11">#REF!</definedName>
    <definedName name="сам" localSheetId="13">#REF!</definedName>
    <definedName name="сам" localSheetId="7">#REF!</definedName>
    <definedName name="сам" localSheetId="9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11">#REF!</definedName>
    <definedName name="Самарская_область" localSheetId="13">#REF!</definedName>
    <definedName name="Самарская_область" localSheetId="7">#REF!</definedName>
    <definedName name="Самарская_область" localSheetId="9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11">#REF!</definedName>
    <definedName name="Саратовская_область" localSheetId="13">#REF!</definedName>
    <definedName name="Саратовская_область" localSheetId="7">#REF!</definedName>
    <definedName name="Саратовская_область" localSheetId="9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11">#REF!</definedName>
    <definedName name="сарсвралош" localSheetId="13">#REF!</definedName>
    <definedName name="сарсвралош" localSheetId="7">#REF!</definedName>
    <definedName name="сарсвралош" localSheetId="9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11">#REF!</definedName>
    <definedName name="Сахалинская_область" localSheetId="13">#REF!</definedName>
    <definedName name="Сахалинская_область" localSheetId="7">#REF!</definedName>
    <definedName name="Сахалинская_область" localSheetId="9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11">#REF!</definedName>
    <definedName name="Сахалинская_область_1" localSheetId="13">#REF!</definedName>
    <definedName name="Сахалинская_область_1" localSheetId="7">#REF!</definedName>
    <definedName name="Сахалинская_область_1" localSheetId="9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11">#REF!</definedName>
    <definedName name="Свердловская_область" localSheetId="13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11">#REF!</definedName>
    <definedName name="Свердловская_область_1" localSheetId="13">#REF!</definedName>
    <definedName name="Свердловская_область_1" localSheetId="7">#REF!</definedName>
    <definedName name="Свердловская_область_1" localSheetId="9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11">#REF!</definedName>
    <definedName name="Сводка" localSheetId="13">#REF!</definedName>
    <definedName name="Сводка" localSheetId="7">#REF!</definedName>
    <definedName name="Сводка" localSheetId="9">#REF!</definedName>
    <definedName name="Сводка">#REF!</definedName>
    <definedName name="СВсм" localSheetId="9">#REF!</definedName>
    <definedName name="СВсм">#REF!</definedName>
    <definedName name="СДП" localSheetId="9">#REF!</definedName>
    <definedName name="СДП">#REF!</definedName>
    <definedName name="се" localSheetId="9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11">#REF!</definedName>
    <definedName name="сев" localSheetId="13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11">#REF!</definedName>
    <definedName name="сег1" localSheetId="13">#REF!</definedName>
    <definedName name="сег1" localSheetId="7">#REF!</definedName>
    <definedName name="сег1" localSheetId="9">#REF!</definedName>
    <definedName name="сег1">#REF!</definedName>
    <definedName name="Сегменты" localSheetId="9">#REF!</definedName>
    <definedName name="Сегменты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11">#REF!</definedName>
    <definedName name="Сегодня" localSheetId="13">#REF!</definedName>
    <definedName name="Сегодня" localSheetId="7">#REF!</definedName>
    <definedName name="Сегодня" localSheetId="9">#REF!</definedName>
    <definedName name="Сегодня">#REF!</definedName>
    <definedName name="Сейсмика_зданий" localSheetId="9">#REF!</definedName>
    <definedName name="Сейсмика_зданий">#REF!</definedName>
    <definedName name="Сейсмика_линий" localSheetId="9">#REF!</definedName>
    <definedName name="Сейсмика_линий">#REF!</definedName>
    <definedName name="Семь" localSheetId="0">#REF!</definedName>
    <definedName name="Семь" localSheetId="1">#REF!</definedName>
    <definedName name="Семь" localSheetId="2">#REF!</definedName>
    <definedName name="Семь" localSheetId="11">#REF!</definedName>
    <definedName name="Семь" localSheetId="13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11">#REF!</definedName>
    <definedName name="Сервис" localSheetId="13">#REF!</definedName>
    <definedName name="Сервис" localSheetId="7">#REF!</definedName>
    <definedName name="Сервис" localSheetId="9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11">#REF!</definedName>
    <definedName name="Сервис_Всего_1" localSheetId="13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11">#REF!</definedName>
    <definedName name="Сервисное_оборудование_1" localSheetId="13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ЗИТ" localSheetId="9">#REF!</definedName>
    <definedName name="СЗИТ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11">#REF!</definedName>
    <definedName name="СлБелг" localSheetId="13">#REF!</definedName>
    <definedName name="СлБелг" localSheetId="7">#REF!</definedName>
    <definedName name="СлБелг" localSheetId="9">#REF!</definedName>
    <definedName name="СлБелг">#REF!</definedName>
    <definedName name="СлБуд" localSheetId="9">#REF!</definedName>
    <definedName name="СлБуд">#REF!</definedName>
    <definedName name="слон" localSheetId="9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11">#REF!</definedName>
    <definedName name="см" localSheetId="13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11">#REF!</definedName>
    <definedName name="см_конк" localSheetId="13">#REF!</definedName>
    <definedName name="см_конк" localSheetId="7">#REF!</definedName>
    <definedName name="см_конк" localSheetId="9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11">#REF!</definedName>
    <definedName name="см1" localSheetId="13">#REF!</definedName>
    <definedName name="см1" localSheetId="7">#REF!</definedName>
    <definedName name="см1" localSheetId="9">#REF!</definedName>
    <definedName name="см1">#REF!</definedName>
    <definedName name="См6" localSheetId="9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11">#REF!</definedName>
    <definedName name="См7" localSheetId="13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11">#REF!</definedName>
    <definedName name="смета" localSheetId="13">#REF!</definedName>
    <definedName name="смета" localSheetId="7">#REF!</definedName>
    <definedName name="смета" localSheetId="9">#REF!</definedName>
    <definedName name="смета">#REF!</definedName>
    <definedName name="Смета_2" localSheetId="9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11">#REF!</definedName>
    <definedName name="смета1" localSheetId="13">#REF!</definedName>
    <definedName name="смета1" localSheetId="7">#REF!</definedName>
    <definedName name="смета1" localSheetId="9">#REF!</definedName>
    <definedName name="смета1">#REF!</definedName>
    <definedName name="Смета11" localSheetId="9">#REF!</definedName>
    <definedName name="Смета11">#REF!</definedName>
    <definedName name="Смета21" localSheetId="9">#REF!</definedName>
    <definedName name="Смета21">#REF!</definedName>
    <definedName name="Смета3" localSheetId="9">#REF!</definedName>
    <definedName name="Смета3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11">#REF!</definedName>
    <definedName name="Сметная_стоимость_в_базисных_ценах" localSheetId="13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11">#REF!</definedName>
    <definedName name="Сметная_стоимость_по_ресурсному_расчету" localSheetId="13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11">#REF!</definedName>
    <definedName name="СМеточка" localSheetId="13">#REF!</definedName>
    <definedName name="СМеточка" localSheetId="7">#REF!</definedName>
    <definedName name="СМеточка" localSheetId="9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11">#REF!</definedName>
    <definedName name="сми" localSheetId="13">#REF!</definedName>
    <definedName name="сми" localSheetId="7">#REF!</definedName>
    <definedName name="сми" localSheetId="9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11">#REF!</definedName>
    <definedName name="смиь" localSheetId="13">#REF!</definedName>
    <definedName name="смиь" localSheetId="7">#REF!</definedName>
    <definedName name="смиь" localSheetId="9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11">#REF!</definedName>
    <definedName name="Смоленская_область" localSheetId="13">#REF!</definedName>
    <definedName name="Смоленская_область" localSheetId="7">#REF!</definedName>
    <definedName name="Смоленская_область" localSheetId="9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11">#REF!</definedName>
    <definedName name="смр" localSheetId="13">#REF!</definedName>
    <definedName name="смр" localSheetId="7">#REF!</definedName>
    <definedName name="смр" localSheetId="9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11">#REF!</definedName>
    <definedName name="смт" localSheetId="13">#REF!</definedName>
    <definedName name="смт" localSheetId="7">#REF!</definedName>
    <definedName name="смт" localSheetId="9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11">#REF!</definedName>
    <definedName name="Согласование" localSheetId="13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11">#REF!</definedName>
    <definedName name="соп" localSheetId="13">#REF!</definedName>
    <definedName name="соп" localSheetId="7">#REF!</definedName>
    <definedName name="соп" localSheetId="9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11">#REF!</definedName>
    <definedName name="сос" localSheetId="13">#REF!</definedName>
    <definedName name="сос" localSheetId="7">#REF!</definedName>
    <definedName name="сос" localSheetId="9">#REF!</definedName>
    <definedName name="сос">#REF!</definedName>
    <definedName name="Составил" localSheetId="9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11">#REF!</definedName>
    <definedName name="Составитель" localSheetId="13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11">#REF!</definedName>
    <definedName name="Составитель_сметы" localSheetId="13">#REF!</definedName>
    <definedName name="Составитель_сметы" localSheetId="7">#REF!</definedName>
    <definedName name="Составитель_сметы" localSheetId="9">#REF!</definedName>
    <definedName name="Составитель_сметы">#REF!</definedName>
    <definedName name="СоцРасходы_АУП" localSheetId="9">#REF!</definedName>
    <definedName name="СоцРасходы_АУП">#REF!</definedName>
    <definedName name="СоцРАсходы_ПЭЭ" localSheetId="9">#REF!</definedName>
    <definedName name="СоцРАсходы_ПЭЭ">#REF!</definedName>
    <definedName name="СоцРАсходы_ТП" localSheetId="9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11">#REF!</definedName>
    <definedName name="сп2" localSheetId="13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11">#REF!</definedName>
    <definedName name="Специф1" localSheetId="13">#REF!</definedName>
    <definedName name="Специф1" localSheetId="7">#REF!</definedName>
    <definedName name="Специф1" localSheetId="9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11">#REF!</definedName>
    <definedName name="спио" localSheetId="13">#REF!</definedName>
    <definedName name="спио" localSheetId="7">#REF!</definedName>
    <definedName name="спио" localSheetId="9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11">#REF!</definedName>
    <definedName name="срл" localSheetId="13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11">#REF!</definedName>
    <definedName name="срлдд" localSheetId="13">#REF!</definedName>
    <definedName name="срлдд" localSheetId="7">#REF!</definedName>
    <definedName name="срлдд" localSheetId="9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11">#REF!</definedName>
    <definedName name="срлрл" localSheetId="13">#REF!</definedName>
    <definedName name="срлрл" localSheetId="7">#REF!</definedName>
    <definedName name="срлрл" localSheetId="9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11">#REF!</definedName>
    <definedName name="срьрьс" localSheetId="13">#REF!</definedName>
    <definedName name="срьрьс" localSheetId="7">#REF!</definedName>
    <definedName name="срьрьс" localSheetId="9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11">#REF!</definedName>
    <definedName name="ссс" localSheetId="13">#REF!</definedName>
    <definedName name="ссс" localSheetId="7">#REF!</definedName>
    <definedName name="ссс" localSheetId="9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11">#REF!</definedName>
    <definedName name="сссс" localSheetId="13">#REF!</definedName>
    <definedName name="сссс" localSheetId="7">#REF!</definedName>
    <definedName name="сссс" localSheetId="9">#REF!</definedName>
    <definedName name="сссс">#REF!</definedName>
    <definedName name="Ст" localSheetId="9">#REF!</definedName>
    <definedName name="Ст">#REF!</definedName>
    <definedName name="СтавкаWACC" localSheetId="9">#REF!</definedName>
    <definedName name="СтавкаWACC">#REF!</definedName>
    <definedName name="СтавкаАмортизации" localSheetId="13">#REF!</definedName>
    <definedName name="СтавкаАмортизации" localSheetId="9">#REF!</definedName>
    <definedName name="СтавкаАмортизации">#REF!</definedName>
    <definedName name="СтавкаДепозитов" localSheetId="13">#REF!</definedName>
    <definedName name="СтавкаДепозитов" localSheetId="9">#REF!</definedName>
    <definedName name="СтавкаДепозитов">#REF!</definedName>
    <definedName name="СтавкаДивидендов" localSheetId="13">#REF!</definedName>
    <definedName name="СтавкаДивидендов" localSheetId="9">#REF!</definedName>
    <definedName name="СтавкаДивидендов">#REF!</definedName>
    <definedName name="СтавкаДКЗ" localSheetId="13">#REF!</definedName>
    <definedName name="СтавкаДКЗ" localSheetId="9">#REF!</definedName>
    <definedName name="СтавкаДКЗ">#REF!</definedName>
    <definedName name="СтавкаЕСН" localSheetId="13">#REF!</definedName>
    <definedName name="СтавкаЕСН" localSheetId="9">#REF!</definedName>
    <definedName name="СтавкаЕСН">#REF!</definedName>
    <definedName name="СтавкаНДС" localSheetId="13">#REF!</definedName>
    <definedName name="СтавкаНДС" localSheetId="9">#REF!</definedName>
    <definedName name="СтавкаНДС">#REF!</definedName>
    <definedName name="СтавкаНП" localSheetId="13">#REF!</definedName>
    <definedName name="СтавкаНП" localSheetId="9">#REF!</definedName>
    <definedName name="СтавкаНП">#REF!</definedName>
    <definedName name="СтавкаСНС" localSheetId="13">#REF!</definedName>
    <definedName name="СтавкаСНС" localSheetId="9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11">#REF!</definedName>
    <definedName name="Ставропольский_край" localSheetId="13">#REF!</definedName>
    <definedName name="Ставропольский_край" localSheetId="7">#REF!</definedName>
    <definedName name="Ставропольский_край" localSheetId="9">#REF!</definedName>
    <definedName name="Ставропольский_край">#REF!</definedName>
    <definedName name="СТАД" localSheetId="9">#REF!</definedName>
    <definedName name="СТАД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11">#REF!</definedName>
    <definedName name="Стадия_проектирования" localSheetId="13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 localSheetId="9">#REF!</definedName>
    <definedName name="Станц10">#REF!</definedName>
    <definedName name="СТЕП" localSheetId="9">#REF!</definedName>
    <definedName name="СТЕП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11">#REF!</definedName>
    <definedName name="Стоимость" localSheetId="13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11">#REF!</definedName>
    <definedName name="Стоимость_Коэффициент" localSheetId="13">#REF!</definedName>
    <definedName name="Стоимость_Коэффициент" localSheetId="7">#REF!</definedName>
    <definedName name="Стоимость_Коэффициент" localSheetId="9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11">#REF!</definedName>
    <definedName name="Стоимость_по_акту_выполненных_работ_в_базисных_ценах" localSheetId="13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 localSheetId="9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11">#REF!</definedName>
    <definedName name="Стоимость_по_акту_выполненных_работ_при_ресурсном_расчете" localSheetId="13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 localSheetId="9">#REF!</definedName>
    <definedName name="Стоимость_по_акту_выполненных_работ_при_ресурсном_расчете">#REF!</definedName>
    <definedName name="Стоимость_специальных_переходов" localSheetId="9">#REF!</definedName>
    <definedName name="Стоимость_специальных_переходов">#REF!</definedName>
    <definedName name="стороны" localSheetId="9">#REF!</definedName>
    <definedName name="стороны">#REF!</definedName>
    <definedName name="Стр10" localSheetId="9">#REF!</definedName>
    <definedName name="Стр10">#REF!</definedName>
    <definedName name="СтрАУ" localSheetId="9">#REF!</definedName>
    <definedName name="СтрАУ">#REF!</definedName>
    <definedName name="страх" localSheetId="13">#REF!</definedName>
    <definedName name="страх" localSheetId="9">#REF!</definedName>
    <definedName name="страх">#REF!</definedName>
    <definedName name="страхов" localSheetId="13">#REF!</definedName>
    <definedName name="страхов" localSheetId="9">#REF!</definedName>
    <definedName name="страхов">#REF!</definedName>
    <definedName name="СтрДУ" localSheetId="9">#REF!</definedName>
    <definedName name="СтрДУ">#REF!</definedName>
    <definedName name="Стрелки" localSheetId="9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11">#REF!</definedName>
    <definedName name="Строительная_полоса" localSheetId="13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11">#REF!</definedName>
    <definedName name="Строительные_работы_в_базисных_ценах" localSheetId="13">#REF!</definedName>
    <definedName name="Строительные_работы_в_базисных_ценах" localSheetId="7">#REF!</definedName>
    <definedName name="Строительные_работы_в_базисных_ценах" localSheetId="9">#REF!</definedName>
    <definedName name="Строительные_работы_в_базисных_ценах">#REF!</definedName>
    <definedName name="сумм" localSheetId="9">#REF!</definedName>
    <definedName name="сумм">#REF!</definedName>
    <definedName name="сумт" localSheetId="9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11">#REF!</definedName>
    <definedName name="т" localSheetId="13">#REF!</definedName>
    <definedName name="т" localSheetId="7">#REF!</definedName>
    <definedName name="т" localSheetId="9">#REF!</definedName>
    <definedName name="т">#REF!</definedName>
    <definedName name="Таблица_индексов" localSheetId="9">#REF!</definedName>
    <definedName name="Таблица_индексов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11">#REF!</definedName>
    <definedName name="Тамбовская_область" localSheetId="13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11">#REF!</definedName>
    <definedName name="Тверская_область" localSheetId="13">#REF!</definedName>
    <definedName name="Тверская_область" localSheetId="7">#REF!</definedName>
    <definedName name="Тверская_область" localSheetId="9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11">#REF!</definedName>
    <definedName name="Территориальная_поправка_к_ТЕР" localSheetId="13">#REF!</definedName>
    <definedName name="Территориальная_поправка_к_ТЕР" localSheetId="7">#REF!</definedName>
    <definedName name="Территориальная_поправка_к_ТЕР" localSheetId="9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11">#REF!</definedName>
    <definedName name="техник" localSheetId="13">#REF!</definedName>
    <definedName name="техник" localSheetId="7">#REF!</definedName>
    <definedName name="техник" localSheetId="9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11">#REF!</definedName>
    <definedName name="технич" localSheetId="13">#REF!</definedName>
    <definedName name="технич" localSheetId="7">#REF!</definedName>
    <definedName name="технич" localSheetId="9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11">#REF!</definedName>
    <definedName name="Технический_директор" localSheetId="13">#REF!</definedName>
    <definedName name="Технический_директор" localSheetId="7">#REF!</definedName>
    <definedName name="Технический_директор" localSheetId="9">#REF!</definedName>
    <definedName name="Технический_директор">#REF!</definedName>
    <definedName name="Тип_ПС" localSheetId="9">#REF!</definedName>
    <definedName name="Тип_ПС">#REF!</definedName>
    <definedName name="титул" localSheetId="9">#REF!</definedName>
    <definedName name="титул">#REF!</definedName>
    <definedName name="ТолькоРучЛаб" localSheetId="9">#REF!</definedName>
    <definedName name="ТолькоРучЛаб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11">#REF!</definedName>
    <definedName name="Томская_область" localSheetId="13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11">#REF!</definedName>
    <definedName name="Томская_область_1" localSheetId="13">#REF!</definedName>
    <definedName name="Томская_область_1" localSheetId="7">#REF!</definedName>
    <definedName name="Томская_область_1" localSheetId="9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11">#REF!</definedName>
    <definedName name="топ1" localSheetId="13">#REF!</definedName>
    <definedName name="топ1" localSheetId="7">#REF!</definedName>
    <definedName name="топ1" localSheetId="9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11">#REF!</definedName>
    <definedName name="топ2" localSheetId="13">#REF!</definedName>
    <definedName name="топ2" localSheetId="7">#REF!</definedName>
    <definedName name="топ2" localSheetId="9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11">#REF!</definedName>
    <definedName name="топо" localSheetId="13">#REF!</definedName>
    <definedName name="топо" localSheetId="7">#REF!</definedName>
    <definedName name="топо" localSheetId="9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11">#REF!</definedName>
    <definedName name="топогр1" localSheetId="13">#REF!</definedName>
    <definedName name="топогр1" localSheetId="7">#REF!</definedName>
    <definedName name="топогр1" localSheetId="9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11">#REF!</definedName>
    <definedName name="топограф" localSheetId="13">#REF!</definedName>
    <definedName name="топограф" localSheetId="7">#REF!</definedName>
    <definedName name="топограф" localSheetId="9">#REF!</definedName>
    <definedName name="топограф">#REF!</definedName>
    <definedName name="Трансформаторы" localSheetId="9">#REF!</definedName>
    <definedName name="Трансформаторы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11">#REF!</definedName>
    <definedName name="третий" localSheetId="13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11">#REF!</definedName>
    <definedName name="третья_кат" localSheetId="13">#REF!</definedName>
    <definedName name="третья_кат" localSheetId="7">#REF!</definedName>
    <definedName name="третья_кат" localSheetId="9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11">#REF!</definedName>
    <definedName name="трол" localSheetId="13">#REF!</definedName>
    <definedName name="трол" localSheetId="7">#REF!</definedName>
    <definedName name="трол" localSheetId="9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11">#REF!</definedName>
    <definedName name="Труд_механизаторов_по_акту_вып_работ_с_учетом_к_тов" localSheetId="13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 localSheetId="9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11">#REF!</definedName>
    <definedName name="Труд_основн_рабочих_по_акту_вып_работ_с_учетом_к_тов" localSheetId="13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 localSheetId="9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11">#REF!</definedName>
    <definedName name="Трудоемкость_механизаторов_по_акту_выполненных_работ" localSheetId="13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 localSheetId="9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11">#REF!</definedName>
    <definedName name="Трудоемкость_основных_рабочих_по_акту_выполненных_работ" localSheetId="13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 localSheetId="9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11">#REF!</definedName>
    <definedName name="ТС1" localSheetId="13">#REF!</definedName>
    <definedName name="ТС1" localSheetId="7">#REF!</definedName>
    <definedName name="ТС1" localSheetId="9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1">#REF!</definedName>
    <definedName name="ттт" localSheetId="16">#REF!</definedName>
    <definedName name="ттт" localSheetId="17">#REF!</definedName>
    <definedName name="ттт" localSheetId="13">#REF!</definedName>
    <definedName name="ттт" localSheetId="7">#REF!</definedName>
    <definedName name="ттт" localSheetId="9">#REF!</definedName>
    <definedName name="ттт" localSheetId="14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11">#REF!</definedName>
    <definedName name="Тульская_область" localSheetId="13">#REF!</definedName>
    <definedName name="Тульская_область" localSheetId="7">#REF!</definedName>
    <definedName name="Тульская_область" localSheetId="9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1">{0,"тысячz";1,"тысячаz";2,"тысячиz";5,"тысячz"}</definedName>
    <definedName name="тыс" localSheetId="15">{0,"тысячz";1,"тысячаz";2,"тысячиz";5,"тысячz"}</definedName>
    <definedName name="тыс" localSheetId="17">{0,"тысячz";1,"тысячаz";2,"тысячиz";5,"тысячz"}</definedName>
    <definedName name="тыс" localSheetId="13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9">{0,"тысячz";1,"тысячаz";2,"тысячиz";5,"тысячz"}</definedName>
    <definedName name="тыс" localSheetId="14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11">#REF!</definedName>
    <definedName name="тьбю" localSheetId="13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11">#REF!</definedName>
    <definedName name="тьтб" localSheetId="13">#REF!</definedName>
    <definedName name="тьтб" localSheetId="7">#REF!</definedName>
    <definedName name="тьтб" localSheetId="9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11">#REF!</definedName>
    <definedName name="тьюит" localSheetId="13">#REF!</definedName>
    <definedName name="тьюит" localSheetId="7">#REF!</definedName>
    <definedName name="тьюит" localSheetId="9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11">#REF!</definedName>
    <definedName name="Тюменская_область" localSheetId="13">#REF!</definedName>
    <definedName name="Тюменская_область" localSheetId="7">#REF!</definedName>
    <definedName name="Тюменская_область" localSheetId="9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11">#REF!</definedName>
    <definedName name="Тюменская_область_1" localSheetId="13">#REF!</definedName>
    <definedName name="Тюменская_область_1" localSheetId="7">#REF!</definedName>
    <definedName name="Тюменская_область_1" localSheetId="9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11">#REF!</definedName>
    <definedName name="у" localSheetId="13">#REF!</definedName>
    <definedName name="у" localSheetId="7">#REF!</definedName>
    <definedName name="у" localSheetId="9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11">#REF!</definedName>
    <definedName name="убыль" localSheetId="13">#REF!</definedName>
    <definedName name="убыль" localSheetId="7">#REF!</definedName>
    <definedName name="убыль" localSheetId="9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11">#REF!</definedName>
    <definedName name="уг" localSheetId="13">#REF!</definedName>
    <definedName name="уг" localSheetId="7">#REF!</definedName>
    <definedName name="уг" localSheetId="9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11">#REF!</definedName>
    <definedName name="Удмуртская_Республика" localSheetId="13">#REF!</definedName>
    <definedName name="Удмуртская_Республика" localSheetId="7">#REF!</definedName>
    <definedName name="Удмуртская_Республика" localSheetId="9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11">#REF!</definedName>
    <definedName name="Удмуртская_Республика_1" localSheetId="13">#REF!</definedName>
    <definedName name="Удмуртская_Республика_1" localSheetId="7">#REF!</definedName>
    <definedName name="Удмуртская_Республика_1" localSheetId="9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11">#REF!</definedName>
    <definedName name="уено" localSheetId="13">#REF!</definedName>
    <definedName name="уено" localSheetId="7">#REF!</definedName>
    <definedName name="уено" localSheetId="9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11">#REF!</definedName>
    <definedName name="уенонео" localSheetId="13">#REF!</definedName>
    <definedName name="уенонео" localSheetId="7">#REF!</definedName>
    <definedName name="уенонео" localSheetId="9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11">#REF!</definedName>
    <definedName name="уер" localSheetId="13">#REF!</definedName>
    <definedName name="уер" localSheetId="7">#REF!</definedName>
    <definedName name="уер" localSheetId="9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11">#REF!</definedName>
    <definedName name="уеро" localSheetId="13">#REF!</definedName>
    <definedName name="уеро" localSheetId="7">#REF!</definedName>
    <definedName name="уеро" localSheetId="9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11">#REF!</definedName>
    <definedName name="уерор" localSheetId="13">#REF!</definedName>
    <definedName name="уерор" localSheetId="7">#REF!</definedName>
    <definedName name="уерор" localSheetId="9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11">#REF!</definedName>
    <definedName name="ук" localSheetId="13">#REF!</definedName>
    <definedName name="ук" localSheetId="7">#REF!</definedName>
    <definedName name="ук" localSheetId="9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11">#REF!</definedName>
    <definedName name="уке" localSheetId="13">#REF!</definedName>
    <definedName name="уке" localSheetId="7">#REF!</definedName>
    <definedName name="уке" localSheetId="9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11">#REF!</definedName>
    <definedName name="укее" localSheetId="13">#REF!</definedName>
    <definedName name="укее" localSheetId="7">#REF!</definedName>
    <definedName name="укее" localSheetId="9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11">#REF!</definedName>
    <definedName name="укк_м" localSheetId="13">#REF!</definedName>
    <definedName name="укк_м" localSheetId="7">#REF!</definedName>
    <definedName name="укк_м" localSheetId="9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11">#REF!</definedName>
    <definedName name="Укрупненный_норматив_НР_для_расчета_в_текущих_ценах_и_ценах_2001г." localSheetId="13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 localSheetId="9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11">#REF!</definedName>
    <definedName name="Укрупненный_норматив_НР_для_расчета_в_ценах_1984г." localSheetId="13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 localSheetId="9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11">#REF!</definedName>
    <definedName name="Укрупненный_норматив_СП_для_расчета_в_текущих_ценах_и_ценах_2001г." localSheetId="13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 localSheetId="9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11">#REF!</definedName>
    <definedName name="Укрупненный_норматив_СП_для_расчета_в_ценах_1984г." localSheetId="13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 localSheetId="9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11">#REF!</definedName>
    <definedName name="укц" localSheetId="13">#REF!</definedName>
    <definedName name="укц" localSheetId="7">#REF!</definedName>
    <definedName name="укц" localSheetId="9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11">#REF!</definedName>
    <definedName name="Ульяновская_область" localSheetId="13">#REF!</definedName>
    <definedName name="Ульяновская_область" localSheetId="7">#REF!</definedName>
    <definedName name="Ульяновская_область" localSheetId="9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11">#REF!</definedName>
    <definedName name="уне" localSheetId="13">#REF!</definedName>
    <definedName name="уне" localSheetId="7">#REF!</definedName>
    <definedName name="уне" localSheetId="9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11">#REF!</definedName>
    <definedName name="уно" localSheetId="13">#REF!</definedName>
    <definedName name="уно" localSheetId="7">#REF!</definedName>
    <definedName name="уно" localSheetId="9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11">#REF!</definedName>
    <definedName name="уо" localSheetId="13">#REF!</definedName>
    <definedName name="уо" localSheetId="7">#REF!</definedName>
    <definedName name="уо" localSheetId="9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11">#REF!</definedName>
    <definedName name="уое" localSheetId="13">#REF!</definedName>
    <definedName name="уое" localSheetId="7">#REF!</definedName>
    <definedName name="уое" localSheetId="9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11">#REF!</definedName>
    <definedName name="упроуо" localSheetId="13">#REF!</definedName>
    <definedName name="упроуо" localSheetId="7">#REF!</definedName>
    <definedName name="упроуо" localSheetId="9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11">#REF!</definedName>
    <definedName name="упрт" localSheetId="13">#REF!</definedName>
    <definedName name="упрт" localSheetId="7">#REF!</definedName>
    <definedName name="упрт" localSheetId="9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11">#REF!</definedName>
    <definedName name="ур" localSheetId="13">#REF!</definedName>
    <definedName name="ур" localSheetId="7">#REF!</definedName>
    <definedName name="ур" localSheetId="9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11">#REF!</definedName>
    <definedName name="уре" localSheetId="13">#REF!</definedName>
    <definedName name="уре" localSheetId="7">#REF!</definedName>
    <definedName name="уре" localSheetId="9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11">#REF!</definedName>
    <definedName name="урк" localSheetId="13">#REF!</definedName>
    <definedName name="урк" localSheetId="7">#REF!</definedName>
    <definedName name="урк" localSheetId="9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11">#REF!</definedName>
    <definedName name="урн" localSheetId="13">#REF!</definedName>
    <definedName name="урн" localSheetId="7">#REF!</definedName>
    <definedName name="урн" localSheetId="9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11">#REF!</definedName>
    <definedName name="урс" localSheetId="13">#REF!</definedName>
    <definedName name="урс" localSheetId="7">#REF!</definedName>
    <definedName name="урс" localSheetId="9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11">#REF!</definedName>
    <definedName name="урс123" localSheetId="13">#REF!</definedName>
    <definedName name="урс123" localSheetId="7">#REF!</definedName>
    <definedName name="урс123" localSheetId="9">#REF!</definedName>
    <definedName name="урс123">#REF!</definedName>
    <definedName name="Условия_ВЛ" localSheetId="9">#REF!</definedName>
    <definedName name="Условия_ВЛ">#REF!</definedName>
    <definedName name="Условия_КЛ" localSheetId="9">#REF!</definedName>
    <definedName name="Условия_КЛ">#REF!</definedName>
    <definedName name="УслугиТОиР_ГС" localSheetId="13">#REF!</definedName>
    <definedName name="УслугиТОиР_ГС" localSheetId="9">#REF!</definedName>
    <definedName name="УслугиТОиР_ГС">#REF!</definedName>
    <definedName name="УслугиТОиР_ЭСС" localSheetId="13">#REF!</definedName>
    <definedName name="УслугиТОиР_ЭСС" localSheetId="9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11">#REF!</definedName>
    <definedName name="уу" localSheetId="13">#REF!</definedName>
    <definedName name="уу" localSheetId="7">#REF!</definedName>
    <definedName name="уу" localSheetId="9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11">#REF!</definedName>
    <definedName name="уцуц" localSheetId="13">#REF!</definedName>
    <definedName name="уцуц" localSheetId="7">#REF!</definedName>
    <definedName name="уцуц" localSheetId="9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11">#REF!</definedName>
    <definedName name="Участок" localSheetId="13">#REF!</definedName>
    <definedName name="Участок" localSheetId="7">#REF!</definedName>
    <definedName name="Участок" localSheetId="9">#REF!</definedName>
    <definedName name="Участок">#REF!</definedName>
    <definedName name="УчестьСлияние" localSheetId="13">#REF!</definedName>
    <definedName name="УчестьСлияние" localSheetId="9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11">#REF!</definedName>
    <definedName name="ушщпгу" localSheetId="13">#REF!</definedName>
    <definedName name="ушщпгу" localSheetId="7">#REF!</definedName>
    <definedName name="ушщпгу" localSheetId="9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11">#REF!</definedName>
    <definedName name="ф" localSheetId="13">#REF!</definedName>
    <definedName name="ф" localSheetId="7">#REF!</definedName>
    <definedName name="ф" localSheetId="9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11">#REF!</definedName>
    <definedName name="ф1" localSheetId="13">#REF!</definedName>
    <definedName name="ф1" localSheetId="7">#REF!</definedName>
    <definedName name="ф1" localSheetId="9">#REF!</definedName>
    <definedName name="ф1">#REF!</definedName>
    <definedName name="Ф10" localSheetId="9">#REF!</definedName>
    <definedName name="Ф10">#REF!</definedName>
    <definedName name="Ф100" localSheetId="9">#REF!</definedName>
    <definedName name="Ф100">#REF!</definedName>
    <definedName name="Ф2" localSheetId="9">#REF!</definedName>
    <definedName name="Ф2">#REF!</definedName>
    <definedName name="Ф5" localSheetId="9">#REF!</definedName>
    <definedName name="Ф5">#REF!</definedName>
    <definedName name="Ф5.1" localSheetId="0">#REF!</definedName>
    <definedName name="Ф5.1" localSheetId="1">#REF!</definedName>
    <definedName name="Ф5.1" localSheetId="2">#REF!</definedName>
    <definedName name="Ф5.1" localSheetId="11">#REF!</definedName>
    <definedName name="Ф5.1" localSheetId="13">#REF!</definedName>
    <definedName name="Ф5.1" localSheetId="7">#REF!</definedName>
    <definedName name="Ф5.1" localSheetId="9">#REF!</definedName>
    <definedName name="Ф5.1">#REF!</definedName>
    <definedName name="Ф51" localSheetId="9">#REF!</definedName>
    <definedName name="Ф51">#REF!</definedName>
    <definedName name="Ф6" localSheetId="9">#REF!</definedName>
    <definedName name="Ф6">#REF!</definedName>
    <definedName name="Ф7" localSheetId="9">#REF!</definedName>
    <definedName name="Ф7">#REF!</definedName>
    <definedName name="Ф8" localSheetId="9">#REF!</definedName>
    <definedName name="Ф8">#REF!</definedName>
    <definedName name="Ф9" localSheetId="9">#REF!</definedName>
    <definedName name="Ф9">#REF!</definedName>
    <definedName name="Ф90" localSheetId="9">#REF!</definedName>
    <definedName name="Ф90">#REF!</definedName>
    <definedName name="Ф91" localSheetId="0">#REF!</definedName>
    <definedName name="Ф91" localSheetId="1">#REF!</definedName>
    <definedName name="Ф91" localSheetId="2">#REF!</definedName>
    <definedName name="Ф91" localSheetId="11">#REF!</definedName>
    <definedName name="Ф91" localSheetId="13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11">#REF!</definedName>
    <definedName name="фавр" localSheetId="13">#REF!</definedName>
    <definedName name="фавр" localSheetId="7">#REF!</definedName>
    <definedName name="фавр" localSheetId="9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11">#REF!</definedName>
    <definedName name="фапиаи" localSheetId="13">#REF!</definedName>
    <definedName name="фапиаи" localSheetId="7">#REF!</definedName>
    <definedName name="фапиаи" localSheetId="9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11">#REF!</definedName>
    <definedName name="фвап" localSheetId="13">#REF!</definedName>
    <definedName name="фвап" localSheetId="7">#REF!</definedName>
    <definedName name="фвап" localSheetId="9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11">#REF!</definedName>
    <definedName name="фвапив" localSheetId="13">#REF!</definedName>
    <definedName name="фвапив" localSheetId="7">#REF!</definedName>
    <definedName name="фвапив" localSheetId="9">#REF!</definedName>
    <definedName name="фвапив">#REF!</definedName>
    <definedName name="фед" localSheetId="9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11">#REF!</definedName>
    <definedName name="Финансирование_Y2017" localSheetId="13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11">#REF!</definedName>
    <definedName name="Финансирование_Y2018" localSheetId="13">#REF!</definedName>
    <definedName name="Финансирование_Y2018" localSheetId="7">#REF!</definedName>
    <definedName name="Финансирование_Y2018" localSheetId="9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11">#REF!</definedName>
    <definedName name="Финансирование_Y2019" localSheetId="13">#REF!</definedName>
    <definedName name="Финансирование_Y2019" localSheetId="7">#REF!</definedName>
    <definedName name="Финансирование_Y2019" localSheetId="9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11">#REF!</definedName>
    <definedName name="Финансирование_Y2020" localSheetId="13">#REF!</definedName>
    <definedName name="Финансирование_Y2020" localSheetId="7">#REF!</definedName>
    <definedName name="Финансирование_Y2020" localSheetId="9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11">#REF!</definedName>
    <definedName name="Финансирование_Y2021" localSheetId="13">#REF!</definedName>
    <definedName name="Финансирование_Y2021" localSheetId="7">#REF!</definedName>
    <definedName name="Финансирование_Y2021" localSheetId="9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11">#REF!</definedName>
    <definedName name="Финансирование_Y2022" localSheetId="13">#REF!</definedName>
    <definedName name="Финансирование_Y2022" localSheetId="7">#REF!</definedName>
    <definedName name="Финансирование_Y2022" localSheetId="9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11">#REF!</definedName>
    <definedName name="Финансирование_Y2023" localSheetId="13">#REF!</definedName>
    <definedName name="Финансирование_Y2023" localSheetId="7">#REF!</definedName>
    <definedName name="Финансирование_Y2023" localSheetId="9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11">#REF!</definedName>
    <definedName name="Финансирование_Y2024" localSheetId="13">#REF!</definedName>
    <definedName name="Финансирование_Y2024" localSheetId="7">#REF!</definedName>
    <definedName name="Финансирование_Y2024" localSheetId="9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11">#REF!</definedName>
    <definedName name="Финансирование_Y2025" localSheetId="13">#REF!</definedName>
    <definedName name="Финансирование_Y2025" localSheetId="7">#REF!</definedName>
    <definedName name="Финансирование_Y2025" localSheetId="9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11">#REF!</definedName>
    <definedName name="фнн" localSheetId="13">#REF!</definedName>
    <definedName name="фнн" localSheetId="7">#REF!</definedName>
    <definedName name="фнн" localSheetId="9">#REF!</definedName>
    <definedName name="фнн">#REF!</definedName>
    <definedName name="фо_а_н_пц" localSheetId="9">#REF!</definedName>
    <definedName name="фо_а_н_пц">#REF!</definedName>
    <definedName name="фо_а_с_пц" localSheetId="9">#REF!</definedName>
    <definedName name="фо_а_с_пц">#REF!</definedName>
    <definedName name="фо_н_03" localSheetId="9">#REF!</definedName>
    <definedName name="фо_н_03">#REF!</definedName>
    <definedName name="фо_н_04" localSheetId="9">#REF!</definedName>
    <definedName name="фо_н_04">#REF!</definedName>
    <definedName name="ФОТ_АУП" localSheetId="9">#REF!</definedName>
    <definedName name="ФОТ_АУП">#REF!</definedName>
    <definedName name="ФОТ_ПЭЭ" localSheetId="9">#REF!</definedName>
    <definedName name="ФОТ_ПЭЭ">#REF!</definedName>
    <definedName name="ФОТ_ТП" localSheetId="9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11">#REF!</definedName>
    <definedName name="фукек" localSheetId="13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11">#REF!</definedName>
    <definedName name="ффггг" localSheetId="13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1">#REF!</definedName>
    <definedName name="ффф" localSheetId="16">#REF!</definedName>
    <definedName name="ффф" localSheetId="17">#REF!</definedName>
    <definedName name="ффф" localSheetId="13">#REF!</definedName>
    <definedName name="ффф" localSheetId="7">#REF!</definedName>
    <definedName name="ффф" localSheetId="9">#REF!</definedName>
    <definedName name="ффф" localSheetId="14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11">#REF!</definedName>
    <definedName name="фффффф" localSheetId="13">#REF!</definedName>
    <definedName name="фффффф" localSheetId="7">#REF!</definedName>
    <definedName name="фффффф" localSheetId="9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11">#REF!</definedName>
    <definedName name="ффыв" localSheetId="13">#REF!</definedName>
    <definedName name="ффыв" localSheetId="7">#REF!</definedName>
    <definedName name="ффыв" localSheetId="9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11">#REF!</definedName>
    <definedName name="фыв" localSheetId="13">#REF!</definedName>
    <definedName name="фыв" localSheetId="7">#REF!</definedName>
    <definedName name="фыв" localSheetId="9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11">#REF!</definedName>
    <definedName name="Хабаровский_край" localSheetId="13">#REF!</definedName>
    <definedName name="Хабаровский_край" localSheetId="7">#REF!</definedName>
    <definedName name="Хабаровский_край" localSheetId="9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11">#REF!</definedName>
    <definedName name="Хабаровский_край_1" localSheetId="13">#REF!</definedName>
    <definedName name="Хабаровский_край_1" localSheetId="7">#REF!</definedName>
    <definedName name="Хабаровский_край_1" localSheetId="9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11">#REF!</definedName>
    <definedName name="Характеристика" localSheetId="13">#REF!</definedName>
    <definedName name="Характеристика" localSheetId="7">#REF!</definedName>
    <definedName name="Характеристика" localSheetId="9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11">#REF!</definedName>
    <definedName name="хд" localSheetId="13">#REF!</definedName>
    <definedName name="хд" localSheetId="7">#REF!</definedName>
    <definedName name="хд" localSheetId="9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1">#REF!</definedName>
    <definedName name="хх" localSheetId="16">#REF!</definedName>
    <definedName name="хх" localSheetId="17">#REF!</definedName>
    <definedName name="хх" localSheetId="13">#REF!</definedName>
    <definedName name="хх" localSheetId="7">#REF!</definedName>
    <definedName name="хх" localSheetId="9">#REF!</definedName>
    <definedName name="хх" localSheetId="14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11">#REF!</definedName>
    <definedName name="ц" localSheetId="13">#REF!</definedName>
    <definedName name="ц" localSheetId="7">#REF!</definedName>
    <definedName name="ц" localSheetId="9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11">#REF!</definedName>
    <definedName name="цакыф" localSheetId="13">#REF!</definedName>
    <definedName name="цакыф" localSheetId="7">#REF!</definedName>
    <definedName name="цакыф" localSheetId="9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11">#REF!</definedName>
    <definedName name="цена___0" localSheetId="13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11">#REF!</definedName>
    <definedName name="цена___0___0" localSheetId="13">#REF!</definedName>
    <definedName name="цена___0___0" localSheetId="7">#REF!</definedName>
    <definedName name="цена___0___0" localSheetId="9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11">#REF!</definedName>
    <definedName name="цена___0___0___0" localSheetId="13">#REF!</definedName>
    <definedName name="цена___0___0___0" localSheetId="7">#REF!</definedName>
    <definedName name="цена___0___0___0" localSheetId="9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11">#REF!</definedName>
    <definedName name="цена___0___0___0___0" localSheetId="13">#REF!</definedName>
    <definedName name="цена___0___0___0___0" localSheetId="7">#REF!</definedName>
    <definedName name="цена___0___0___0___0" localSheetId="9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11">#REF!</definedName>
    <definedName name="цена___0___0___2" localSheetId="13">#REF!</definedName>
    <definedName name="цена___0___0___2" localSheetId="7">#REF!</definedName>
    <definedName name="цена___0___0___2" localSheetId="9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11">#REF!</definedName>
    <definedName name="цена___0___0___3" localSheetId="13">#REF!</definedName>
    <definedName name="цена___0___0___3" localSheetId="7">#REF!</definedName>
    <definedName name="цена___0___0___3" localSheetId="9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11">#REF!</definedName>
    <definedName name="цена___0___0___4" localSheetId="13">#REF!</definedName>
    <definedName name="цена___0___0___4" localSheetId="7">#REF!</definedName>
    <definedName name="цена___0___0___4" localSheetId="9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11">#REF!</definedName>
    <definedName name="цена___0___1" localSheetId="13">#REF!</definedName>
    <definedName name="цена___0___1" localSheetId="7">#REF!</definedName>
    <definedName name="цена___0___1" localSheetId="9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11">#REF!</definedName>
    <definedName name="цена___0___10" localSheetId="13">#REF!</definedName>
    <definedName name="цена___0___10" localSheetId="7">#REF!</definedName>
    <definedName name="цена___0___10" localSheetId="9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11">#REF!</definedName>
    <definedName name="цена___0___12" localSheetId="13">#REF!</definedName>
    <definedName name="цена___0___12" localSheetId="7">#REF!</definedName>
    <definedName name="цена___0___12" localSheetId="9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11">#REF!</definedName>
    <definedName name="цена___0___2" localSheetId="13">#REF!</definedName>
    <definedName name="цена___0___2" localSheetId="7">#REF!</definedName>
    <definedName name="цена___0___2" localSheetId="9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11">#REF!</definedName>
    <definedName name="цена___0___2___0" localSheetId="13">#REF!</definedName>
    <definedName name="цена___0___2___0" localSheetId="7">#REF!</definedName>
    <definedName name="цена___0___2___0" localSheetId="9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11">#REF!</definedName>
    <definedName name="цена___0___3" localSheetId="13">#REF!</definedName>
    <definedName name="цена___0___3" localSheetId="7">#REF!</definedName>
    <definedName name="цена___0___3" localSheetId="9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11">#REF!</definedName>
    <definedName name="цена___0___4" localSheetId="13">#REF!</definedName>
    <definedName name="цена___0___4" localSheetId="7">#REF!</definedName>
    <definedName name="цена___0___4" localSheetId="9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11">#REF!</definedName>
    <definedName name="цена___0___5" localSheetId="13">#REF!</definedName>
    <definedName name="цена___0___5" localSheetId="7">#REF!</definedName>
    <definedName name="цена___0___5" localSheetId="9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11">#REF!</definedName>
    <definedName name="цена___0___6" localSheetId="13">#REF!</definedName>
    <definedName name="цена___0___6" localSheetId="7">#REF!</definedName>
    <definedName name="цена___0___6" localSheetId="9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11">#REF!</definedName>
    <definedName name="цена___0___8" localSheetId="13">#REF!</definedName>
    <definedName name="цена___0___8" localSheetId="7">#REF!</definedName>
    <definedName name="цена___0___8" localSheetId="9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11">#REF!</definedName>
    <definedName name="цена___1" localSheetId="13">#REF!</definedName>
    <definedName name="цена___1" localSheetId="7">#REF!</definedName>
    <definedName name="цена___1" localSheetId="9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11">#REF!</definedName>
    <definedName name="цена___1___0" localSheetId="13">#REF!</definedName>
    <definedName name="цена___1___0" localSheetId="7">#REF!</definedName>
    <definedName name="цена___1___0" localSheetId="9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11">#REF!</definedName>
    <definedName name="цена___10" localSheetId="13">#REF!</definedName>
    <definedName name="цена___10" localSheetId="7">#REF!</definedName>
    <definedName name="цена___10" localSheetId="9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11">#REF!</definedName>
    <definedName name="цена___10___0___0" localSheetId="13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11">#REF!</definedName>
    <definedName name="цена___10___1" localSheetId="13">#REF!</definedName>
    <definedName name="цена___10___1" localSheetId="7">#REF!</definedName>
    <definedName name="цена___10___1" localSheetId="9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11">#REF!</definedName>
    <definedName name="цена___10___10" localSheetId="13">#REF!</definedName>
    <definedName name="цена___10___10" localSheetId="7">#REF!</definedName>
    <definedName name="цена___10___10" localSheetId="9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11">#REF!</definedName>
    <definedName name="цена___10___12" localSheetId="13">#REF!</definedName>
    <definedName name="цена___10___12" localSheetId="7">#REF!</definedName>
    <definedName name="цена___10___12" localSheetId="9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11">#REF!</definedName>
    <definedName name="цена___11" localSheetId="13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11">#REF!</definedName>
    <definedName name="цена___11___10" localSheetId="13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11">#REF!</definedName>
    <definedName name="цена___11___2" localSheetId="13">#REF!</definedName>
    <definedName name="цена___11___2" localSheetId="7">#REF!</definedName>
    <definedName name="цена___11___2" localSheetId="9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11">#REF!</definedName>
    <definedName name="цена___11___4" localSheetId="13">#REF!</definedName>
    <definedName name="цена___11___4" localSheetId="7">#REF!</definedName>
    <definedName name="цена___11___4" localSheetId="9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11">#REF!</definedName>
    <definedName name="цена___11___6" localSheetId="13">#REF!</definedName>
    <definedName name="цена___11___6" localSheetId="7">#REF!</definedName>
    <definedName name="цена___11___6" localSheetId="9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11">#REF!</definedName>
    <definedName name="цена___11___8" localSheetId="13">#REF!</definedName>
    <definedName name="цена___11___8" localSheetId="7">#REF!</definedName>
    <definedName name="цена___11___8" localSheetId="9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11">#REF!</definedName>
    <definedName name="цена___2" localSheetId="13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11">#REF!</definedName>
    <definedName name="цена___2___0" localSheetId="13">#REF!</definedName>
    <definedName name="цена___2___0" localSheetId="7">#REF!</definedName>
    <definedName name="цена___2___0" localSheetId="9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11">#REF!</definedName>
    <definedName name="цена___2___0___0" localSheetId="13">#REF!</definedName>
    <definedName name="цена___2___0___0" localSheetId="7">#REF!</definedName>
    <definedName name="цена___2___0___0" localSheetId="9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11">#REF!</definedName>
    <definedName name="цена___2___0___0___0" localSheetId="13">#REF!</definedName>
    <definedName name="цена___2___0___0___0" localSheetId="7">#REF!</definedName>
    <definedName name="цена___2___0___0___0" localSheetId="9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11">#REF!</definedName>
    <definedName name="цена___2___1" localSheetId="13">#REF!</definedName>
    <definedName name="цена___2___1" localSheetId="7">#REF!</definedName>
    <definedName name="цена___2___1" localSheetId="9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11">#REF!</definedName>
    <definedName name="цена___2___10" localSheetId="13">#REF!</definedName>
    <definedName name="цена___2___10" localSheetId="7">#REF!</definedName>
    <definedName name="цена___2___10" localSheetId="9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11">#REF!</definedName>
    <definedName name="цена___2___12" localSheetId="13">#REF!</definedName>
    <definedName name="цена___2___12" localSheetId="7">#REF!</definedName>
    <definedName name="цена___2___12" localSheetId="9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11">#REF!</definedName>
    <definedName name="цена___2___2" localSheetId="13">#REF!</definedName>
    <definedName name="цена___2___2" localSheetId="7">#REF!</definedName>
    <definedName name="цена___2___2" localSheetId="9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11">#REF!</definedName>
    <definedName name="цена___2___3" localSheetId="13">#REF!</definedName>
    <definedName name="цена___2___3" localSheetId="7">#REF!</definedName>
    <definedName name="цена___2___3" localSheetId="9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11">#REF!</definedName>
    <definedName name="цена___2___4" localSheetId="13">#REF!</definedName>
    <definedName name="цена___2___4" localSheetId="7">#REF!</definedName>
    <definedName name="цена___2___4" localSheetId="9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11">#REF!</definedName>
    <definedName name="цена___2___6" localSheetId="13">#REF!</definedName>
    <definedName name="цена___2___6" localSheetId="7">#REF!</definedName>
    <definedName name="цена___2___6" localSheetId="9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11">#REF!</definedName>
    <definedName name="цена___2___8" localSheetId="13">#REF!</definedName>
    <definedName name="цена___2___8" localSheetId="7">#REF!</definedName>
    <definedName name="цена___2___8" localSheetId="9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11">#REF!</definedName>
    <definedName name="цена___3" localSheetId="13">#REF!</definedName>
    <definedName name="цена___3" localSheetId="7">#REF!</definedName>
    <definedName name="цена___3" localSheetId="9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11">#REF!</definedName>
    <definedName name="цена___3___0" localSheetId="13">#REF!</definedName>
    <definedName name="цена___3___0" localSheetId="7">#REF!</definedName>
    <definedName name="цена___3___0" localSheetId="9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11">#REF!</definedName>
    <definedName name="цена___3___10" localSheetId="13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11">#REF!</definedName>
    <definedName name="цена___3___2" localSheetId="13">#REF!</definedName>
    <definedName name="цена___3___2" localSheetId="7">#REF!</definedName>
    <definedName name="цена___3___2" localSheetId="9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11">#REF!</definedName>
    <definedName name="цена___3___3" localSheetId="13">#REF!</definedName>
    <definedName name="цена___3___3" localSheetId="7">#REF!</definedName>
    <definedName name="цена___3___3" localSheetId="9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11">#REF!</definedName>
    <definedName name="цена___3___4" localSheetId="13">#REF!</definedName>
    <definedName name="цена___3___4" localSheetId="7">#REF!</definedName>
    <definedName name="цена___3___4" localSheetId="9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11">#REF!</definedName>
    <definedName name="цена___3___6" localSheetId="13">#REF!</definedName>
    <definedName name="цена___3___6" localSheetId="7">#REF!</definedName>
    <definedName name="цена___3___6" localSheetId="9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11">#REF!</definedName>
    <definedName name="цена___3___8" localSheetId="13">#REF!</definedName>
    <definedName name="цена___3___8" localSheetId="7">#REF!</definedName>
    <definedName name="цена___3___8" localSheetId="9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11">#REF!</definedName>
    <definedName name="цена___4" localSheetId="13">#REF!</definedName>
    <definedName name="цена___4" localSheetId="7">#REF!</definedName>
    <definedName name="цена___4" localSheetId="9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11">#REF!</definedName>
    <definedName name="цена___4___0___0" localSheetId="13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11">#REF!</definedName>
    <definedName name="цена___4___0___0___0" localSheetId="13">#REF!</definedName>
    <definedName name="цена___4___0___0___0" localSheetId="7">#REF!</definedName>
    <definedName name="цена___4___0___0___0" localSheetId="9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11">#REF!</definedName>
    <definedName name="цена___4___10" localSheetId="13">#REF!</definedName>
    <definedName name="цена___4___10" localSheetId="7">#REF!</definedName>
    <definedName name="цена___4___10" localSheetId="9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11">#REF!</definedName>
    <definedName name="цена___4___12" localSheetId="13">#REF!</definedName>
    <definedName name="цена___4___12" localSheetId="7">#REF!</definedName>
    <definedName name="цена___4___12" localSheetId="9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11">#REF!</definedName>
    <definedName name="цена___4___2" localSheetId="13">#REF!</definedName>
    <definedName name="цена___4___2" localSheetId="7">#REF!</definedName>
    <definedName name="цена___4___2" localSheetId="9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11">#REF!</definedName>
    <definedName name="цена___4___3" localSheetId="13">#REF!</definedName>
    <definedName name="цена___4___3" localSheetId="7">#REF!</definedName>
    <definedName name="цена___4___3" localSheetId="9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11">#REF!</definedName>
    <definedName name="цена___4___4" localSheetId="13">#REF!</definedName>
    <definedName name="цена___4___4" localSheetId="7">#REF!</definedName>
    <definedName name="цена___4___4" localSheetId="9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11">#REF!</definedName>
    <definedName name="цена___4___6" localSheetId="13">#REF!</definedName>
    <definedName name="цена___4___6" localSheetId="7">#REF!</definedName>
    <definedName name="цена___4___6" localSheetId="9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11">#REF!</definedName>
    <definedName name="цена___4___8" localSheetId="13">#REF!</definedName>
    <definedName name="цена___4___8" localSheetId="7">#REF!</definedName>
    <definedName name="цена___4___8" localSheetId="9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11">#REF!</definedName>
    <definedName name="цена___5___0" localSheetId="13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11">#REF!</definedName>
    <definedName name="цена___5___0___0" localSheetId="13">#REF!</definedName>
    <definedName name="цена___5___0___0" localSheetId="7">#REF!</definedName>
    <definedName name="цена___5___0___0" localSheetId="9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11">#REF!</definedName>
    <definedName name="цена___5___0___0___0" localSheetId="13">#REF!</definedName>
    <definedName name="цена___5___0___0___0" localSheetId="7">#REF!</definedName>
    <definedName name="цена___5___0___0___0" localSheetId="9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11">#REF!</definedName>
    <definedName name="цена___6___0" localSheetId="13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11">#REF!</definedName>
    <definedName name="цена___6___0___0" localSheetId="13">#REF!</definedName>
    <definedName name="цена___6___0___0" localSheetId="7">#REF!</definedName>
    <definedName name="цена___6___0___0" localSheetId="9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11">#REF!</definedName>
    <definedName name="цена___6___0___0___0" localSheetId="13">#REF!</definedName>
    <definedName name="цена___6___0___0___0" localSheetId="7">#REF!</definedName>
    <definedName name="цена___6___0___0___0" localSheetId="9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11">#REF!</definedName>
    <definedName name="цена___6___1" localSheetId="13">#REF!</definedName>
    <definedName name="цена___6___1" localSheetId="7">#REF!</definedName>
    <definedName name="цена___6___1" localSheetId="9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11">#REF!</definedName>
    <definedName name="цена___6___10" localSheetId="13">#REF!</definedName>
    <definedName name="цена___6___10" localSheetId="7">#REF!</definedName>
    <definedName name="цена___6___10" localSheetId="9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11">#REF!</definedName>
    <definedName name="цена___6___12" localSheetId="13">#REF!</definedName>
    <definedName name="цена___6___12" localSheetId="7">#REF!</definedName>
    <definedName name="цена___6___12" localSheetId="9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11">#REF!</definedName>
    <definedName name="цена___6___2" localSheetId="13">#REF!</definedName>
    <definedName name="цена___6___2" localSheetId="7">#REF!</definedName>
    <definedName name="цена___6___2" localSheetId="9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11">#REF!</definedName>
    <definedName name="цена___6___4" localSheetId="13">#REF!</definedName>
    <definedName name="цена___6___4" localSheetId="7">#REF!</definedName>
    <definedName name="цена___6___4" localSheetId="9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11">#REF!</definedName>
    <definedName name="цена___6___6" localSheetId="13">#REF!</definedName>
    <definedName name="цена___6___6" localSheetId="7">#REF!</definedName>
    <definedName name="цена___6___6" localSheetId="9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11">#REF!</definedName>
    <definedName name="цена___6___8" localSheetId="13">#REF!</definedName>
    <definedName name="цена___6___8" localSheetId="7">#REF!</definedName>
    <definedName name="цена___6___8" localSheetId="9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11">#REF!</definedName>
    <definedName name="цена___7" localSheetId="13">#REF!</definedName>
    <definedName name="цена___7" localSheetId="7">#REF!</definedName>
    <definedName name="цена___7" localSheetId="9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11">#REF!</definedName>
    <definedName name="цена___7___0" localSheetId="13">#REF!</definedName>
    <definedName name="цена___7___0" localSheetId="7">#REF!</definedName>
    <definedName name="цена___7___0" localSheetId="9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11">#REF!</definedName>
    <definedName name="цена___7___10" localSheetId="13">#REF!</definedName>
    <definedName name="цена___7___10" localSheetId="7">#REF!</definedName>
    <definedName name="цена___7___10" localSheetId="9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11">#REF!</definedName>
    <definedName name="цена___7___2" localSheetId="13">#REF!</definedName>
    <definedName name="цена___7___2" localSheetId="7">#REF!</definedName>
    <definedName name="цена___7___2" localSheetId="9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11">#REF!</definedName>
    <definedName name="цена___7___4" localSheetId="13">#REF!</definedName>
    <definedName name="цена___7___4" localSheetId="7">#REF!</definedName>
    <definedName name="цена___7___4" localSheetId="9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11">#REF!</definedName>
    <definedName name="цена___7___6" localSheetId="13">#REF!</definedName>
    <definedName name="цена___7___6" localSheetId="7">#REF!</definedName>
    <definedName name="цена___7___6" localSheetId="9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11">#REF!</definedName>
    <definedName name="цена___7___8" localSheetId="13">#REF!</definedName>
    <definedName name="цена___7___8" localSheetId="7">#REF!</definedName>
    <definedName name="цена___7___8" localSheetId="9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11">#REF!</definedName>
    <definedName name="цена___8" localSheetId="13">#REF!</definedName>
    <definedName name="цена___8" localSheetId="7">#REF!</definedName>
    <definedName name="цена___8" localSheetId="9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11">#REF!</definedName>
    <definedName name="цена___8___0" localSheetId="13">#REF!</definedName>
    <definedName name="цена___8___0" localSheetId="7">#REF!</definedName>
    <definedName name="цена___8___0" localSheetId="9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11">#REF!</definedName>
    <definedName name="цена___8___0___0" localSheetId="13">#REF!</definedName>
    <definedName name="цена___8___0___0" localSheetId="7">#REF!</definedName>
    <definedName name="цена___8___0___0" localSheetId="9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11">#REF!</definedName>
    <definedName name="цена___8___0___0___0" localSheetId="13">#REF!</definedName>
    <definedName name="цена___8___0___0___0" localSheetId="7">#REF!</definedName>
    <definedName name="цена___8___0___0___0" localSheetId="9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11">#REF!</definedName>
    <definedName name="цена___8___1" localSheetId="13">#REF!</definedName>
    <definedName name="цена___8___1" localSheetId="7">#REF!</definedName>
    <definedName name="цена___8___1" localSheetId="9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11">#REF!</definedName>
    <definedName name="цена___8___10" localSheetId="13">#REF!</definedName>
    <definedName name="цена___8___10" localSheetId="7">#REF!</definedName>
    <definedName name="цена___8___10" localSheetId="9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11">#REF!</definedName>
    <definedName name="цена___8___12" localSheetId="13">#REF!</definedName>
    <definedName name="цена___8___12" localSheetId="7">#REF!</definedName>
    <definedName name="цена___8___12" localSheetId="9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11">#REF!</definedName>
    <definedName name="цена___8___2" localSheetId="13">#REF!</definedName>
    <definedName name="цена___8___2" localSheetId="7">#REF!</definedName>
    <definedName name="цена___8___2" localSheetId="9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11">#REF!</definedName>
    <definedName name="цена___8___4" localSheetId="13">#REF!</definedName>
    <definedName name="цена___8___4" localSheetId="7">#REF!</definedName>
    <definedName name="цена___8___4" localSheetId="9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11">#REF!</definedName>
    <definedName name="цена___8___6" localSheetId="13">#REF!</definedName>
    <definedName name="цена___8___6" localSheetId="7">#REF!</definedName>
    <definedName name="цена___8___6" localSheetId="9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11">#REF!</definedName>
    <definedName name="цена___8___8" localSheetId="13">#REF!</definedName>
    <definedName name="цена___8___8" localSheetId="7">#REF!</definedName>
    <definedName name="цена___8___8" localSheetId="9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11">#REF!</definedName>
    <definedName name="цена___9" localSheetId="13">#REF!</definedName>
    <definedName name="цена___9" localSheetId="7">#REF!</definedName>
    <definedName name="цена___9" localSheetId="9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11">#REF!</definedName>
    <definedName name="цена___9___0" localSheetId="13">#REF!</definedName>
    <definedName name="цена___9___0" localSheetId="7">#REF!</definedName>
    <definedName name="цена___9___0" localSheetId="9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11">#REF!</definedName>
    <definedName name="цена___9___0___0" localSheetId="13">#REF!</definedName>
    <definedName name="цена___9___0___0" localSheetId="7">#REF!</definedName>
    <definedName name="цена___9___0___0" localSheetId="9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11">#REF!</definedName>
    <definedName name="цена___9___0___0___0" localSheetId="13">#REF!</definedName>
    <definedName name="цена___9___0___0___0" localSheetId="7">#REF!</definedName>
    <definedName name="цена___9___0___0___0" localSheetId="9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11">#REF!</definedName>
    <definedName name="цена___9___10" localSheetId="13">#REF!</definedName>
    <definedName name="цена___9___10" localSheetId="7">#REF!</definedName>
    <definedName name="цена___9___10" localSheetId="9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11">#REF!</definedName>
    <definedName name="цена___9___2" localSheetId="13">#REF!</definedName>
    <definedName name="цена___9___2" localSheetId="7">#REF!</definedName>
    <definedName name="цена___9___2" localSheetId="9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11">#REF!</definedName>
    <definedName name="цена___9___4" localSheetId="13">#REF!</definedName>
    <definedName name="цена___9___4" localSheetId="7">#REF!</definedName>
    <definedName name="цена___9___4" localSheetId="9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11">#REF!</definedName>
    <definedName name="цена___9___6" localSheetId="13">#REF!</definedName>
    <definedName name="цена___9___6" localSheetId="7">#REF!</definedName>
    <definedName name="цена___9___6" localSheetId="9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11">#REF!</definedName>
    <definedName name="цена___9___8" localSheetId="13">#REF!</definedName>
    <definedName name="цена___9___8" localSheetId="7">#REF!</definedName>
    <definedName name="цена___9___8" localSheetId="9">#REF!</definedName>
    <definedName name="цена___9___8">#REF!</definedName>
    <definedName name="ЦенаОбслед" localSheetId="9">#REF!</definedName>
    <definedName name="ЦенаОбслед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11">#REF!</definedName>
    <definedName name="ЦенаШурфов" localSheetId="13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11">#REF!</definedName>
    <definedName name="цук" localSheetId="13">#REF!</definedName>
    <definedName name="цук" localSheetId="7">#REF!</definedName>
    <definedName name="цук" localSheetId="9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11">#REF!</definedName>
    <definedName name="цукеп" localSheetId="13">#REF!</definedName>
    <definedName name="цукеп" localSheetId="7">#REF!</definedName>
    <definedName name="цукеп" localSheetId="9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11">#REF!</definedName>
    <definedName name="цукцук" localSheetId="13">#REF!</definedName>
    <definedName name="цукцук" localSheetId="7">#REF!</definedName>
    <definedName name="цукцук" localSheetId="9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11">#REF!</definedName>
    <definedName name="цукцукуцкцук" localSheetId="13">#REF!</definedName>
    <definedName name="цукцукуцкцук" localSheetId="7">#REF!</definedName>
    <definedName name="цукцукуцкцук" localSheetId="9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11">#REF!</definedName>
    <definedName name="цукцукцук" localSheetId="13">#REF!</definedName>
    <definedName name="цукцукцук" localSheetId="7">#REF!</definedName>
    <definedName name="цукцукцук" localSheetId="9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11">#REF!</definedName>
    <definedName name="цфйе" localSheetId="13">#REF!</definedName>
    <definedName name="цфйе" localSheetId="7">#REF!</definedName>
    <definedName name="цфйе" localSheetId="9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1">#REF!</definedName>
    <definedName name="цц" localSheetId="16">#REF!</definedName>
    <definedName name="цц" localSheetId="17">#REF!</definedName>
    <definedName name="цц" localSheetId="13">#REF!</definedName>
    <definedName name="цц" localSheetId="7">#REF!</definedName>
    <definedName name="цц" localSheetId="9">#REF!</definedName>
    <definedName name="цц" localSheetId="14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11">#REF!</definedName>
    <definedName name="ццц" localSheetId="13">#REF!</definedName>
    <definedName name="ццц" localSheetId="7">#REF!</definedName>
    <definedName name="ццц" localSheetId="9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11">#REF!</definedName>
    <definedName name="чапо" localSheetId="13">#REF!</definedName>
    <definedName name="чапо" localSheetId="7">#REF!</definedName>
    <definedName name="чапо" localSheetId="9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11">#REF!</definedName>
    <definedName name="чапр" localSheetId="13">#REF!</definedName>
    <definedName name="чапр" localSheetId="7">#REF!</definedName>
    <definedName name="чапр" localSheetId="9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11">#REF!</definedName>
    <definedName name="Части_и_главы" localSheetId="13">#REF!</definedName>
    <definedName name="Части_и_главы" localSheetId="7">#REF!</definedName>
    <definedName name="Части_и_главы" localSheetId="9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11">#REF!</definedName>
    <definedName name="Челябинская_область" localSheetId="13">#REF!</definedName>
    <definedName name="Челябинская_область" localSheetId="7">#REF!</definedName>
    <definedName name="Челябинская_область" localSheetId="9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11">#REF!</definedName>
    <definedName name="Челябинская_область_1" localSheetId="13">#REF!</definedName>
    <definedName name="Челябинская_область_1" localSheetId="7">#REF!</definedName>
    <definedName name="Челябинская_область_1" localSheetId="9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11">#REF!</definedName>
    <definedName name="черт." localSheetId="13">#REF!</definedName>
    <definedName name="черт." localSheetId="7">#REF!</definedName>
    <definedName name="черт." localSheetId="9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11">#REF!</definedName>
    <definedName name="четвертый" localSheetId="13">#REF!</definedName>
    <definedName name="четвертый" localSheetId="7">#REF!</definedName>
    <definedName name="четвертый" localSheetId="9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11">#REF!</definedName>
    <definedName name="Чеченская_Республика" localSheetId="13">#REF!</definedName>
    <definedName name="Чеченская_Республика" localSheetId="7">#REF!</definedName>
    <definedName name="Чеченская_Республика" localSheetId="9">#REF!</definedName>
    <definedName name="Чеченская_Республика">#REF!</definedName>
    <definedName name="Численность_АУПИА" localSheetId="9">#REF!</definedName>
    <definedName name="Численность_АУПИА">#REF!</definedName>
    <definedName name="Численность_АУПФ" localSheetId="9">#REF!</definedName>
    <definedName name="Численность_АУПФ">#REF!</definedName>
    <definedName name="Численность_ПЭЭ" localSheetId="9">#REF!</definedName>
    <definedName name="Численность_ПЭЭ">#REF!</definedName>
    <definedName name="Численность_ТП" localSheetId="9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11">#REF!</definedName>
    <definedName name="Читинская_область" localSheetId="13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11">#REF!</definedName>
    <definedName name="Читинская_область_1" localSheetId="13">#REF!</definedName>
    <definedName name="Читинская_область_1" localSheetId="7">#REF!</definedName>
    <definedName name="Читинская_область_1" localSheetId="9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11">#REF!</definedName>
    <definedName name="чмтчмт" localSheetId="13">#REF!</definedName>
    <definedName name="чмтчмт" localSheetId="7">#REF!</definedName>
    <definedName name="чмтчмт" localSheetId="9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11">#REF!</definedName>
    <definedName name="чмтчт" localSheetId="13">#REF!</definedName>
    <definedName name="чмтчт" localSheetId="7">#REF!</definedName>
    <definedName name="чмтчт" localSheetId="9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11">#REF!</definedName>
    <definedName name="чс" localSheetId="13">#REF!</definedName>
    <definedName name="чс" localSheetId="7">#REF!</definedName>
    <definedName name="чс" localSheetId="9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11">#REF!</definedName>
    <definedName name="чсапр" localSheetId="13">#REF!</definedName>
    <definedName name="чсапр" localSheetId="7">#REF!</definedName>
    <definedName name="чсапр" localSheetId="9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11">#REF!</definedName>
    <definedName name="чсиь" localSheetId="13">#REF!</definedName>
    <definedName name="чсиь" localSheetId="7">#REF!</definedName>
    <definedName name="чсиь" localSheetId="9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11">#REF!</definedName>
    <definedName name="чсмт" localSheetId="13">#REF!</definedName>
    <definedName name="чсмт" localSheetId="7">#REF!</definedName>
    <definedName name="чсмт" localSheetId="9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11">#REF!</definedName>
    <definedName name="чстм" localSheetId="13">#REF!</definedName>
    <definedName name="чстм" localSheetId="7">#REF!</definedName>
    <definedName name="чстм" localSheetId="9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11">#REF!</definedName>
    <definedName name="чт" localSheetId="13">#REF!</definedName>
    <definedName name="чт" localSheetId="7">#REF!</definedName>
    <definedName name="чт" localSheetId="9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11">#REF!</definedName>
    <definedName name="чтм" localSheetId="13">#REF!</definedName>
    <definedName name="чтм" localSheetId="7">#REF!</definedName>
    <definedName name="чтм" localSheetId="9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11">#REF!</definedName>
    <definedName name="чть" localSheetId="13">#REF!</definedName>
    <definedName name="чть" localSheetId="7">#REF!</definedName>
    <definedName name="чть" localSheetId="9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11">#REF!</definedName>
    <definedName name="Чувашская_Республика___Чувашия" localSheetId="13">#REF!</definedName>
    <definedName name="Чувашская_Республика___Чувашия" localSheetId="7">#REF!</definedName>
    <definedName name="Чувашская_Республика___Чувашия" localSheetId="9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11">#REF!</definedName>
    <definedName name="Чукотский_автономный_округ" localSheetId="13">#REF!</definedName>
    <definedName name="Чукотский_автономный_округ" localSheetId="7">#REF!</definedName>
    <definedName name="Чукотский_автономный_округ" localSheetId="9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11">#REF!</definedName>
    <definedName name="Чукотский_автономный_округ_1" localSheetId="13">#REF!</definedName>
    <definedName name="Чукотский_автономный_округ_1" localSheetId="7">#REF!</definedName>
    <definedName name="Чукотский_автономный_округ_1" localSheetId="9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11">#REF!</definedName>
    <definedName name="ш" localSheetId="13">#REF!</definedName>
    <definedName name="ш" localSheetId="7">#REF!</definedName>
    <definedName name="ш" localSheetId="9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11">#REF!</definedName>
    <definedName name="Шапка" localSheetId="13">#REF!</definedName>
    <definedName name="Шапка" localSheetId="7">#REF!</definedName>
    <definedName name="Шапка" localSheetId="9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11">#REF!</definedName>
    <definedName name="Шапка2" localSheetId="13">#REF!</definedName>
    <definedName name="Шапка2" localSheetId="7">#REF!</definedName>
    <definedName name="Шапка2" localSheetId="9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11">#REF!</definedName>
    <definedName name="шгд" localSheetId="13">#REF!</definedName>
    <definedName name="шгд" localSheetId="7">#REF!</definedName>
    <definedName name="шгд" localSheetId="9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11">#REF!</definedName>
    <definedName name="шдгшж" localSheetId="13">#REF!</definedName>
    <definedName name="шдгшж" localSheetId="7">#REF!</definedName>
    <definedName name="шдгшж" localSheetId="9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11">#REF!</definedName>
    <definedName name="шестой" localSheetId="13">#REF!</definedName>
    <definedName name="шестой" localSheetId="7">#REF!</definedName>
    <definedName name="шестой" localSheetId="9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11">#REF!</definedName>
    <definedName name="Шесть" localSheetId="13">#REF!</definedName>
    <definedName name="Шесть" localSheetId="7">#REF!</definedName>
    <definedName name="Шесть" localSheetId="9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11">#REF!</definedName>
    <definedName name="Шкафы_ТМ" localSheetId="13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11">#REF!</definedName>
    <definedName name="шоссе" localSheetId="13">#REF!</definedName>
    <definedName name="шоссе" localSheetId="7">#REF!</definedName>
    <definedName name="шоссе" localSheetId="9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11">#REF!</definedName>
    <definedName name="шплю" localSheetId="13">#REF!</definedName>
    <definedName name="шплю" localSheetId="7">#REF!</definedName>
    <definedName name="шплю" localSheetId="9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11">#REF!</definedName>
    <definedName name="шпр" localSheetId="13">#REF!</definedName>
    <definedName name="шпр" localSheetId="7">#REF!</definedName>
    <definedName name="шпр" localSheetId="9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1">#REF!</definedName>
    <definedName name="шш" localSheetId="16">#REF!</definedName>
    <definedName name="шш" localSheetId="17">#REF!</definedName>
    <definedName name="шш" localSheetId="13">#REF!</definedName>
    <definedName name="шш" localSheetId="7">#REF!</definedName>
    <definedName name="шш" localSheetId="9">#REF!</definedName>
    <definedName name="шш" localSheetId="14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11">#REF!</definedName>
    <definedName name="шшш" localSheetId="13">#REF!</definedName>
    <definedName name="шшш" localSheetId="7">#REF!</definedName>
    <definedName name="шшш" localSheetId="9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11">#REF!</definedName>
    <definedName name="шщгщ9шщллщ" localSheetId="13">#REF!</definedName>
    <definedName name="шщгщ9шщллщ" localSheetId="7">#REF!</definedName>
    <definedName name="шщгщ9шщллщ" localSheetId="9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11">#REF!</definedName>
    <definedName name="щжэдж" localSheetId="13">#REF!</definedName>
    <definedName name="щжэдж" localSheetId="7">#REF!</definedName>
    <definedName name="щжэдж" localSheetId="9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11">#REF!</definedName>
    <definedName name="щшшщрг" localSheetId="13">#REF!</definedName>
    <definedName name="щшшщрг" localSheetId="7">#REF!</definedName>
    <definedName name="щшшщрг" localSheetId="9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1">#REF!</definedName>
    <definedName name="щщ" localSheetId="16">#REF!</definedName>
    <definedName name="щщ" localSheetId="17">#REF!</definedName>
    <definedName name="щщ" localSheetId="13">#REF!</definedName>
    <definedName name="щщ" localSheetId="7">#REF!</definedName>
    <definedName name="щщ" localSheetId="9">#REF!</definedName>
    <definedName name="щщ" localSheetId="14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11">#REF!</definedName>
    <definedName name="ъхз" localSheetId="13">#REF!</definedName>
    <definedName name="ъхз" localSheetId="7">#REF!</definedName>
    <definedName name="ъхз" localSheetId="9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11">#REF!</definedName>
    <definedName name="ыа" localSheetId="13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11">#REF!</definedName>
    <definedName name="ыаоаы" localSheetId="13">#REF!</definedName>
    <definedName name="ыаоаы" localSheetId="7">#REF!</definedName>
    <definedName name="ыаоаы" localSheetId="9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11">#REF!</definedName>
    <definedName name="ыаоаыо" localSheetId="13">#REF!</definedName>
    <definedName name="ыаоаыо" localSheetId="7">#REF!</definedName>
    <definedName name="ыаоаыо" localSheetId="9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11">#REF!</definedName>
    <definedName name="ыаоаып" localSheetId="13">#REF!</definedName>
    <definedName name="ыаоаып" localSheetId="7">#REF!</definedName>
    <definedName name="ыаоаып" localSheetId="9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11">#REF!</definedName>
    <definedName name="ыаоп" localSheetId="13">#REF!</definedName>
    <definedName name="ыаоп" localSheetId="7">#REF!</definedName>
    <definedName name="ыаоп" localSheetId="9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11">#REF!</definedName>
    <definedName name="ыапо" localSheetId="13">#REF!</definedName>
    <definedName name="ыапо" localSheetId="7">#REF!</definedName>
    <definedName name="ыапо" localSheetId="9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11">#REF!</definedName>
    <definedName name="ыапоапоао" localSheetId="13">#REF!</definedName>
    <definedName name="ыапоапоао" localSheetId="7">#REF!</definedName>
    <definedName name="ыапоапоао" localSheetId="9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11">#REF!</definedName>
    <definedName name="ыапоаыо" localSheetId="13">#REF!</definedName>
    <definedName name="ыапоаыо" localSheetId="7">#REF!</definedName>
    <definedName name="ыапоаыо" localSheetId="9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11">#REF!</definedName>
    <definedName name="ыапоы" localSheetId="13">#REF!</definedName>
    <definedName name="ыапоы" localSheetId="7">#REF!</definedName>
    <definedName name="ыапоы" localSheetId="9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11">#REF!</definedName>
    <definedName name="ыапоыа" localSheetId="13">#REF!</definedName>
    <definedName name="ыапоыа" localSheetId="7">#REF!</definedName>
    <definedName name="ыапоыа" localSheetId="9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11">#REF!</definedName>
    <definedName name="ыапраыр" localSheetId="13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11">#REF!</definedName>
    <definedName name="ыаыаы" localSheetId="13">#REF!</definedName>
    <definedName name="ыаыаы" localSheetId="7">#REF!</definedName>
    <definedName name="ыаыаы" localSheetId="9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11">#REF!</definedName>
    <definedName name="ЫВGGGGGGGGGGGGGGG" localSheetId="13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11">#REF!</definedName>
    <definedName name="ыва" localSheetId="13">#REF!</definedName>
    <definedName name="ыва" localSheetId="7">#REF!</definedName>
    <definedName name="ыва" localSheetId="9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11">#REF!</definedName>
    <definedName name="ываф" localSheetId="13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11">#REF!</definedName>
    <definedName name="Ываы" localSheetId="13">#REF!</definedName>
    <definedName name="Ываы" localSheetId="7">#REF!</definedName>
    <definedName name="Ываы" localSheetId="9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11">#REF!</definedName>
    <definedName name="ЫВаЫа" localSheetId="13">#REF!</definedName>
    <definedName name="ЫВаЫа" localSheetId="7">#REF!</definedName>
    <definedName name="ЫВаЫа" localSheetId="9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11">#REF!</definedName>
    <definedName name="ЫВаЫваав" localSheetId="13">#REF!</definedName>
    <definedName name="ЫВаЫваав" localSheetId="7">#REF!</definedName>
    <definedName name="ЫВаЫваав" localSheetId="9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11">#REF!</definedName>
    <definedName name="ывпавар" localSheetId="13">#REF!</definedName>
    <definedName name="ывпавар" localSheetId="7">#REF!</definedName>
    <definedName name="ывпавар" localSheetId="9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11">#REF!</definedName>
    <definedName name="ыВПВП" localSheetId="13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13">#REF!</definedName>
    <definedName name="ывпыпвфкпа" localSheetId="9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11">#REF!</definedName>
    <definedName name="ыкен" localSheetId="13">#REF!</definedName>
    <definedName name="ыкен" localSheetId="7">#REF!</definedName>
    <definedName name="ыкен" localSheetId="9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11">#REF!</definedName>
    <definedName name="ыопвпо" localSheetId="13">#REF!</definedName>
    <definedName name="ыопвпо" localSheetId="7">#REF!</definedName>
    <definedName name="ыопвпо" localSheetId="9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11">#REF!</definedName>
    <definedName name="ып" localSheetId="13">#REF!</definedName>
    <definedName name="ып" localSheetId="7">#REF!</definedName>
    <definedName name="ып" localSheetId="9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11">#REF!</definedName>
    <definedName name="ыпаота" localSheetId="13">#REF!</definedName>
    <definedName name="ыпаота" localSheetId="7">#REF!</definedName>
    <definedName name="ыпаота" localSheetId="9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11">#REF!</definedName>
    <definedName name="ыпартап" localSheetId="13">#REF!</definedName>
    <definedName name="ыпартап" localSheetId="7">#REF!</definedName>
    <definedName name="ыпартап" localSheetId="9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11">#REF!</definedName>
    <definedName name="ыпатапт" localSheetId="13">#REF!</definedName>
    <definedName name="ыпатапт" localSheetId="7">#REF!</definedName>
    <definedName name="ыпатапт" localSheetId="9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11">#REF!</definedName>
    <definedName name="ыпми" localSheetId="13">#REF!</definedName>
    <definedName name="ыпми" localSheetId="7">#REF!</definedName>
    <definedName name="ыпми" localSheetId="9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11">#REF!</definedName>
    <definedName name="ыпо" localSheetId="13">#REF!</definedName>
    <definedName name="ыпо" localSheetId="7">#REF!</definedName>
    <definedName name="ыпо" localSheetId="9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11">#REF!</definedName>
    <definedName name="ыпоыа" localSheetId="13">#REF!</definedName>
    <definedName name="ыпоыа" localSheetId="7">#REF!</definedName>
    <definedName name="ыпоыа" localSheetId="9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11">#REF!</definedName>
    <definedName name="ыпоыапо" localSheetId="13">#REF!</definedName>
    <definedName name="ыпоыапо" localSheetId="7">#REF!</definedName>
    <definedName name="ыпоыапо" localSheetId="9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11">#REF!</definedName>
    <definedName name="ыпр" localSheetId="13">#REF!</definedName>
    <definedName name="ыпр" localSheetId="7">#REF!</definedName>
    <definedName name="ыпр" localSheetId="9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11">#REF!</definedName>
    <definedName name="ыпрапр" localSheetId="13">#REF!</definedName>
    <definedName name="ыпрапр" localSheetId="7">#REF!</definedName>
    <definedName name="ыпрапр" localSheetId="9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11">#REF!</definedName>
    <definedName name="ыпры" localSheetId="13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11">#REF!</definedName>
    <definedName name="ырипыр" localSheetId="13">#REF!</definedName>
    <definedName name="ырипыр" localSheetId="7">#REF!</definedName>
    <definedName name="ырипыр" localSheetId="9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11">#REF!</definedName>
    <definedName name="ырп" localSheetId="13">#REF!</definedName>
    <definedName name="ырп" localSheetId="7">#REF!</definedName>
    <definedName name="ырп" localSheetId="9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11">#REF!</definedName>
    <definedName name="ыукнр" localSheetId="13">#REF!</definedName>
    <definedName name="ыукнр" localSheetId="7">#REF!</definedName>
    <definedName name="ыукнр" localSheetId="9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11">#REF!</definedName>
    <definedName name="ыыы" localSheetId="13">#REF!</definedName>
    <definedName name="ыыы" localSheetId="7">#REF!</definedName>
    <definedName name="ыыы" localSheetId="9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11">#REF!</definedName>
    <definedName name="ыыыы" localSheetId="13">#REF!</definedName>
    <definedName name="ыыыы" localSheetId="7">#REF!</definedName>
    <definedName name="ыыыы" localSheetId="9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11">#REF!</definedName>
    <definedName name="ьбюбб" localSheetId="13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11">#REF!</definedName>
    <definedName name="ьбют" localSheetId="13">#REF!</definedName>
    <definedName name="ьбют" localSheetId="7">#REF!</definedName>
    <definedName name="ьбют" localSheetId="9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11">#REF!</definedName>
    <definedName name="ьвпрьрп" localSheetId="13">#REF!</definedName>
    <definedName name="ьвпрьрп" localSheetId="7">#REF!</definedName>
    <definedName name="ьвпрьрп" localSheetId="9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11">#REF!</definedName>
    <definedName name="ьврп" localSheetId="13">#REF!</definedName>
    <definedName name="ьврп" localSheetId="7">#REF!</definedName>
    <definedName name="ьврп" localSheetId="9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11">#REF!</definedName>
    <definedName name="ьдолдлю" localSheetId="13">#REF!</definedName>
    <definedName name="ьдолдлю" localSheetId="7">#REF!</definedName>
    <definedName name="ьдолдлю" localSheetId="9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11">#REF!</definedName>
    <definedName name="ьорл" localSheetId="13">#REF!</definedName>
    <definedName name="ьорл" localSheetId="7">#REF!</definedName>
    <definedName name="ьорл" localSheetId="9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11">#REF!</definedName>
    <definedName name="ьпрьп" localSheetId="13">#REF!</definedName>
    <definedName name="ьпрьп" localSheetId="7">#REF!</definedName>
    <definedName name="ьпрьп" localSheetId="9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1">#REF!</definedName>
    <definedName name="ььь" localSheetId="16">#REF!</definedName>
    <definedName name="ььь" localSheetId="17">#REF!</definedName>
    <definedName name="ььь" localSheetId="13">#REF!</definedName>
    <definedName name="ььь" localSheetId="7">#REF!</definedName>
    <definedName name="ььь" localSheetId="9">#REF!</definedName>
    <definedName name="ььь" localSheetId="14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1">#REF!</definedName>
    <definedName name="э" localSheetId="16">#REF!</definedName>
    <definedName name="э" localSheetId="17">#REF!</definedName>
    <definedName name="э" localSheetId="13">#REF!</definedName>
    <definedName name="э" localSheetId="7">#REF!</definedName>
    <definedName name="э" localSheetId="9">#REF!</definedName>
    <definedName name="э" localSheetId="14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11">#REF!</definedName>
    <definedName name="эк" localSheetId="13">#REF!</definedName>
    <definedName name="эк" localSheetId="7">#REF!</definedName>
    <definedName name="эк" localSheetId="9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11">#REF!</definedName>
    <definedName name="эк1" localSheetId="13">#REF!</definedName>
    <definedName name="эк1" localSheetId="7">#REF!</definedName>
    <definedName name="эк1" localSheetId="9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11">#REF!</definedName>
    <definedName name="эко" localSheetId="13">#REF!</definedName>
    <definedName name="эко" localSheetId="7">#REF!</definedName>
    <definedName name="эко" localSheetId="9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11">#REF!</definedName>
    <definedName name="эко1" localSheetId="13">#REF!</definedName>
    <definedName name="эко1" localSheetId="7">#REF!</definedName>
    <definedName name="эко1" localSheetId="9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11">#REF!</definedName>
    <definedName name="экол1" localSheetId="13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11">#REF!</definedName>
    <definedName name="экол2" localSheetId="13">#REF!</definedName>
    <definedName name="экол2" localSheetId="7">#REF!</definedName>
    <definedName name="экол2" localSheetId="9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11">#REF!</definedName>
    <definedName name="Экол3" localSheetId="13">#REF!</definedName>
    <definedName name="Экол3" localSheetId="7">#REF!</definedName>
    <definedName name="Экол3" localSheetId="9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11">#REF!</definedName>
    <definedName name="эколог" localSheetId="13">#REF!</definedName>
    <definedName name="эколог" localSheetId="7">#REF!</definedName>
    <definedName name="эколог" localSheetId="9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1">граж</definedName>
    <definedName name="ЭКСПО" localSheetId="15">граж</definedName>
    <definedName name="ЭКСПО" localSheetId="17">граж</definedName>
    <definedName name="ЭКСПО" localSheetId="13">граж</definedName>
    <definedName name="ЭКСПО" localSheetId="6">граж</definedName>
    <definedName name="ЭКСПО" localSheetId="7">граж</definedName>
    <definedName name="ЭКСПО" localSheetId="9">#REF!</definedName>
    <definedName name="ЭКСПО" localSheetId="14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1">граж</definedName>
    <definedName name="ЭКСПОФОРУМ" localSheetId="15">граж</definedName>
    <definedName name="ЭКСПОФОРУМ" localSheetId="17">граж</definedName>
    <definedName name="ЭКСПОФОРУМ" localSheetId="13">граж</definedName>
    <definedName name="ЭКСПОФОРУМ" localSheetId="6">граж</definedName>
    <definedName name="ЭКСПОФОРУМ" localSheetId="7">граж</definedName>
    <definedName name="ЭКСПОФОРУМ" localSheetId="9">#REF!</definedName>
    <definedName name="ЭКСПОФОРУМ" localSheetId="14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11">#REF!</definedName>
    <definedName name="экт" localSheetId="13">#REF!</definedName>
    <definedName name="экт" localSheetId="7">#REF!</definedName>
    <definedName name="экт" localSheetId="9">#REF!</definedName>
    <definedName name="экт">#REF!</definedName>
    <definedName name="электроэнер" localSheetId="13">#REF!</definedName>
    <definedName name="электроэнер" localSheetId="9">#REF!</definedName>
    <definedName name="электроэнер">#REF!</definedName>
    <definedName name="электроэнергия" localSheetId="13">#REF!</definedName>
    <definedName name="электроэнергия" localSheetId="9">#REF!</definedName>
    <definedName name="электроэнергия">#REF!</definedName>
    <definedName name="ЭлеСи" localSheetId="9">#REF!</definedName>
    <definedName name="ЭлеСи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11">#REF!</definedName>
    <definedName name="ЭлеСи_1" localSheetId="13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11">#REF!</definedName>
    <definedName name="элрасч" localSheetId="13">#REF!</definedName>
    <definedName name="элрасч" localSheetId="7">#REF!</definedName>
    <definedName name="элрасч" localSheetId="9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11">#REF!</definedName>
    <definedName name="ЭЛСИ_Т" localSheetId="13">#REF!</definedName>
    <definedName name="ЭЛСИ_Т" localSheetId="7">#REF!</definedName>
    <definedName name="ЭЛСИ_Т" localSheetId="9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11">#REF!</definedName>
    <definedName name="юдшншджгп" localSheetId="13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11">#REF!</definedName>
    <definedName name="ЮФУ" localSheetId="13">#REF!</definedName>
    <definedName name="ЮФУ" localSheetId="7">#REF!</definedName>
    <definedName name="ЮФУ" localSheetId="9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11">#REF!</definedName>
    <definedName name="ЮФУ2" localSheetId="13">#REF!</definedName>
    <definedName name="ЮФУ2" localSheetId="7">#REF!</definedName>
    <definedName name="ЮФУ2" localSheetId="9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1">#REF!</definedName>
    <definedName name="юююю" localSheetId="16">#REF!</definedName>
    <definedName name="юююю" localSheetId="17">#REF!</definedName>
    <definedName name="юююю" localSheetId="13">#REF!</definedName>
    <definedName name="юююю" localSheetId="7">#REF!</definedName>
    <definedName name="юююю" localSheetId="9">#REF!</definedName>
    <definedName name="юююю" localSheetId="14">#REF!</definedName>
    <definedName name="юююю" localSheetId="12">#REF!</definedName>
    <definedName name="юююю">#REF!</definedName>
    <definedName name="я" localSheetId="9">#REF!</definedName>
    <definedName name="я">#REF!</definedName>
    <definedName name="яапт" localSheetId="0">#REF!</definedName>
    <definedName name="яапт" localSheetId="1">#REF!</definedName>
    <definedName name="яапт" localSheetId="2">#REF!</definedName>
    <definedName name="яапт" localSheetId="11">#REF!</definedName>
    <definedName name="яапт" localSheetId="13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11">#REF!</definedName>
    <definedName name="яапяяяя" localSheetId="13">#REF!</definedName>
    <definedName name="яапяяяя" localSheetId="7">#REF!</definedName>
    <definedName name="яапяяяя" localSheetId="9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11">#REF!</definedName>
    <definedName name="явапяап" localSheetId="13">#REF!</definedName>
    <definedName name="явапяап" localSheetId="7">#REF!</definedName>
    <definedName name="явапяап" localSheetId="9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11">#REF!</definedName>
    <definedName name="явапявп" localSheetId="13">#REF!</definedName>
    <definedName name="явапявп" localSheetId="7">#REF!</definedName>
    <definedName name="явапявп" localSheetId="9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11">#REF!</definedName>
    <definedName name="явар" localSheetId="13">#REF!</definedName>
    <definedName name="явар" localSheetId="7">#REF!</definedName>
    <definedName name="явар" localSheetId="9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11">#REF!</definedName>
    <definedName name="яваряра" localSheetId="13">#REF!</definedName>
    <definedName name="яваряра" localSheetId="7">#REF!</definedName>
    <definedName name="яваряра" localSheetId="9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11">#REF!</definedName>
    <definedName name="ярая" localSheetId="13">#REF!</definedName>
    <definedName name="ярая" localSheetId="7">#REF!</definedName>
    <definedName name="ярая" localSheetId="9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11">#REF!</definedName>
    <definedName name="яраяраря" localSheetId="13">#REF!</definedName>
    <definedName name="яраяраря" localSheetId="7">#REF!</definedName>
    <definedName name="яраяраря" localSheetId="9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11">#REF!</definedName>
    <definedName name="яроптап" localSheetId="13">#REF!</definedName>
    <definedName name="яроптап" localSheetId="7">#REF!</definedName>
    <definedName name="яроптап" localSheetId="9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11">#REF!</definedName>
    <definedName name="Ярославская_область" localSheetId="13">#REF!</definedName>
    <definedName name="Ярославская_область" localSheetId="7">#REF!</definedName>
    <definedName name="Ярославская_область" localSheetId="9">#REF!</definedName>
    <definedName name="Ярославская_область">#REF!</definedName>
  </definedNames>
  <calcPr calcId="152511"/>
</workbook>
</file>

<file path=xl/calcChain.xml><?xml version="1.0" encoding="utf-8"?>
<calcChain xmlns="http://schemas.openxmlformats.org/spreadsheetml/2006/main">
  <c r="R23" i="18" l="1"/>
  <c r="Q23" i="18"/>
  <c r="P23" i="18"/>
  <c r="O23" i="18"/>
  <c r="N23" i="18"/>
  <c r="P22" i="18"/>
  <c r="O22" i="18"/>
  <c r="N22" i="18"/>
  <c r="H22" i="18"/>
  <c r="G22" i="18"/>
  <c r="F22" i="18"/>
  <c r="R21" i="18"/>
  <c r="P21" i="18"/>
  <c r="O21" i="18"/>
  <c r="N21" i="18"/>
  <c r="M21" i="18"/>
  <c r="L21" i="18"/>
  <c r="K21" i="18"/>
  <c r="J21" i="18"/>
  <c r="I21" i="18"/>
  <c r="H21" i="18"/>
  <c r="G21" i="18"/>
  <c r="F21" i="18"/>
  <c r="P20" i="18"/>
  <c r="O20" i="18"/>
  <c r="N20" i="18"/>
  <c r="R19" i="18"/>
  <c r="P19" i="18"/>
  <c r="O19" i="18"/>
  <c r="N19" i="18"/>
  <c r="P18" i="18"/>
  <c r="O18" i="18"/>
  <c r="N18" i="18"/>
  <c r="F18" i="18"/>
  <c r="R17" i="18"/>
  <c r="P17" i="18"/>
  <c r="O17" i="18"/>
  <c r="N17" i="18"/>
  <c r="M17" i="18"/>
  <c r="L17" i="18"/>
  <c r="K17" i="18"/>
  <c r="I17" i="18"/>
  <c r="H17" i="18"/>
  <c r="G17" i="18"/>
  <c r="F17" i="18"/>
  <c r="P16" i="18"/>
  <c r="O16" i="18"/>
  <c r="N16" i="18"/>
  <c r="R15" i="18"/>
  <c r="P15" i="18"/>
  <c r="O15" i="18"/>
  <c r="N15" i="18"/>
  <c r="P14" i="18"/>
  <c r="O14" i="18"/>
  <c r="N14" i="18"/>
  <c r="F14" i="18"/>
  <c r="R13" i="18"/>
  <c r="P13" i="18"/>
  <c r="O13" i="18"/>
  <c r="N13" i="18"/>
  <c r="M13" i="18"/>
  <c r="L13" i="18"/>
  <c r="K13" i="18"/>
  <c r="I13" i="18"/>
  <c r="H13" i="18"/>
  <c r="G13" i="18"/>
  <c r="F13" i="18"/>
  <c r="P12" i="18"/>
  <c r="O12" i="18"/>
  <c r="N12" i="18"/>
  <c r="F12" i="18"/>
  <c r="R11" i="18"/>
  <c r="P11" i="18"/>
  <c r="O11" i="18"/>
  <c r="N11" i="18"/>
  <c r="M11" i="18"/>
  <c r="L11" i="18"/>
  <c r="K11" i="18"/>
  <c r="I11" i="18"/>
  <c r="H11" i="18"/>
  <c r="G11" i="18"/>
  <c r="F11" i="18"/>
  <c r="P10" i="18"/>
  <c r="O10" i="18"/>
  <c r="N10" i="18"/>
  <c r="M10" i="18"/>
  <c r="K10" i="18"/>
  <c r="I10" i="18"/>
  <c r="H10" i="18"/>
  <c r="G10" i="18"/>
  <c r="F10" i="18"/>
  <c r="R9" i="18"/>
  <c r="P9" i="18"/>
  <c r="O9" i="18"/>
  <c r="N9" i="18"/>
  <c r="M9" i="18"/>
  <c r="K9" i="18"/>
  <c r="I9" i="18"/>
  <c r="H9" i="18"/>
  <c r="G9" i="18"/>
  <c r="F9" i="18"/>
  <c r="O16" i="17"/>
  <c r="O15" i="17"/>
  <c r="N15" i="17"/>
  <c r="M15" i="17"/>
  <c r="L15" i="17"/>
  <c r="K15" i="17"/>
  <c r="J15" i="17"/>
  <c r="D15" i="17"/>
  <c r="O14" i="17"/>
  <c r="N14" i="17"/>
  <c r="M14" i="17"/>
  <c r="L14" i="17"/>
  <c r="K14" i="17"/>
  <c r="J14" i="17"/>
  <c r="H14" i="17"/>
  <c r="D14" i="17"/>
  <c r="O13" i="17"/>
  <c r="N13" i="17"/>
  <c r="M13" i="17"/>
  <c r="L13" i="17"/>
  <c r="K13" i="17"/>
  <c r="J13" i="17"/>
  <c r="D13" i="17"/>
  <c r="O12" i="17"/>
  <c r="J12" i="17"/>
  <c r="D12" i="17"/>
  <c r="O11" i="17"/>
  <c r="N11" i="17"/>
  <c r="M11" i="17"/>
  <c r="L11" i="17"/>
  <c r="K11" i="17"/>
  <c r="J11" i="17"/>
  <c r="D11" i="17"/>
  <c r="O10" i="17"/>
  <c r="N10" i="17"/>
  <c r="M10" i="17"/>
  <c r="L10" i="17"/>
  <c r="K10" i="17"/>
  <c r="J10" i="17"/>
  <c r="I10" i="17"/>
  <c r="H10" i="17"/>
  <c r="F10" i="17"/>
  <c r="E10" i="17"/>
  <c r="D10" i="17"/>
  <c r="O9" i="17"/>
  <c r="N9" i="17"/>
  <c r="M9" i="17"/>
  <c r="L9" i="17"/>
  <c r="K9" i="17"/>
  <c r="J9" i="17"/>
  <c r="H9" i="17"/>
  <c r="F9" i="17"/>
  <c r="E9" i="17"/>
  <c r="D9" i="17"/>
  <c r="I21" i="16"/>
  <c r="I20" i="16"/>
  <c r="H20" i="16"/>
  <c r="G20" i="16"/>
  <c r="E20" i="16"/>
  <c r="I19" i="16"/>
  <c r="H19" i="16"/>
  <c r="G19" i="16"/>
  <c r="E19" i="16"/>
  <c r="I17" i="16"/>
  <c r="H17" i="16"/>
  <c r="I16" i="16"/>
  <c r="H16" i="16"/>
  <c r="J14" i="16"/>
  <c r="I14" i="16"/>
  <c r="H14" i="16"/>
  <c r="D14" i="16"/>
  <c r="I12" i="16"/>
  <c r="H12" i="16"/>
  <c r="I11" i="16"/>
  <c r="E11" i="16"/>
  <c r="I9" i="16"/>
  <c r="F9" i="16"/>
  <c r="E9" i="16"/>
  <c r="I8" i="16"/>
  <c r="G8" i="16"/>
  <c r="F8" i="16"/>
  <c r="E8" i="16"/>
  <c r="A3" i="16"/>
  <c r="E13" i="15"/>
  <c r="E8" i="15"/>
  <c r="M18" i="14"/>
  <c r="E15" i="14"/>
  <c r="B15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E13" i="13"/>
  <c r="E8" i="13"/>
  <c r="B32" i="12"/>
  <c r="B30" i="12"/>
  <c r="B28" i="12"/>
  <c r="B27" i="12"/>
  <c r="B26" i="12"/>
  <c r="B23" i="12"/>
  <c r="B22" i="12"/>
  <c r="B19" i="12"/>
  <c r="B17" i="12"/>
  <c r="B15" i="12"/>
  <c r="B14" i="12"/>
  <c r="B13" i="12"/>
  <c r="B11" i="12"/>
  <c r="B10" i="12"/>
  <c r="B9" i="12"/>
  <c r="A4" i="12"/>
  <c r="A2" i="12"/>
  <c r="C11" i="10"/>
  <c r="D5" i="10"/>
  <c r="G16" i="9"/>
  <c r="G15" i="9"/>
  <c r="G14" i="9"/>
  <c r="F14" i="9"/>
  <c r="E14" i="9"/>
  <c r="D14" i="9"/>
  <c r="C14" i="9"/>
  <c r="B14" i="9"/>
  <c r="G58" i="8"/>
  <c r="G59" i="8" s="1"/>
  <c r="B24" i="12" s="1"/>
  <c r="B33" i="12" s="1"/>
  <c r="E56" i="8"/>
  <c r="J55" i="8"/>
  <c r="J54" i="8"/>
  <c r="G54" i="8"/>
  <c r="J53" i="8"/>
  <c r="H53" i="8"/>
  <c r="G53" i="8"/>
  <c r="J52" i="8"/>
  <c r="I52" i="8"/>
  <c r="H52" i="8"/>
  <c r="G52" i="8"/>
  <c r="J51" i="8"/>
  <c r="I51" i="8"/>
  <c r="H51" i="8"/>
  <c r="G51" i="8"/>
  <c r="J50" i="8"/>
  <c r="I50" i="8"/>
  <c r="H50" i="8"/>
  <c r="G50" i="8"/>
  <c r="J49" i="8"/>
  <c r="I49" i="8"/>
  <c r="H49" i="8"/>
  <c r="G49" i="8"/>
  <c r="J48" i="8"/>
  <c r="I48" i="8"/>
  <c r="H48" i="8"/>
  <c r="G48" i="8"/>
  <c r="J47" i="8"/>
  <c r="I47" i="8"/>
  <c r="H47" i="8"/>
  <c r="G47" i="8"/>
  <c r="J46" i="8"/>
  <c r="I46" i="8"/>
  <c r="H46" i="8"/>
  <c r="G46" i="8"/>
  <c r="J45" i="8"/>
  <c r="I45" i="8"/>
  <c r="H45" i="8"/>
  <c r="G45" i="8"/>
  <c r="J44" i="8"/>
  <c r="I44" i="8"/>
  <c r="H44" i="8"/>
  <c r="G44" i="8"/>
  <c r="J43" i="8"/>
  <c r="I43" i="8"/>
  <c r="H43" i="8"/>
  <c r="G43" i="8"/>
  <c r="J42" i="8"/>
  <c r="I42" i="8"/>
  <c r="H42" i="8"/>
  <c r="G42" i="8"/>
  <c r="J41" i="8"/>
  <c r="H41" i="8"/>
  <c r="G41" i="8"/>
  <c r="J40" i="8"/>
  <c r="I40" i="8"/>
  <c r="H40" i="8"/>
  <c r="G40" i="8"/>
  <c r="J37" i="8"/>
  <c r="H37" i="8"/>
  <c r="G37" i="8"/>
  <c r="J36" i="8"/>
  <c r="H36" i="8"/>
  <c r="G36" i="8"/>
  <c r="H35" i="8"/>
  <c r="J34" i="8"/>
  <c r="H34" i="8"/>
  <c r="G34" i="8"/>
  <c r="J33" i="8"/>
  <c r="H33" i="8"/>
  <c r="G33" i="8"/>
  <c r="F33" i="8"/>
  <c r="J30" i="8"/>
  <c r="G30" i="8"/>
  <c r="J29" i="8"/>
  <c r="H29" i="8"/>
  <c r="G29" i="8"/>
  <c r="J28" i="8"/>
  <c r="I28" i="8"/>
  <c r="H28" i="8"/>
  <c r="G28" i="8"/>
  <c r="J27" i="8"/>
  <c r="I27" i="8"/>
  <c r="H27" i="8"/>
  <c r="G27" i="8"/>
  <c r="J26" i="8"/>
  <c r="I26" i="8"/>
  <c r="H26" i="8"/>
  <c r="G26" i="8"/>
  <c r="J25" i="8"/>
  <c r="I25" i="8"/>
  <c r="H25" i="8"/>
  <c r="G25" i="8"/>
  <c r="J24" i="8"/>
  <c r="I24" i="8"/>
  <c r="H24" i="8"/>
  <c r="G24" i="8"/>
  <c r="J23" i="8"/>
  <c r="I23" i="8"/>
  <c r="H23" i="8"/>
  <c r="G23" i="8"/>
  <c r="J22" i="8"/>
  <c r="I22" i="8"/>
  <c r="H22" i="8"/>
  <c r="G22" i="8"/>
  <c r="J21" i="8"/>
  <c r="I21" i="8"/>
  <c r="H21" i="8"/>
  <c r="G21" i="8"/>
  <c r="J20" i="8"/>
  <c r="H20" i="8"/>
  <c r="G20" i="8"/>
  <c r="J19" i="8"/>
  <c r="I19" i="8"/>
  <c r="H19" i="8"/>
  <c r="G19" i="8"/>
  <c r="G16" i="8"/>
  <c r="B12" i="12" s="1"/>
  <c r="F16" i="8"/>
  <c r="I16" i="8" s="1"/>
  <c r="J16" i="8" s="1"/>
  <c r="C15" i="7" s="1"/>
  <c r="J14" i="8"/>
  <c r="E14" i="8"/>
  <c r="J13" i="8"/>
  <c r="I13" i="8"/>
  <c r="G13" i="8"/>
  <c r="G14" i="8" s="1"/>
  <c r="A7" i="8"/>
  <c r="C26" i="7"/>
  <c r="C25" i="7"/>
  <c r="C19" i="7"/>
  <c r="C18" i="7"/>
  <c r="C17" i="7"/>
  <c r="C16" i="7"/>
  <c r="C14" i="7"/>
  <c r="C13" i="7"/>
  <c r="C12" i="7"/>
  <c r="C11" i="7"/>
  <c r="B8" i="7"/>
  <c r="H41" i="6"/>
  <c r="A41" i="6"/>
  <c r="H40" i="6"/>
  <c r="A40" i="6"/>
  <c r="H39" i="6"/>
  <c r="A39" i="6"/>
  <c r="H38" i="6"/>
  <c r="A38" i="6"/>
  <c r="H37" i="6"/>
  <c r="A37" i="6"/>
  <c r="H36" i="6"/>
  <c r="A36" i="6"/>
  <c r="H35" i="6"/>
  <c r="A35" i="6"/>
  <c r="H34" i="6"/>
  <c r="A34" i="6"/>
  <c r="H33" i="6"/>
  <c r="A33" i="6"/>
  <c r="H32" i="6"/>
  <c r="A32" i="6"/>
  <c r="H31" i="6"/>
  <c r="A31" i="6"/>
  <c r="H30" i="6"/>
  <c r="A30" i="6"/>
  <c r="H29" i="6"/>
  <c r="H28" i="6"/>
  <c r="A28" i="6"/>
  <c r="H27" i="6"/>
  <c r="H26" i="6"/>
  <c r="A26" i="6"/>
  <c r="H25" i="6"/>
  <c r="A25" i="6"/>
  <c r="H24" i="6"/>
  <c r="A24" i="6"/>
  <c r="H23" i="6"/>
  <c r="A23" i="6"/>
  <c r="H22" i="6"/>
  <c r="A22" i="6"/>
  <c r="H21" i="6"/>
  <c r="A21" i="6"/>
  <c r="H20" i="6"/>
  <c r="A20" i="6"/>
  <c r="H19" i="6"/>
  <c r="A19" i="6"/>
  <c r="H18" i="6"/>
  <c r="A18" i="6"/>
  <c r="H17" i="6"/>
  <c r="A16" i="6"/>
  <c r="H15" i="6"/>
  <c r="H14" i="6"/>
  <c r="A14" i="6"/>
  <c r="H13" i="6"/>
  <c r="H12" i="6"/>
  <c r="F12" i="6"/>
  <c r="J14" i="5"/>
  <c r="I14" i="5"/>
  <c r="H14" i="5"/>
  <c r="G14" i="5"/>
  <c r="F14" i="5"/>
  <c r="J13" i="5"/>
  <c r="H13" i="5"/>
  <c r="G13" i="5"/>
  <c r="F13" i="5"/>
  <c r="J12" i="5"/>
  <c r="C12" i="5"/>
  <c r="B7" i="5"/>
  <c r="D22" i="4"/>
  <c r="D21" i="4"/>
  <c r="D19" i="4"/>
  <c r="D17" i="4"/>
  <c r="D16" i="4"/>
  <c r="D15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A18" i="2"/>
  <c r="C12" i="2"/>
  <c r="C11" i="2"/>
  <c r="C4" i="2"/>
  <c r="B4" i="2"/>
  <c r="C23" i="7" l="1"/>
  <c r="C22" i="7" s="1"/>
  <c r="J56" i="8"/>
  <c r="B35" i="12"/>
  <c r="B34" i="12"/>
  <c r="B8" i="12"/>
  <c r="E57" i="8"/>
  <c r="G55" i="8"/>
  <c r="G60" i="8"/>
  <c r="H13" i="8"/>
  <c r="J57" i="8" l="1"/>
  <c r="C21" i="7"/>
  <c r="C20" i="7" s="1"/>
  <c r="D14" i="12"/>
  <c r="D10" i="12"/>
  <c r="D32" i="12"/>
  <c r="D28" i="12"/>
  <c r="D26" i="12"/>
  <c r="D23" i="12"/>
  <c r="D19" i="12"/>
  <c r="D17" i="12"/>
  <c r="D15" i="12"/>
  <c r="D11" i="12"/>
  <c r="B36" i="12"/>
  <c r="D27" i="12"/>
  <c r="D13" i="12"/>
  <c r="D30" i="12"/>
  <c r="D22" i="12"/>
  <c r="D9" i="12"/>
  <c r="D35" i="12"/>
  <c r="D33" i="12"/>
  <c r="D24" i="12"/>
  <c r="B20" i="12"/>
  <c r="B18" i="12"/>
  <c r="B16" i="12"/>
  <c r="B21" i="12" s="1"/>
  <c r="D8" i="12"/>
  <c r="J58" i="8"/>
  <c r="J59" i="8" s="1"/>
  <c r="J60" i="8" s="1"/>
  <c r="D34" i="12"/>
  <c r="D12" i="12"/>
  <c r="C13" i="12" l="1"/>
  <c r="C9" i="12"/>
  <c r="D21" i="12"/>
  <c r="C14" i="12"/>
  <c r="C10" i="12"/>
  <c r="C21" i="12"/>
  <c r="C19" i="12"/>
  <c r="C17" i="12"/>
  <c r="C15" i="12"/>
  <c r="C11" i="12"/>
  <c r="C12" i="12"/>
  <c r="C8" i="12"/>
  <c r="C24" i="7"/>
  <c r="C9" i="2"/>
  <c r="B18" i="2" s="1"/>
  <c r="C13" i="2"/>
  <c r="C10" i="1"/>
  <c r="C27" i="7" l="1"/>
  <c r="D16" i="7"/>
  <c r="D12" i="7"/>
  <c r="D17" i="7"/>
  <c r="D13" i="7"/>
  <c r="C29" i="7"/>
  <c r="D24" i="7"/>
  <c r="D18" i="7"/>
  <c r="D14" i="7"/>
  <c r="D11" i="7"/>
  <c r="D15" i="7"/>
  <c r="D22" i="7"/>
  <c r="D20" i="7"/>
  <c r="C37" i="7" l="1"/>
  <c r="C38" i="7"/>
  <c r="C30" i="7"/>
  <c r="C39" i="7" l="1"/>
  <c r="C40" i="7" l="1"/>
  <c r="E39" i="7"/>
  <c r="C41" i="7" l="1"/>
  <c r="D11" i="10" s="1"/>
  <c r="E33" i="7"/>
  <c r="E17" i="7"/>
  <c r="E13" i="7"/>
  <c r="E40" i="7"/>
  <c r="E36" i="7"/>
  <c r="E32" i="7"/>
  <c r="E26" i="7"/>
  <c r="E18" i="7"/>
  <c r="E14" i="7"/>
  <c r="E35" i="7"/>
  <c r="E31" i="7"/>
  <c r="E11" i="7"/>
  <c r="E34" i="7"/>
  <c r="E25" i="7"/>
  <c r="E16" i="7"/>
  <c r="E12" i="7"/>
  <c r="E15" i="7"/>
  <c r="E22" i="7"/>
  <c r="E20" i="7"/>
  <c r="E24" i="7"/>
  <c r="E29" i="7"/>
  <c r="E27" i="7"/>
  <c r="E38" i="7"/>
  <c r="E37" i="7"/>
  <c r="E30" i="7"/>
</calcChain>
</file>

<file path=xl/comments1.xml><?xml version="1.0" encoding="utf-8"?>
<comments xmlns="http://schemas.openxmlformats.org/spreadsheetml/2006/main">
  <authors>
    <author>Author</author>
    <author>user</author>
  </authors>
  <commentList>
    <comment ref="G4" authorId="0" shapeId="0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>
  <authors>
    <author>user22</author>
  </authors>
  <commentList>
    <comment ref="B12" authorId="0" shapeId="0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<sst xmlns="http://schemas.openxmlformats.org/spreadsheetml/2006/main" count="731" uniqueCount="431">
  <si>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</si>
  <si>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</si>
  <si>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</si>
  <si>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</si>
  <si>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</si>
  <si>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</si>
  <si>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</si>
  <si>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</si>
  <si>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B1-01-05-1</t>
  </si>
  <si>
    <t xml:space="preserve">Ячейки выключателя 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</si>
  <si>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</si>
  <si>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</si>
  <si>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</si>
  <si>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</si>
  <si>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</si>
  <si>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</si>
  <si>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</si>
  <si>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</si>
  <si>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</si>
  <si>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</si>
  <si>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</si>
  <si>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</si>
  <si>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</si>
  <si>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</si>
  <si>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</si>
  <si>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</si>
  <si>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</si>
  <si>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</si>
  <si>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</si>
  <si>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</si>
  <si>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</si>
  <si>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</si>
  <si>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</si>
  <si>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</si>
  <si>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</si>
  <si>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</si>
  <si>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</si>
  <si>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</si>
  <si>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</si>
  <si>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</si>
  <si>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</si>
  <si>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</si>
  <si>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</si>
  <si>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</si>
  <si>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</si>
  <si>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</si>
  <si>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</si>
  <si>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- </t>
  </si>
  <si>
    <t>Ввод элегазовый (выключателя) на одну фазу 110 кВ</t>
  </si>
  <si>
    <t>Сопоставимый уровень цен:  1 кв. 2019г</t>
  </si>
  <si>
    <t>Единица измерения  — 1 ед.</t>
  </si>
  <si>
    <t>Параметр</t>
  </si>
  <si>
    <t>Объект-представитель</t>
  </si>
  <si>
    <t>Наименование объекта-представителя</t>
  </si>
  <si>
    <t>Техперевооружение ПС 220 кВ Балаковская, ПС 220 кВ Горный, ПС 220 кВ Ртищево, ПС 220 кВ Аткарская в части модернизации 17 выключателей (17 выключателей, 51 высоковольтный ввод)</t>
  </si>
  <si>
    <t>Наименование субъекта Российской Федерации</t>
  </si>
  <si>
    <t>Саратовская обл.</t>
  </si>
  <si>
    <t>Климатический район и подрайон</t>
  </si>
  <si>
    <t>IIБ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</si>
  <si>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</si>
  <si>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</si>
  <si>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Ввод выключателя 110 кВ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</si>
  <si>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</si>
  <si>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</si>
  <si>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</si>
  <si>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</si>
  <si>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</si>
  <si>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</si>
  <si>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</si>
  <si>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</si>
  <si>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</si>
  <si>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</si>
  <si>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 xml:space="preserve"> 1 кв. 2019г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</si>
  <si>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</si>
  <si>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</si>
  <si>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</si>
  <si>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</si>
  <si>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</si>
  <si>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</si>
  <si>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</si>
  <si>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</si>
  <si>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</si>
  <si>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</si>
  <si>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</si>
  <si>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</si>
  <si>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1 кв. 2019 г., тыс. руб.</t>
  </si>
  <si>
    <t>Строительные работы</t>
  </si>
  <si>
    <t>Монтажные работы</t>
  </si>
  <si>
    <t>Прочее</t>
  </si>
  <si>
    <t>Всего</t>
  </si>
  <si>
    <t>ИВ-19</t>
  </si>
  <si>
    <t xml:space="preserve">ПС 220кВ Балаковская В-110 </t>
  </si>
  <si>
    <t>Всего по объекту:</t>
  </si>
  <si>
    <t>Всего по объекту в сопоставимом уровне цен 1 кв. 2019г: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</si>
  <si>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</si>
  <si>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</si>
  <si>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</si>
  <si>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</si>
  <si>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</si>
  <si>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</si>
  <si>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</si>
  <si>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</si>
  <si>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</si>
  <si>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</si>
  <si>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</si>
  <si>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</si>
  <si>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</si>
  <si>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1-6-0</t>
  </si>
  <si>
    <t>Затраты труда рабочих (ср 6)</t>
  </si>
  <si>
    <t>чел.-ч</t>
  </si>
  <si>
    <t>1-4-0</t>
  </si>
  <si>
    <t>Затраты труда рабочих (ср 4)</t>
  </si>
  <si>
    <t>Затраты труда машинистов</t>
  </si>
  <si>
    <t>Машины и механизмы</t>
  </si>
  <si>
    <t>91.21.22-433</t>
  </si>
  <si>
    <t>Установки газотехнологические</t>
  </si>
  <si>
    <t>маш.час</t>
  </si>
  <si>
    <t>91.06.06-042</t>
  </si>
  <si>
    <t>Подъемники гидравлические, высота подъема 10 м</t>
  </si>
  <si>
    <t>91.06.03-058</t>
  </si>
  <si>
    <t>Лебедки электрические тяговым усилием 156,96 кН (16 т)</t>
  </si>
  <si>
    <t>91.05.05-015</t>
  </si>
  <si>
    <t>Краны на автомобильном ходу, грузоподъемность 16 т</t>
  </si>
  <si>
    <t>91.05.04-032</t>
  </si>
  <si>
    <t>Краны подвесные электрические (кран-балки), грузоподъемность 5 т</t>
  </si>
  <si>
    <t>91.14.02-003</t>
  </si>
  <si>
    <t>Автомобили бортовые, грузоподъемность до 10 т</t>
  </si>
  <si>
    <t>91.06.05-016</t>
  </si>
  <si>
    <t>Погрузчики с вилочными подхватами, грузоподъемность 5 т</t>
  </si>
  <si>
    <t>91.14.02-001</t>
  </si>
  <si>
    <t>Автомобили бортовые, грузоподъемность до 5 т</t>
  </si>
  <si>
    <t>91.17.04-233</t>
  </si>
  <si>
    <t>Установки для сварки ручной дуговой (постоянного тока)</t>
  </si>
  <si>
    <t>Прайс из СД ОП</t>
  </si>
  <si>
    <t>шт.</t>
  </si>
  <si>
    <t>Материалы</t>
  </si>
  <si>
    <t>01.3.02.11-0031</t>
  </si>
  <si>
    <t>Элегаз</t>
  </si>
  <si>
    <t>кг</t>
  </si>
  <si>
    <t>999-9950</t>
  </si>
  <si>
    <t>Вспомогательные ненормируемые ресурсы (2% от Оплаты труда рабочих)</t>
  </si>
  <si>
    <t>руб</t>
  </si>
  <si>
    <t>01.7.19.04-0003</t>
  </si>
  <si>
    <t>Пластины технические без тканевых прокладок</t>
  </si>
  <si>
    <t>т</t>
  </si>
  <si>
    <t>14.4.02.09-0001</t>
  </si>
  <si>
    <t>Краска</t>
  </si>
  <si>
    <t>01.7.20.08-0102</t>
  </si>
  <si>
    <t>Миткаль суровый</t>
  </si>
  <si>
    <t>10 м</t>
  </si>
  <si>
    <t>01.7.17.11-0001</t>
  </si>
  <si>
    <t>Бумага шлифовальная</t>
  </si>
  <si>
    <t>08.3.07.01-0076</t>
  </si>
  <si>
    <t>Прокат полосовой, горячекатаный, марка стали Ст3сп, ширина 50-200 мм, толщина 4-5 мм</t>
  </si>
  <si>
    <t>01.7.11.07-0034</t>
  </si>
  <si>
    <t>Электроды сварочные Э42А, диаметр 4 мм</t>
  </si>
  <si>
    <t>01.3.01.07-0009</t>
  </si>
  <si>
    <t>Спирт этиловый ректификованный технический, сорт I</t>
  </si>
  <si>
    <t>01.7.15.03-0042</t>
  </si>
  <si>
    <t>Болты с гайками и шайбами строительные</t>
  </si>
  <si>
    <t>10.3.02.03-0011</t>
  </si>
  <si>
    <t>Припои оловянно-свинцовые бессурьмянистые, марка ПОС30</t>
  </si>
  <si>
    <t>01.7.06.05-0041</t>
  </si>
  <si>
    <t>Лента изоляционная прорезиненная односторонняя, ширина 20 мм, толщина 0,25-0,35 мм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</si>
  <si>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</si>
  <si>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</si>
  <si>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</si>
  <si>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</si>
  <si>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</si>
  <si>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</si>
  <si>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</si>
  <si>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</si>
  <si>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</si>
  <si>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</si>
  <si>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</si>
  <si>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</si>
  <si>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</si>
  <si>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</si>
  <si>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</si>
  <si>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</si>
  <si>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</si>
  <si>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</si>
  <si>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</si>
  <si>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</si>
  <si>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</si>
  <si>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</si>
  <si>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</si>
  <si>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</si>
  <si>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</si>
  <si>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</si>
  <si>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</si>
  <si>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</si>
  <si>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</si>
  <si>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</si>
  <si>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</si>
  <si>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</si>
  <si>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</si>
  <si>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</si>
  <si>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</si>
  <si>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</si>
  <si>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</si>
  <si>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</si>
  <si>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</si>
  <si>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</si>
  <si>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</si>
  <si>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</si>
  <si>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</si>
  <si>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</si>
  <si>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</si>
  <si>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1-5-9</t>
  </si>
  <si>
    <t>Затраты труда рабочих-строителей среднего разряда (5,9)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</si>
  <si>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</si>
  <si>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</si>
  <si>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</si>
  <si>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</si>
  <si>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</si>
  <si>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</si>
  <si>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</si>
  <si>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</si>
  <si>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БЦ.5.3.21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</si>
  <si>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</si>
  <si>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</si>
  <si>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</si>
  <si>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</si>
  <si>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r>
      <t>Материалы</t>
    </r>
    <r>
      <rPr>
        <sz val="10"/>
        <color rgb="FF000000"/>
        <rFont val="Arial"/>
      </rPr>
      <t xml:space="preserve"> </t>
    </r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</si>
  <si>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</si>
  <si>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</si>
  <si>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</si>
  <si>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</si>
  <si>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</si>
  <si>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</si>
  <si>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</si>
  <si>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</si>
  <si>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</si>
  <si>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</si>
  <si>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ед.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</si>
  <si>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</si>
  <si>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</si>
  <si>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</si>
  <si>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</si>
  <si>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</si>
  <si>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</si>
  <si>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</si>
  <si>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</si>
  <si>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</si>
  <si>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>Единица измерения  — 1 ед</t>
  </si>
  <si>
    <t>Наименование РМ, входящих в состав показателя</t>
  </si>
  <si>
    <t>Норматив цены на 01.01.2023, тыс.руб.</t>
  </si>
  <si>
    <t>И10-10-8</t>
  </si>
  <si>
    <t xml:space="preserve">УНЦ элементов ПС без устройства фундаментов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</si>
  <si>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</si>
  <si>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</si>
  <si>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</si>
  <si>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</si>
  <si>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</si>
  <si>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</si>
  <si>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</si>
  <si>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</si>
  <si>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</si>
  <si>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</si>
  <si>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</si>
  <si>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</si>
  <si>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</si>
  <si>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</si>
  <si>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</si>
  <si>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Расчёт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</si>
  <si>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</si>
  <si>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</si>
  <si>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</si>
  <si>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</si>
  <si>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t xml:space="preserve">Удельный вес, %
(в СМР)
</t>
  </si>
  <si>
    <t>Удельный вес, %
(от всего по РМ)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</si>
  <si>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</si>
  <si>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</si>
  <si>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</si>
  <si>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ПИР (в том числе экспертиза ПД)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</si>
  <si>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</si>
  <si>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</si>
  <si>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</si>
  <si>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</si>
  <si>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</si>
  <si>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</si>
  <si>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</si>
  <si>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</si>
  <si>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</si>
  <si>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</si>
  <si>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</si>
  <si>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</si>
  <si>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</si>
  <si>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</si>
  <si>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</si>
  <si>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</si>
  <si>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</si>
  <si>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</si>
  <si>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</si>
  <si>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</si>
  <si>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</si>
  <si>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</si>
  <si>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</si>
  <si>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</si>
  <si>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</si>
  <si>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</si>
  <si>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</si>
  <si>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</si>
  <si>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</si>
  <si>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</si>
  <si>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</si>
  <si>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</si>
  <si>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</si>
  <si>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</si>
  <si>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</si>
  <si>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</si>
  <si>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</si>
  <si>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р.тек.</t>
    </r>
    <r>
      <rPr>
        <b/>
        <sz val="11"/>
        <color rgb="FF000000"/>
        <rFont val="Calibri"/>
      </rPr>
      <t>), руб/чел.-ч</t>
    </r>
  </si>
  <si>
    <r>
      <t>ФОТ</t>
    </r>
    <r>
      <rPr>
        <vertAlign val="subscript"/>
        <sz val="11"/>
        <color rgb="FF000000"/>
        <rFont val="Calibri"/>
      </rPr>
      <t>р.тек.</t>
    </r>
  </si>
  <si>
    <r>
      <t>(С</t>
    </r>
    <r>
      <rPr>
        <vertAlign val="subscript"/>
        <sz val="11"/>
        <color rgb="FF000000"/>
        <rFont val="Calibri"/>
      </rPr>
      <t>1ср</t>
    </r>
    <r>
      <rPr>
        <sz val="11"/>
        <color rgb="FF000000"/>
        <rFont val="Calibri"/>
      </rPr>
      <t>/t</t>
    </r>
    <r>
      <rPr>
        <vertAlign val="subscript"/>
        <sz val="11"/>
        <color rgb="FF000000"/>
        <rFont val="Calibri"/>
      </rPr>
      <t>ср</t>
    </r>
    <r>
      <rPr>
        <sz val="11"/>
        <color rgb="FF000000"/>
        <rFont val="Calibri"/>
      </rPr>
      <t>*К</t>
    </r>
    <r>
      <rPr>
        <vertAlign val="subscript"/>
        <sz val="11"/>
        <color rgb="FF000000"/>
        <rFont val="Calibri"/>
      </rPr>
      <t>Т</t>
    </r>
    <r>
      <rPr>
        <sz val="11"/>
        <color rgb="FF000000"/>
        <rFont val="Calibri"/>
      </rPr>
      <t>*Т*Кув)*К</t>
    </r>
    <r>
      <rPr>
        <vertAlign val="subscript"/>
        <sz val="11"/>
        <color rgb="FF000000"/>
        <rFont val="Calibri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</si>
  <si>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</si>
  <si>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1.7.</t>
  </si>
  <si>
    <t>Таблица дефляторов Минэкономразвития
Инвестиции в основной капитал (капитальные вложения)</t>
  </si>
  <si>
    <t>Порядковый номер месяца</t>
  </si>
  <si>
    <t>1 месяц</t>
  </si>
  <si>
    <t>2 месяца</t>
  </si>
  <si>
    <t>3 месяца - 1 кв.</t>
  </si>
  <si>
    <t>4 месяца</t>
  </si>
  <si>
    <t>5 месяцев</t>
  </si>
  <si>
    <t>6 месяцев - 2 кв.</t>
  </si>
  <si>
    <t>7 месяцев</t>
  </si>
  <si>
    <t>8 месяцев</t>
  </si>
  <si>
    <t>9 месяцев - 3 кв.</t>
  </si>
  <si>
    <t>10 месяцев</t>
  </si>
  <si>
    <t>11 месяцев</t>
  </si>
  <si>
    <t>год - 12 месяцев</t>
  </si>
  <si>
    <t>Письмо МЭР РФ от 26.04.2017 №Д14и-917,
Письмо МЭР РФ от 29.09.2017 №27637-АТ/ДОЗи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</si>
  <si>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</t>
    </r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</si>
  <si>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</si>
  <si>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</si>
  <si>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</rPr>
      <t>и.тек.</t>
    </r>
    <r>
      <rPr>
        <b/>
        <sz val="11"/>
        <color rgb="FF000000"/>
        <rFont val="Calibri"/>
      </rPr>
      <t>), руб/чел.-ч</t>
    </r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</si>
  <si>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</si>
  <si>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</si>
  <si>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</si>
  <si>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</si>
  <si>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</si>
  <si>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</si>
  <si>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</si>
  <si>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</si>
  <si>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</si>
  <si>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</si>
  <si>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</si>
  <si>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</si>
  <si>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</si>
  <si>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</si>
  <si>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</si>
  <si>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</si>
  <si>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</si>
  <si>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</si>
  <si>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</si>
  <si>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</si>
  <si>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</si>
  <si>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</si>
  <si>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</si>
  <si>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</si>
  <si>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</si>
  <si>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</si>
  <si>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</si>
  <si>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</si>
  <si>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</si>
  <si>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</si>
  <si>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</si>
  <si>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</si>
  <si>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</si>
  <si>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</si>
  <si>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</si>
  <si>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</si>
  <si>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</si>
  <si>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</si>
  <si>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</si>
  <si>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</si>
  <si>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</si>
  <si>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</si>
  <si>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</si>
  <si>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</si>
  <si>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</si>
  <si>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</si>
  <si>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</si>
  <si>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</si>
  <si>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</si>
  <si>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</si>
  <si>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</si>
  <si>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</si>
  <si>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</si>
  <si>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</si>
  <si>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</si>
  <si>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</si>
  <si>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</si>
  <si>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</si>
  <si>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</si>
  <si>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</si>
  <si>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</si>
  <si>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</si>
  <si>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</si>
  <si>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</si>
  <si>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</si>
  <si>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</si>
  <si>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</si>
  <si>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</si>
  <si>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</si>
  <si>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</si>
  <si>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</si>
  <si>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</si>
  <si>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</si>
  <si>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</si>
  <si>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</si>
  <si>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</si>
  <si>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</si>
  <si>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</si>
  <si>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</si>
  <si>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</si>
  <si>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</si>
  <si>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</si>
  <si>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</si>
  <si>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</si>
  <si>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</si>
  <si>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</si>
  <si>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</si>
  <si>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</si>
  <si>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</si>
  <si>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</si>
  <si>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</si>
  <si>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</si>
  <si>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r>
      <t xml:space="preserve">Составил </t>
    </r>
    <r>
      <rPr>
        <u/>
        <sz val="10"/>
        <color rgb="FF000000"/>
        <rFont val="Arial"/>
      </rPr>
      <t>______________________        Е. М. Добровольская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</si>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</sst>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_-* #,##0.0\ _₽_-;\-* #,##0.0\ _₽_-;_-* &quot;-&quot;??\ _₽_-;_-@_-"/>
    <numFmt numFmtId="171" formatCode="0.0_ ;\-0.0\ "/>
    <numFmt numFmtId="172" formatCode="#,##0.00_ ;\-#,##0.00\ "/>
    <numFmt numFmtId="173" formatCode="0.000"/>
    <numFmt numFmtId="174" formatCode="_-* #,##0.00\ _₽_-;\-* #,##0.00\ _₽_-;_-* &quot;-&quot;??\ _₽_-;_-@_-"/>
    <numFmt numFmtId="175" formatCode="#,##0.00000"/>
  </numFmts>
  <fonts count="32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u/>
      <sz val="10"/>
      <color rgb="FF0563C1"/>
      <name val="Arial Cyr"/>
    </font>
    <font>
      <u/>
      <sz val="11"/>
      <color rgb="FF0563C1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1"/>
      <color rgb="FFE7E6E6"/>
      <name val="Calibri"/>
    </font>
    <font>
      <sz val="11"/>
      <color rgb="FFBFBFBF"/>
      <name val="Calibri"/>
    </font>
    <font>
      <b/>
      <sz val="14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Times New Roman"/>
    </font>
    <font>
      <u/>
      <sz val="10"/>
      <color rgb="FF000000"/>
      <name val="Arial"/>
    </font>
    <font>
      <i/>
      <sz val="11"/>
      <color rgb="FF000000"/>
      <name val="Calibri"/>
    </font>
    <font>
      <b/>
      <sz val="14"/>
      <color rgb="FF000000"/>
      <name val="Calibri"/>
    </font>
    <font>
      <b/>
      <vertAlign val="subscript"/>
      <sz val="11"/>
      <color rgb="FF000000"/>
      <name val="Calibri"/>
    </font>
    <font>
      <vertAlign val="subscript"/>
      <sz val="11"/>
      <color rgb="FF000000"/>
      <name val="Calibri"/>
    </font>
    <font>
      <sz val="9"/>
      <color rgb="FF000000"/>
      <name val="Tahoma"/>
    </font>
    <font>
      <b/>
      <sz val="9"/>
      <color rgb="FF000000"/>
      <name val="Tahoma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0" xfId="0" applyFont="1" applyAlignment="1">
      <alignment horizontal="justify" vertical="center"/>
    </xf>
    <xf numFmtId="165" fontId="0" fillId="0" borderId="0" xfId="0" applyNumberFormat="1"/>
    <xf numFmtId="4" fontId="0" fillId="0" borderId="0" xfId="0" applyNumberFormat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8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4" fillId="0" borderId="1" xfId="0" applyFont="1" applyBorder="1" applyAlignment="1">
      <alignment vertical="center" wrapText="1"/>
    </xf>
    <xf numFmtId="4" fontId="14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justify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165" fontId="1" fillId="0" borderId="1" xfId="0" applyNumberFormat="1" applyFont="1" applyBorder="1" applyAlignment="1">
      <alignment horizontal="right" vertical="top" wrapText="1"/>
    </xf>
    <xf numFmtId="10" fontId="19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1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0" fontId="15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0" fontId="11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165" fontId="4" fillId="0" borderId="0" xfId="0" applyNumberFormat="1" applyFont="1"/>
    <xf numFmtId="169" fontId="1" fillId="0" borderId="1" xfId="0" applyNumberFormat="1" applyFont="1" applyBorder="1" applyAlignment="1">
      <alignment horizontal="center" vertical="center" wrapText="1"/>
    </xf>
    <xf numFmtId="4" fontId="4" fillId="0" borderId="0" xfId="0" applyNumberFormat="1" applyFont="1"/>
    <xf numFmtId="170" fontId="20" fillId="4" borderId="0" xfId="0" applyNumberFormat="1" applyFont="1" applyFill="1"/>
    <xf numFmtId="0" fontId="0" fillId="0" borderId="1" xfId="0" applyBorder="1" applyAlignment="1">
      <alignment horizontal="center"/>
    </xf>
    <xf numFmtId="10" fontId="1" fillId="0" borderId="0" xfId="0" applyNumberFormat="1" applyFont="1" applyAlignment="1" applyProtection="1">
      <alignment horizontal="center" vertical="center" wrapText="1"/>
      <protection locked="0"/>
    </xf>
    <xf numFmtId="0" fontId="19" fillId="0" borderId="1" xfId="0" applyFont="1" applyBorder="1" applyAlignment="1">
      <alignment vertical="center" wrapText="1"/>
    </xf>
    <xf numFmtId="171" fontId="13" fillId="4" borderId="0" xfId="0" applyNumberFormat="1" applyFont="1" applyFill="1"/>
    <xf numFmtId="0" fontId="19" fillId="0" borderId="0" xfId="0" applyFont="1" applyAlignment="1">
      <alignment horizontal="right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68" fontId="0" fillId="7" borderId="8" xfId="0" applyNumberFormat="1" applyFill="1" applyBorder="1" applyAlignment="1">
      <alignment horizontal="center" vertical="center"/>
    </xf>
    <xf numFmtId="168" fontId="0" fillId="0" borderId="8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168" fontId="0" fillId="7" borderId="10" xfId="0" applyNumberFormat="1" applyFill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168" fontId="0" fillId="7" borderId="7" xfId="0" applyNumberFormat="1" applyFill="1" applyBorder="1" applyAlignment="1">
      <alignment horizontal="center" vertical="center"/>
    </xf>
    <xf numFmtId="168" fontId="0" fillId="0" borderId="7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7" borderId="10" xfId="0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0" fillId="5" borderId="0" xfId="0" applyFill="1"/>
    <xf numFmtId="0" fontId="19" fillId="0" borderId="0" xfId="0" applyFont="1"/>
    <xf numFmtId="0" fontId="18" fillId="0" borderId="0" xfId="0" applyFont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5" fillId="0" borderId="0" xfId="0" applyFont="1"/>
    <xf numFmtId="172" fontId="21" fillId="0" borderId="0" xfId="0" applyNumberFormat="1" applyFont="1"/>
    <xf numFmtId="0" fontId="22" fillId="0" borderId="0" xfId="0" applyFont="1" applyAlignment="1">
      <alignment horizontal="center" vertical="center"/>
    </xf>
    <xf numFmtId="2" fontId="0" fillId="0" borderId="0" xfId="0" applyNumberFormat="1"/>
    <xf numFmtId="173" fontId="1" fillId="0" borderId="1" xfId="0" applyNumberFormat="1" applyFont="1" applyBorder="1" applyAlignment="1">
      <alignment horizontal="center" vertical="top" wrapText="1"/>
    </xf>
    <xf numFmtId="0" fontId="19" fillId="0" borderId="0" xfId="0" applyFont="1" applyAlignment="1">
      <alignment vertical="center" wrapText="1"/>
    </xf>
    <xf numFmtId="10" fontId="0" fillId="0" borderId="0" xfId="0" applyNumberFormat="1"/>
    <xf numFmtId="174" fontId="0" fillId="0" borderId="0" xfId="0" applyNumberFormat="1"/>
    <xf numFmtId="3" fontId="1" fillId="0" borderId="1" xfId="0" applyNumberFormat="1" applyFont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0" xfId="0" applyNumberFormat="1" applyFont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75" fontId="1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right" vertical="center" wrapText="1"/>
    </xf>
    <xf numFmtId="10" fontId="1" fillId="0" borderId="5" xfId="0" applyNumberFormat="1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" fontId="1" fillId="4" borderId="1" xfId="0" applyNumberFormat="1" applyFont="1" applyFill="1" applyBorder="1" applyAlignment="1">
      <alignment horizontal="left" vertical="center" wrapText="1"/>
    </xf>
    <xf numFmtId="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 wrapText="1"/>
    </xf>
    <xf numFmtId="3" fontId="1" fillId="4" borderId="1" xfId="0" applyNumberFormat="1" applyFont="1" applyFill="1" applyBorder="1" applyAlignment="1">
      <alignment horizontal="center" vertical="top" wrapText="1"/>
    </xf>
    <xf numFmtId="49" fontId="1" fillId="4" borderId="1" xfId="0" applyNumberFormat="1" applyFont="1" applyFill="1" applyBorder="1" applyAlignment="1">
      <alignment horizontal="center" vertical="top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1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0" fillId="0" borderId="0" xfId="0"/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/>
    <xf numFmtId="0" fontId="19" fillId="0" borderId="1" xfId="0" applyFont="1" applyBorder="1" applyAlignment="1">
      <alignment vertical="center" wrapText="1"/>
    </xf>
    <xf numFmtId="0" fontId="19" fillId="0" borderId="1" xfId="0" quotePrefix="1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167" fontId="19" fillId="0" borderId="1" xfId="0" applyNumberFormat="1" applyFont="1" applyBorder="1" applyAlignment="1">
      <alignment horizontal="right" vertical="center"/>
    </xf>
    <xf numFmtId="167" fontId="19" fillId="0" borderId="1" xfId="0" applyNumberFormat="1" applyFont="1" applyBorder="1" applyAlignment="1">
      <alignment horizontal="right" vertical="center" wrapText="1"/>
    </xf>
    <xf numFmtId="167" fontId="24" fillId="0" borderId="1" xfId="0" applyNumberFormat="1" applyFont="1" applyBorder="1" applyAlignment="1">
      <alignment vertical="center" wrapText="1"/>
    </xf>
    <xf numFmtId="167" fontId="24" fillId="0" borderId="1" xfId="0" applyNumberFormat="1" applyFont="1" applyBorder="1" applyAlignment="1">
      <alignment vertical="center" wrapText="1"/>
    </xf>
    <xf numFmtId="2" fontId="19" fillId="0" borderId="1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justify" vertical="center"/>
    </xf>
    <xf numFmtId="0" fontId="19" fillId="0" borderId="0" xfId="0" applyFont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4" fillId="0" borderId="1" xfId="0" applyFont="1" applyBorder="1" applyAlignment="1">
      <alignment horizontal="right" vertical="center" wrapText="1"/>
    </xf>
    <xf numFmtId="0" fontId="24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top" wrapText="1"/>
    </xf>
    <xf numFmtId="49" fontId="1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0" fontId="1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2" fontId="14" fillId="0" borderId="16" xfId="0" applyNumberFormat="1" applyFont="1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25</xdr:row>
      <xdr:rowOff>90768</xdr:rowOff>
    </xdr:from>
    <xdr:to>
      <xdr:col>2</xdr:col>
      <xdr:colOff>1439209</xdr:colOff>
      <xdr:row>28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498476</xdr:colOff>
      <xdr:row>23</xdr:row>
      <xdr:rowOff>257735</xdr:rowOff>
    </xdr:from>
    <xdr:to>
      <xdr:col>2</xdr:col>
      <xdr:colOff>1401670</xdr:colOff>
      <xdr:row>24</xdr:row>
      <xdr:rowOff>118073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7676" y="1114481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500717</xdr:colOff>
      <xdr:row>18</xdr:row>
      <xdr:rowOff>90768</xdr:rowOff>
    </xdr:from>
    <xdr:to>
      <xdr:col>2</xdr:col>
      <xdr:colOff>1439209</xdr:colOff>
      <xdr:row>21</xdr:row>
      <xdr:rowOff>46318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9917" y="116445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543300</xdr:colOff>
      <xdr:row>16</xdr:row>
      <xdr:rowOff>560</xdr:rowOff>
    </xdr:from>
    <xdr:to>
      <xdr:col>2</xdr:col>
      <xdr:colOff>1446494</xdr:colOff>
      <xdr:row>17</xdr:row>
      <xdr:rowOff>146648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8212" y="4146736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938867</xdr:colOff>
      <xdr:row>47</xdr:row>
      <xdr:rowOff>62193</xdr:rowOff>
    </xdr:from>
    <xdr:to>
      <xdr:col>2</xdr:col>
      <xdr:colOff>896284</xdr:colOff>
      <xdr:row>50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5192" y="1116834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31751</xdr:colOff>
      <xdr:row>44</xdr:row>
      <xdr:rowOff>172010</xdr:rowOff>
    </xdr:from>
    <xdr:to>
      <xdr:col>2</xdr:col>
      <xdr:colOff>934945</xdr:colOff>
      <xdr:row>46</xdr:row>
      <xdr:rowOff>127598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9151" y="10706660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1015067</xdr:colOff>
      <xdr:row>43</xdr:row>
      <xdr:rowOff>62193</xdr:rowOff>
    </xdr:from>
    <xdr:to>
      <xdr:col>1</xdr:col>
      <xdr:colOff>1953559</xdr:colOff>
      <xdr:row>46</xdr:row>
      <xdr:rowOff>17743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292" y="1179699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1022351</xdr:colOff>
      <xdr:row>41</xdr:row>
      <xdr:rowOff>10085</xdr:rowOff>
    </xdr:from>
    <xdr:to>
      <xdr:col>1</xdr:col>
      <xdr:colOff>1925545</xdr:colOff>
      <xdr:row>42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576" y="113638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1024592</xdr:colOff>
      <xdr:row>65</xdr:row>
      <xdr:rowOff>43143</xdr:rowOff>
    </xdr:from>
    <xdr:to>
      <xdr:col>2</xdr:col>
      <xdr:colOff>458134</xdr:colOff>
      <xdr:row>68</xdr:row>
      <xdr:rowOff>27268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5592" y="10396818"/>
          <a:ext cx="938492" cy="5556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1127126</xdr:colOff>
      <xdr:row>63</xdr:row>
      <xdr:rowOff>560</xdr:rowOff>
    </xdr:from>
    <xdr:to>
      <xdr:col>2</xdr:col>
      <xdr:colOff>525370</xdr:colOff>
      <xdr:row>64</xdr:row>
      <xdr:rowOff>165698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126" y="9982760"/>
          <a:ext cx="903194" cy="346113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43517</xdr:colOff>
      <xdr:row>18</xdr:row>
      <xdr:rowOff>52668</xdr:rowOff>
    </xdr:from>
    <xdr:to>
      <xdr:col>2</xdr:col>
      <xdr:colOff>982009</xdr:colOff>
      <xdr:row>21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117" y="4434168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31751</xdr:colOff>
      <xdr:row>16</xdr:row>
      <xdr:rowOff>10085</xdr:rowOff>
    </xdr:from>
    <xdr:to>
      <xdr:col>2</xdr:col>
      <xdr:colOff>934945</xdr:colOff>
      <xdr:row>17</xdr:row>
      <xdr:rowOff>156173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1" y="40105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957917</xdr:colOff>
      <xdr:row>13</xdr:row>
      <xdr:rowOff>52668</xdr:rowOff>
    </xdr:from>
    <xdr:to>
      <xdr:col>1</xdr:col>
      <xdr:colOff>1896409</xdr:colOff>
      <xdr:row>16</xdr:row>
      <xdr:rowOff>8218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9942" y="366264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1031876</xdr:colOff>
      <xdr:row>11</xdr:row>
      <xdr:rowOff>57710</xdr:rowOff>
    </xdr:from>
    <xdr:to>
      <xdr:col>1</xdr:col>
      <xdr:colOff>1935070</xdr:colOff>
      <xdr:row>13</xdr:row>
      <xdr:rowOff>13298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901" y="3286685"/>
          <a:ext cx="903194" cy="33658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1119842</xdr:colOff>
      <xdr:row>26</xdr:row>
      <xdr:rowOff>71718</xdr:rowOff>
    </xdr:from>
    <xdr:to>
      <xdr:col>1</xdr:col>
      <xdr:colOff>2058334</xdr:colOff>
      <xdr:row>29</xdr:row>
      <xdr:rowOff>27268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9442" y="9225243"/>
          <a:ext cx="938492" cy="5270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1041401</xdr:colOff>
      <xdr:row>23</xdr:row>
      <xdr:rowOff>172010</xdr:rowOff>
    </xdr:from>
    <xdr:to>
      <xdr:col>1</xdr:col>
      <xdr:colOff>1944595</xdr:colOff>
      <xdr:row>25</xdr:row>
      <xdr:rowOff>127598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1" y="8754035"/>
          <a:ext cx="903194" cy="33658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view="pageBreakPreview" workbookViewId="0">
      <selection activeCell="B11" sqref="B11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45" t="s">
        <v>0</v>
      </c>
      <c r="B2" s="245"/>
      <c r="C2" s="245"/>
    </row>
    <row r="3" spans="1:3" x14ac:dyDescent="0.25">
      <c r="A3" s="1"/>
      <c r="B3" s="1"/>
      <c r="C3" s="1"/>
    </row>
    <row r="4" spans="1:3" x14ac:dyDescent="0.25">
      <c r="A4" s="246" t="s">
        <v>1</v>
      </c>
      <c r="B4" s="246"/>
      <c r="C4" s="246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9" t="s">
        <v>2</v>
      </c>
      <c r="B6" s="247" t="s">
        <v>3</v>
      </c>
      <c r="C6" s="247"/>
    </row>
    <row r="7" spans="1:3" x14ac:dyDescent="0.25">
      <c r="A7" s="110" t="s">
        <v>4</v>
      </c>
      <c r="B7" s="1"/>
      <c r="C7" s="1"/>
    </row>
    <row r="8" spans="1:3" x14ac:dyDescent="0.25">
      <c r="A8" s="11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5" t="s">
        <v>8</v>
      </c>
      <c r="B10" s="116" t="s">
        <v>9</v>
      </c>
      <c r="C10" s="3">
        <f>'4.5 РМ'!B36/1000</f>
        <v>2597.4244756986054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view="pageBreakPreview" workbookViewId="0">
      <selection activeCell="A25" sqref="A25:XFD29"/>
    </sheetView>
  </sheetViews>
  <sheetFormatPr defaultColWidth="8.85546875" defaultRowHeight="15" x14ac:dyDescent="0.25"/>
  <cols>
    <col min="1" max="1" width="14.42578125" customWidth="1"/>
    <col min="2" max="2" width="29.7109375" customWidth="1"/>
    <col min="3" max="3" width="39.140625" customWidth="1"/>
    <col min="4" max="4" width="24.5703125" customWidth="1"/>
    <col min="5" max="5" width="24.85546875" customWidth="1"/>
  </cols>
  <sheetData>
    <row r="1" spans="1:5" x14ac:dyDescent="0.25">
      <c r="B1" s="209"/>
      <c r="C1" s="209"/>
      <c r="D1" s="210" t="s">
        <v>243</v>
      </c>
    </row>
    <row r="2" spans="1:5" x14ac:dyDescent="0.25">
      <c r="A2" s="210"/>
      <c r="B2" s="210"/>
      <c r="C2" s="210"/>
      <c r="D2" s="210"/>
    </row>
    <row r="3" spans="1:5" ht="24.75" customHeight="1" x14ac:dyDescent="0.25">
      <c r="A3" s="245" t="s">
        <v>244</v>
      </c>
      <c r="B3" s="245"/>
      <c r="C3" s="245"/>
      <c r="D3" s="245"/>
    </row>
    <row r="4" spans="1:5" ht="24.75" customHeight="1" x14ac:dyDescent="0.25">
      <c r="A4" s="211"/>
      <c r="B4" s="211"/>
      <c r="C4" s="211"/>
      <c r="D4" s="211"/>
    </row>
    <row r="5" spans="1:5" ht="54.75" customHeight="1" x14ac:dyDescent="0.25">
      <c r="A5" s="248" t="s">
        <v>47</v>
      </c>
      <c r="B5" s="248"/>
      <c r="C5" s="248"/>
      <c r="D5" s="218" t="str">
        <f>'Прил.5 Расчет СМР и ОБ'!D6:J6</f>
        <v>Ввод элегазовый (выключателя) на одну фазу 110 кВ</v>
      </c>
    </row>
    <row r="6" spans="1:5" ht="19.899999999999999" customHeight="1" x14ac:dyDescent="0.25">
      <c r="A6" s="248" t="s">
        <v>245</v>
      </c>
      <c r="B6" s="248"/>
      <c r="C6" s="248"/>
      <c r="D6" s="212"/>
    </row>
    <row r="7" spans="1:5" x14ac:dyDescent="0.25">
      <c r="A7" s="209"/>
      <c r="B7" s="209"/>
      <c r="C7" s="209"/>
      <c r="D7" s="209"/>
    </row>
    <row r="8" spans="1:5" ht="14.45" customHeight="1" x14ac:dyDescent="0.25">
      <c r="A8" s="259" t="s">
        <v>5</v>
      </c>
      <c r="B8" s="259" t="s">
        <v>6</v>
      </c>
      <c r="C8" s="259" t="s">
        <v>246</v>
      </c>
      <c r="D8" s="259" t="s">
        <v>247</v>
      </c>
    </row>
    <row r="9" spans="1:5" ht="15" customHeight="1" x14ac:dyDescent="0.25">
      <c r="A9" s="259"/>
      <c r="B9" s="259"/>
      <c r="C9" s="259"/>
      <c r="D9" s="259"/>
    </row>
    <row r="10" spans="1:5" x14ac:dyDescent="0.25">
      <c r="A10" s="213">
        <v>1</v>
      </c>
      <c r="B10" s="213">
        <v>2</v>
      </c>
      <c r="C10" s="213">
        <v>3</v>
      </c>
      <c r="D10" s="213">
        <v>4</v>
      </c>
    </row>
    <row r="11" spans="1:5" ht="41.45" customHeight="1" x14ac:dyDescent="0.25">
      <c r="A11" s="219" t="s">
        <v>248</v>
      </c>
      <c r="B11" s="219" t="s">
        <v>249</v>
      </c>
      <c r="C11" s="220" t="str">
        <f>D5</f>
        <v>Ввод элегазовый (выключателя) на одну фазу 110 кВ</v>
      </c>
      <c r="D11" s="221">
        <f>'Прил.4 РМ'!C41/1000</f>
        <v>2908.7230166666668</v>
      </c>
      <c r="E11" s="214"/>
    </row>
    <row r="12" spans="1:5" x14ac:dyDescent="0.25">
      <c r="A12" s="215"/>
      <c r="B12" s="216"/>
      <c r="C12" s="215"/>
      <c r="D12" s="215"/>
    </row>
    <row r="13" spans="1:5" s="231" customFormat="1" x14ac:dyDescent="0.25">
      <c r="B13" s="222" t="s">
        <v>429</v>
      </c>
      <c r="C13" s="223"/>
    </row>
    <row r="14" spans="1:5" s="231" customFormat="1" x14ac:dyDescent="0.25">
      <c r="B14" s="217" t="s">
        <v>77</v>
      </c>
      <c r="C14" s="223"/>
    </row>
    <row r="15" spans="1:5" s="231" customFormat="1" x14ac:dyDescent="0.25">
      <c r="B15" s="222"/>
      <c r="C15" s="223"/>
    </row>
    <row r="16" spans="1:5" s="231" customFormat="1" x14ac:dyDescent="0.25">
      <c r="B16" s="222" t="s">
        <v>430</v>
      </c>
      <c r="C16" s="223"/>
    </row>
    <row r="17" spans="2:3" s="231" customFormat="1" x14ac:dyDescent="0.25">
      <c r="B17" s="217" t="s">
        <v>78</v>
      </c>
      <c r="C17" s="223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2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D30"/>
  <sheetViews>
    <sheetView view="pageBreakPreview" topLeftCell="A22" zoomScale="60" zoomScaleNormal="100" workbookViewId="0">
      <selection activeCell="A25" sqref="A25:XFD29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4" ht="15.75" customHeight="1" x14ac:dyDescent="0.25">
      <c r="B4" s="253" t="s">
        <v>250</v>
      </c>
      <c r="C4" s="253"/>
      <c r="D4" s="253"/>
    </row>
    <row r="5" spans="2:4" ht="18.75" customHeight="1" x14ac:dyDescent="0.25">
      <c r="B5" s="132"/>
    </row>
    <row r="6" spans="2:4" ht="15.75" customHeight="1" x14ac:dyDescent="0.25">
      <c r="B6" s="257" t="s">
        <v>251</v>
      </c>
      <c r="C6" s="257"/>
      <c r="D6" s="257"/>
    </row>
    <row r="7" spans="2:4" ht="18.75" customHeight="1" x14ac:dyDescent="0.25">
      <c r="B7" s="133"/>
    </row>
    <row r="8" spans="2:4" ht="47.25" customHeight="1" x14ac:dyDescent="0.25">
      <c r="B8" s="134" t="s">
        <v>252</v>
      </c>
      <c r="C8" s="134" t="s">
        <v>253</v>
      </c>
      <c r="D8" s="134" t="s">
        <v>254</v>
      </c>
    </row>
    <row r="9" spans="2:4" ht="15.75" customHeight="1" x14ac:dyDescent="0.25">
      <c r="B9" s="134">
        <v>1</v>
      </c>
      <c r="C9" s="134">
        <v>2</v>
      </c>
      <c r="D9" s="134">
        <v>3</v>
      </c>
    </row>
    <row r="10" spans="2:4" ht="45" customHeight="1" x14ac:dyDescent="0.25">
      <c r="B10" s="134" t="s">
        <v>255</v>
      </c>
      <c r="C10" s="134" t="s">
        <v>256</v>
      </c>
      <c r="D10" s="134">
        <v>44.29</v>
      </c>
    </row>
    <row r="11" spans="2:4" ht="29.25" customHeight="1" x14ac:dyDescent="0.25">
      <c r="B11" s="134" t="s">
        <v>257</v>
      </c>
      <c r="C11" s="134" t="s">
        <v>256</v>
      </c>
      <c r="D11" s="134">
        <v>13.47</v>
      </c>
    </row>
    <row r="12" spans="2:4" ht="29.25" customHeight="1" x14ac:dyDescent="0.25">
      <c r="B12" s="134" t="s">
        <v>258</v>
      </c>
      <c r="C12" s="134" t="s">
        <v>256</v>
      </c>
      <c r="D12" s="134">
        <v>8.0399999999999991</v>
      </c>
    </row>
    <row r="13" spans="2:4" ht="30.75" customHeight="1" x14ac:dyDescent="0.25">
      <c r="B13" s="134" t="s">
        <v>259</v>
      </c>
      <c r="C13" s="135" t="s">
        <v>260</v>
      </c>
      <c r="D13" s="134">
        <v>6.26</v>
      </c>
    </row>
    <row r="14" spans="2:4" ht="89.25" customHeight="1" x14ac:dyDescent="0.25">
      <c r="B14" s="134" t="s">
        <v>261</v>
      </c>
      <c r="C14" s="134" t="s">
        <v>262</v>
      </c>
      <c r="D14" s="139">
        <v>3.9E-2</v>
      </c>
    </row>
    <row r="15" spans="2:4" ht="78.75" customHeight="1" x14ac:dyDescent="0.25">
      <c r="B15" s="134" t="s">
        <v>263</v>
      </c>
      <c r="C15" s="134" t="s">
        <v>264</v>
      </c>
      <c r="D15" s="139">
        <v>2.1000000000000001E-2</v>
      </c>
    </row>
    <row r="16" spans="2:4" ht="34.5" customHeight="1" x14ac:dyDescent="0.25">
      <c r="B16" s="134" t="s">
        <v>190</v>
      </c>
      <c r="C16" s="134"/>
      <c r="D16" s="134" t="s">
        <v>265</v>
      </c>
    </row>
    <row r="17" spans="2:4" ht="31.5" customHeight="1" x14ac:dyDescent="0.25">
      <c r="B17" s="134" t="s">
        <v>266</v>
      </c>
      <c r="C17" s="134" t="s">
        <v>267</v>
      </c>
      <c r="D17" s="139">
        <v>2.1399999999999999E-2</v>
      </c>
    </row>
    <row r="18" spans="2:4" ht="31.5" customHeight="1" x14ac:dyDescent="0.25">
      <c r="B18" s="134" t="s">
        <v>196</v>
      </c>
      <c r="C18" s="134" t="s">
        <v>268</v>
      </c>
      <c r="D18" s="139">
        <v>2E-3</v>
      </c>
    </row>
    <row r="19" spans="2:4" ht="24" customHeight="1" x14ac:dyDescent="0.25">
      <c r="B19" s="134" t="s">
        <v>198</v>
      </c>
      <c r="C19" s="134" t="s">
        <v>269</v>
      </c>
      <c r="D19" s="139">
        <v>0.03</v>
      </c>
    </row>
    <row r="20" spans="2:4" ht="18.75" customHeight="1" x14ac:dyDescent="0.25">
      <c r="B20" s="133"/>
    </row>
    <row r="21" spans="2:4" ht="18.75" customHeight="1" x14ac:dyDescent="0.25">
      <c r="B21" s="133"/>
    </row>
    <row r="22" spans="2:4" ht="18.75" customHeight="1" x14ac:dyDescent="0.25">
      <c r="B22" s="133"/>
    </row>
    <row r="23" spans="2:4" ht="18.75" customHeight="1" x14ac:dyDescent="0.25">
      <c r="B23" s="133"/>
    </row>
    <row r="26" spans="2:4" s="231" customFormat="1" x14ac:dyDescent="0.25">
      <c r="B26" s="222" t="s">
        <v>429</v>
      </c>
      <c r="C26" s="223"/>
    </row>
    <row r="27" spans="2:4" s="231" customFormat="1" x14ac:dyDescent="0.25">
      <c r="B27" s="217" t="s">
        <v>77</v>
      </c>
      <c r="C27" s="223"/>
    </row>
    <row r="28" spans="2:4" s="231" customFormat="1" x14ac:dyDescent="0.25">
      <c r="B28" s="222"/>
      <c r="C28" s="223"/>
    </row>
    <row r="29" spans="2:4" s="231" customFormat="1" x14ac:dyDescent="0.25">
      <c r="B29" s="222" t="s">
        <v>430</v>
      </c>
      <c r="C29" s="223"/>
    </row>
    <row r="30" spans="2:4" s="231" customFormat="1" x14ac:dyDescent="0.25">
      <c r="B30" s="217" t="s">
        <v>78</v>
      </c>
      <c r="C30" s="223"/>
    </row>
  </sheetData>
  <mergeCells count="2">
    <mergeCell ref="B4:D4"/>
    <mergeCell ref="B6:D6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51" t="s">
        <v>165</v>
      </c>
      <c r="B1" s="251"/>
      <c r="C1" s="251"/>
      <c r="D1" s="251"/>
    </row>
    <row r="2" spans="1:10" x14ac:dyDescent="0.25">
      <c r="A2" s="289" t="str">
        <f>'4.1 Отдел 1'!A10</f>
        <v>B1-01-05-1</v>
      </c>
      <c r="B2" s="289"/>
      <c r="C2" s="289"/>
      <c r="D2" s="289"/>
    </row>
    <row r="3" spans="1:10" x14ac:dyDescent="0.25">
      <c r="A3" s="290"/>
      <c r="B3" s="290"/>
      <c r="C3" s="290"/>
      <c r="D3" s="290"/>
    </row>
    <row r="4" spans="1:10" ht="51.75" customHeight="1" x14ac:dyDescent="0.25">
      <c r="A4" s="248" t="e">
        <f>#REF!</f>
        <v>#REF!</v>
      </c>
      <c r="B4" s="248"/>
      <c r="C4" s="248"/>
      <c r="D4" s="248"/>
    </row>
    <row r="5" spans="1:10" ht="15" customHeight="1" x14ac:dyDescent="0.25">
      <c r="A5" s="248"/>
      <c r="B5" s="268"/>
      <c r="C5" s="268"/>
      <c r="D5" s="268"/>
    </row>
    <row r="6" spans="1:10" x14ac:dyDescent="0.25">
      <c r="A6" s="4"/>
      <c r="B6" s="4"/>
      <c r="C6" s="4"/>
      <c r="D6" s="4"/>
    </row>
    <row r="7" spans="1:10" ht="52.9" customHeight="1" x14ac:dyDescent="0.25">
      <c r="A7" s="7" t="s">
        <v>166</v>
      </c>
      <c r="B7" s="2" t="s">
        <v>102</v>
      </c>
      <c r="C7" s="2" t="s">
        <v>270</v>
      </c>
      <c r="D7" s="2" t="s">
        <v>271</v>
      </c>
    </row>
    <row r="8" spans="1:10" x14ac:dyDescent="0.25">
      <c r="A8" s="25" t="s">
        <v>170</v>
      </c>
      <c r="B8" s="26">
        <f>'Прил.5 Расчет СМР и ОБ'!G14</f>
        <v>54436.639999999999</v>
      </c>
      <c r="C8" s="27">
        <f t="shared" ref="C8:C15" si="0">B8/$B$21</f>
        <v>0.10326576709878584</v>
      </c>
      <c r="D8" s="27">
        <f t="shared" ref="D8:D15" si="1">B8/$B$35</f>
        <v>2.095792986833955E-2</v>
      </c>
      <c r="I8" s="28"/>
      <c r="J8" s="28"/>
    </row>
    <row r="9" spans="1:10" x14ac:dyDescent="0.25">
      <c r="A9" s="25" t="s">
        <v>171</v>
      </c>
      <c r="B9" s="26">
        <f>'Прил.5 Расчет СМР и ОБ'!G20</f>
        <v>301679.28999999998</v>
      </c>
      <c r="C9" s="27">
        <f t="shared" si="0"/>
        <v>0.57228262618095216</v>
      </c>
      <c r="D9" s="27">
        <f t="shared" si="1"/>
        <v>0.11614554833932565</v>
      </c>
      <c r="I9" s="28"/>
      <c r="J9" s="28"/>
    </row>
    <row r="10" spans="1:10" x14ac:dyDescent="0.25">
      <c r="A10" s="25" t="s">
        <v>172</v>
      </c>
      <c r="B10" s="26">
        <f>'Прил.5 Расчет СМР и ОБ'!G29</f>
        <v>17529.96</v>
      </c>
      <c r="C10" s="27">
        <f t="shared" si="0"/>
        <v>3.3254160554564566E-2</v>
      </c>
      <c r="D10" s="27">
        <f t="shared" si="1"/>
        <v>6.7489777523887873E-3</v>
      </c>
      <c r="I10" s="28"/>
      <c r="J10" s="28"/>
    </row>
    <row r="11" spans="1:10" x14ac:dyDescent="0.25">
      <c r="A11" s="25" t="s">
        <v>173</v>
      </c>
      <c r="B11" s="26">
        <f>B9+B10</f>
        <v>319209.25</v>
      </c>
      <c r="C11" s="27">
        <f t="shared" si="0"/>
        <v>0.60553678673551681</v>
      </c>
      <c r="D11" s="27">
        <f t="shared" si="1"/>
        <v>0.12289452609171445</v>
      </c>
      <c r="I11" s="28"/>
      <c r="J11" s="28"/>
    </row>
    <row r="12" spans="1:10" x14ac:dyDescent="0.25">
      <c r="A12" s="25" t="s">
        <v>174</v>
      </c>
      <c r="B12" s="26">
        <f>'Прил.5 Расчет СМР и ОБ'!G16</f>
        <v>4592.82</v>
      </c>
      <c r="C12" s="27">
        <f t="shared" si="0"/>
        <v>8.7125340661481955E-3</v>
      </c>
      <c r="D12" s="27">
        <f t="shared" si="1"/>
        <v>1.7682208060215922E-3</v>
      </c>
      <c r="I12" s="28"/>
      <c r="J12" s="28"/>
    </row>
    <row r="13" spans="1:10" x14ac:dyDescent="0.25">
      <c r="A13" s="25" t="s">
        <v>175</v>
      </c>
      <c r="B13" s="26">
        <f>'Прил.5 Расчет СМР и ОБ'!G41</f>
        <v>57392.5</v>
      </c>
      <c r="C13" s="27">
        <f t="shared" si="0"/>
        <v>0.10887300425259652</v>
      </c>
      <c r="D13" s="27">
        <f t="shared" si="1"/>
        <v>2.2095926382831078E-2</v>
      </c>
      <c r="I13" s="28"/>
      <c r="J13" s="28"/>
    </row>
    <row r="14" spans="1:10" x14ac:dyDescent="0.25">
      <c r="A14" s="25" t="s">
        <v>176</v>
      </c>
      <c r="B14" s="26">
        <f>'Прил.5 Расчет СМР и ОБ'!G53</f>
        <v>2840.37</v>
      </c>
      <c r="C14" s="27">
        <f t="shared" si="0"/>
        <v>5.3881537672857529E-3</v>
      </c>
      <c r="D14" s="27">
        <f t="shared" si="1"/>
        <v>1.0935332390120992E-3</v>
      </c>
      <c r="I14" s="28"/>
      <c r="J14" s="28"/>
    </row>
    <row r="15" spans="1:10" x14ac:dyDescent="0.25">
      <c r="A15" s="25" t="s">
        <v>177</v>
      </c>
      <c r="B15" s="26">
        <f>B13+B14</f>
        <v>60232.87</v>
      </c>
      <c r="C15" s="27">
        <f t="shared" si="0"/>
        <v>0.11426115801988228</v>
      </c>
      <c r="D15" s="27">
        <f t="shared" si="1"/>
        <v>2.3189459621843177E-2</v>
      </c>
      <c r="I15" s="28"/>
      <c r="J15" s="28"/>
    </row>
    <row r="16" spans="1:10" x14ac:dyDescent="0.25">
      <c r="A16" s="25" t="s">
        <v>178</v>
      </c>
      <c r="B16" s="26">
        <f>B8+B11+B15</f>
        <v>433878.76</v>
      </c>
      <c r="C16" s="27"/>
      <c r="D16" s="27"/>
      <c r="I16" s="28"/>
      <c r="J16" s="28"/>
    </row>
    <row r="17" spans="1:10" x14ac:dyDescent="0.25">
      <c r="A17" s="25" t="s">
        <v>179</v>
      </c>
      <c r="B17" s="26">
        <f>'Прил.5 Расчет СМР и ОБ'!G57</f>
        <v>32141.07</v>
      </c>
      <c r="C17" s="27">
        <f>B17/$B$21</f>
        <v>6.0971291558879689E-2</v>
      </c>
      <c r="D17" s="27">
        <f>B17/$B$35</f>
        <v>1.2374207720266941E-2</v>
      </c>
      <c r="I17" s="28"/>
      <c r="J17" s="28"/>
    </row>
    <row r="18" spans="1:10" x14ac:dyDescent="0.25">
      <c r="A18" s="25" t="s">
        <v>180</v>
      </c>
      <c r="B18" s="29">
        <f>B17/(B8+B12)</f>
        <v>0.54449202144149722</v>
      </c>
      <c r="C18" s="27"/>
      <c r="D18" s="27"/>
      <c r="I18" s="28"/>
      <c r="J18" s="28"/>
    </row>
    <row r="19" spans="1:10" x14ac:dyDescent="0.25">
      <c r="A19" s="25" t="s">
        <v>181</v>
      </c>
      <c r="B19" s="26">
        <f>'Прил.5 Расчет СМР и ОБ'!G56</f>
        <v>61131.05</v>
      </c>
      <c r="C19" s="27">
        <f>B19/$B$21</f>
        <v>0.11596499658693542</v>
      </c>
      <c r="D19" s="27">
        <f>B19/$B$35</f>
        <v>2.3535256009150424E-2</v>
      </c>
      <c r="I19" s="28"/>
      <c r="J19" s="28"/>
    </row>
    <row r="20" spans="1:10" x14ac:dyDescent="0.25">
      <c r="A20" s="25" t="s">
        <v>182</v>
      </c>
      <c r="B20" s="29">
        <f>B19/(B8+B12)</f>
        <v>1.0356023924325244</v>
      </c>
      <c r="C20" s="27"/>
      <c r="D20" s="27"/>
      <c r="J20" s="28"/>
    </row>
    <row r="21" spans="1:10" x14ac:dyDescent="0.25">
      <c r="A21" s="25" t="s">
        <v>183</v>
      </c>
      <c r="B21" s="26">
        <f>B16+B17+B19</f>
        <v>527150.88</v>
      </c>
      <c r="C21" s="27">
        <f>B21/$B$21</f>
        <v>1</v>
      </c>
      <c r="D21" s="27">
        <f>B21/$B$35</f>
        <v>0.20295137931131454</v>
      </c>
      <c r="J21" s="28"/>
    </row>
    <row r="22" spans="1:10" ht="26.45" customHeight="1" x14ac:dyDescent="0.25">
      <c r="A22" s="25" t="s">
        <v>184</v>
      </c>
      <c r="B22" s="26">
        <f>'Прил.6 Расчет ОБ'!G16</f>
        <v>1986484.05</v>
      </c>
      <c r="C22" s="27"/>
      <c r="D22" s="27">
        <f>B22/$B$35</f>
        <v>0.76478991731442492</v>
      </c>
      <c r="J22" s="28"/>
    </row>
    <row r="23" spans="1:10" ht="26.45" customHeight="1" x14ac:dyDescent="0.25">
      <c r="A23" s="25" t="s">
        <v>185</v>
      </c>
      <c r="B23" s="26">
        <f>'Прил.6 Расчет ОБ'!G15</f>
        <v>1986484.05</v>
      </c>
      <c r="C23" s="27"/>
      <c r="D23" s="27">
        <f>B23/$B$35</f>
        <v>0.76478991731442492</v>
      </c>
      <c r="J23" s="28"/>
    </row>
    <row r="24" spans="1:10" x14ac:dyDescent="0.25">
      <c r="A24" s="25" t="s">
        <v>186</v>
      </c>
      <c r="B24" s="26">
        <f>'Прил.5 Расчет СМР и ОБ'!G59</f>
        <v>2513634.9300000002</v>
      </c>
      <c r="C24" s="27"/>
      <c r="D24" s="27">
        <f>B24/$B$35</f>
        <v>0.96774129662573949</v>
      </c>
      <c r="J24" s="28"/>
    </row>
    <row r="25" spans="1:10" ht="26.45" customHeight="1" x14ac:dyDescent="0.25">
      <c r="A25" s="25" t="s">
        <v>187</v>
      </c>
      <c r="B25" s="26"/>
      <c r="C25" s="27"/>
      <c r="D25" s="27"/>
      <c r="J25" s="28"/>
    </row>
    <row r="26" spans="1:10" x14ac:dyDescent="0.25">
      <c r="A26" s="25" t="s">
        <v>272</v>
      </c>
      <c r="B26" s="26">
        <f>'4.7 Прил.6 Расчет Прочие'!I9*1000</f>
        <v>278.41007999999999</v>
      </c>
      <c r="C26" s="27"/>
      <c r="D26" s="27">
        <f>B26/$B$35</f>
        <v>1.0718697794865375E-4</v>
      </c>
      <c r="J26" s="28"/>
    </row>
    <row r="27" spans="1:10" x14ac:dyDescent="0.25">
      <c r="A27" s="25" t="s">
        <v>273</v>
      </c>
      <c r="B27" s="26">
        <f>'4.7 Прил.6 Расчет Прочие'!I11*1000</f>
        <v>86.950678710000005</v>
      </c>
      <c r="C27" s="27"/>
      <c r="D27" s="27">
        <f>B27/$B$35</f>
        <v>3.3475729332462561E-5</v>
      </c>
      <c r="J27" s="28"/>
    </row>
    <row r="28" spans="1:10" x14ac:dyDescent="0.25">
      <c r="A28" s="25" t="s">
        <v>274</v>
      </c>
      <c r="B28" s="26">
        <f>'4.7 Прил.6 Расчет Прочие'!I12*1000</f>
        <v>5470.4031199999999</v>
      </c>
      <c r="C28" s="27"/>
      <c r="D28" s="27">
        <f>B28/$B$35</f>
        <v>2.1060874613221142E-3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266</v>
      </c>
      <c r="B30" s="26">
        <f>'4.7 Прил.6 Расчет Прочие'!I14*1000</f>
        <v>2300.6417510043998</v>
      </c>
      <c r="C30" s="27"/>
      <c r="D30" s="27">
        <f>B30/$B$35</f>
        <v>8.8573961342441616E-4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275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197</v>
      </c>
      <c r="B33" s="26">
        <f>B24+B26+B27+B28+B30+B32</f>
        <v>2521771.3356297142</v>
      </c>
      <c r="C33" s="27"/>
      <c r="D33" s="27">
        <f>B33/$B$35</f>
        <v>0.970873786407767</v>
      </c>
      <c r="J33" s="28"/>
    </row>
    <row r="34" spans="1:10" x14ac:dyDescent="0.25">
      <c r="A34" s="25" t="s">
        <v>198</v>
      </c>
      <c r="B34" s="26">
        <f>B33*3%</f>
        <v>75653.140068891429</v>
      </c>
      <c r="C34" s="27"/>
      <c r="D34" s="27">
        <f>B34/$B$35</f>
        <v>2.9126213592233011E-2</v>
      </c>
      <c r="J34" s="28"/>
    </row>
    <row r="35" spans="1:10" x14ac:dyDescent="0.25">
      <c r="A35" s="25" t="s">
        <v>199</v>
      </c>
      <c r="B35" s="26">
        <f>B33+B34</f>
        <v>2597424.4756986056</v>
      </c>
      <c r="C35" s="27"/>
      <c r="D35" s="27">
        <f>B35/$B$35</f>
        <v>1</v>
      </c>
      <c r="J35" s="28"/>
    </row>
    <row r="36" spans="1:10" x14ac:dyDescent="0.25">
      <c r="A36" s="25" t="s">
        <v>200</v>
      </c>
      <c r="B36" s="26">
        <f>B35</f>
        <v>2597424.4756986056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276</v>
      </c>
      <c r="B38" s="30"/>
      <c r="C38" s="30"/>
      <c r="D38" s="30"/>
    </row>
    <row r="39" spans="1:10" x14ac:dyDescent="0.25">
      <c r="A39" s="31" t="s">
        <v>277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278</v>
      </c>
      <c r="B41" s="30"/>
      <c r="C41" s="30"/>
      <c r="D41" s="30"/>
    </row>
    <row r="42" spans="1:10" x14ac:dyDescent="0.25">
      <c r="A42" s="31" t="s">
        <v>279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A25" sqref="A25:XFD29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91" t="s">
        <v>280</v>
      </c>
      <c r="B2" s="291"/>
      <c r="C2" s="291"/>
      <c r="D2" s="291"/>
      <c r="E2" s="291"/>
      <c r="F2" s="291"/>
    </row>
    <row r="4" spans="1:7" ht="18" customHeight="1" x14ac:dyDescent="0.25">
      <c r="A4" s="121" t="s">
        <v>281</v>
      </c>
    </row>
    <row r="5" spans="1:7" x14ac:dyDescent="0.25">
      <c r="A5" s="57" t="s">
        <v>13</v>
      </c>
      <c r="B5" s="57" t="s">
        <v>282</v>
      </c>
      <c r="C5" s="57" t="s">
        <v>283</v>
      </c>
      <c r="D5" s="57" t="s">
        <v>284</v>
      </c>
      <c r="E5" s="57" t="s">
        <v>285</v>
      </c>
      <c r="F5" s="57" t="s">
        <v>286</v>
      </c>
    </row>
    <row r="6" spans="1:7" x14ac:dyDescent="0.25">
      <c r="A6" s="57">
        <v>1</v>
      </c>
      <c r="B6" s="57">
        <v>2</v>
      </c>
      <c r="C6" s="57">
        <v>3</v>
      </c>
      <c r="D6" s="57">
        <v>4</v>
      </c>
      <c r="E6" s="57">
        <v>5</v>
      </c>
      <c r="F6" s="57">
        <v>6</v>
      </c>
    </row>
    <row r="7" spans="1:7" ht="105" customHeight="1" x14ac:dyDescent="0.25">
      <c r="A7" s="122" t="s">
        <v>287</v>
      </c>
      <c r="B7" s="62" t="s">
        <v>288</v>
      </c>
      <c r="C7" s="53" t="s">
        <v>289</v>
      </c>
      <c r="D7" s="53" t="s">
        <v>290</v>
      </c>
      <c r="E7" s="60">
        <v>47872.94</v>
      </c>
      <c r="F7" s="62" t="s">
        <v>291</v>
      </c>
    </row>
    <row r="8" spans="1:7" ht="30" customHeight="1" x14ac:dyDescent="0.25">
      <c r="A8" s="122" t="s">
        <v>292</v>
      </c>
      <c r="B8" s="62" t="s">
        <v>293</v>
      </c>
      <c r="C8" s="53" t="s">
        <v>294</v>
      </c>
      <c r="D8" s="53" t="s">
        <v>295</v>
      </c>
      <c r="E8" s="60">
        <f>1973/12</f>
        <v>164.41666666667001</v>
      </c>
      <c r="F8" s="62" t="s">
        <v>296</v>
      </c>
      <c r="G8" s="123"/>
    </row>
    <row r="9" spans="1:7" x14ac:dyDescent="0.25">
      <c r="A9" s="122" t="s">
        <v>297</v>
      </c>
      <c r="B9" s="62" t="s">
        <v>298</v>
      </c>
      <c r="C9" s="53" t="s">
        <v>299</v>
      </c>
      <c r="D9" s="53" t="s">
        <v>290</v>
      </c>
      <c r="E9" s="60">
        <v>1</v>
      </c>
      <c r="F9" s="62"/>
      <c r="G9" s="124"/>
    </row>
    <row r="10" spans="1:7" x14ac:dyDescent="0.25">
      <c r="A10" s="122" t="s">
        <v>300</v>
      </c>
      <c r="B10" s="62" t="s">
        <v>301</v>
      </c>
      <c r="C10" s="53"/>
      <c r="D10" s="53"/>
      <c r="E10" s="125">
        <v>5.9</v>
      </c>
      <c r="F10" s="62" t="s">
        <v>302</v>
      </c>
      <c r="G10" s="124"/>
    </row>
    <row r="11" spans="1:7" ht="75" customHeight="1" x14ac:dyDescent="0.25">
      <c r="A11" s="122" t="s">
        <v>303</v>
      </c>
      <c r="B11" s="62" t="s">
        <v>304</v>
      </c>
      <c r="C11" s="53" t="s">
        <v>305</v>
      </c>
      <c r="D11" s="53" t="s">
        <v>290</v>
      </c>
      <c r="E11" s="126">
        <v>1.772</v>
      </c>
      <c r="F11" s="62" t="s">
        <v>306</v>
      </c>
    </row>
    <row r="12" spans="1:7" ht="75" customHeight="1" x14ac:dyDescent="0.25">
      <c r="A12" s="122" t="s">
        <v>307</v>
      </c>
      <c r="B12" s="127" t="s">
        <v>308</v>
      </c>
      <c r="C12" s="53" t="s">
        <v>309</v>
      </c>
      <c r="D12" s="53" t="s">
        <v>290</v>
      </c>
      <c r="E12" s="128">
        <v>1.139</v>
      </c>
      <c r="F12" s="129" t="s">
        <v>310</v>
      </c>
      <c r="G12" s="124" t="s">
        <v>311</v>
      </c>
    </row>
    <row r="13" spans="1:7" ht="60" customHeight="1" x14ac:dyDescent="0.25">
      <c r="A13" s="122" t="s">
        <v>312</v>
      </c>
      <c r="B13" s="130" t="s">
        <v>313</v>
      </c>
      <c r="C13" s="53" t="s">
        <v>314</v>
      </c>
      <c r="D13" s="53" t="s">
        <v>315</v>
      </c>
      <c r="E13" s="131">
        <f>((E7*E9/E8)*E11)*E12</f>
        <v>587.66753848264</v>
      </c>
      <c r="F13" s="62" t="s">
        <v>316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orientation="portrait" cellComments="atEnd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M18" sqref="M18"/>
    </sheetView>
  </sheetViews>
  <sheetFormatPr defaultColWidth="9.140625" defaultRowHeight="15" x14ac:dyDescent="0.25"/>
  <cols>
    <col min="1" max="1" width="17.28515625" customWidth="1"/>
  </cols>
  <sheetData>
    <row r="1" spans="1:15" x14ac:dyDescent="0.25">
      <c r="A1" s="292" t="s">
        <v>317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292"/>
    </row>
    <row r="2" spans="1:15" ht="29.25" customHeight="1" x14ac:dyDescent="0.25">
      <c r="A2" s="293" t="s">
        <v>318</v>
      </c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</row>
    <row r="3" spans="1:15" ht="30.75" customHeight="1" x14ac:dyDescent="0.25">
      <c r="A3" s="160" t="s">
        <v>319</v>
      </c>
      <c r="B3" s="161">
        <v>2007</v>
      </c>
      <c r="C3" s="161">
        <v>2008</v>
      </c>
      <c r="D3" s="161">
        <v>2009</v>
      </c>
      <c r="E3" s="161">
        <v>2010</v>
      </c>
      <c r="F3" s="161">
        <v>2011</v>
      </c>
      <c r="G3" s="162">
        <v>2012</v>
      </c>
      <c r="H3" s="162">
        <v>2013</v>
      </c>
      <c r="I3" s="162">
        <v>2014</v>
      </c>
      <c r="J3" s="162">
        <v>2015</v>
      </c>
      <c r="K3" s="162">
        <v>2016</v>
      </c>
      <c r="L3" s="162">
        <v>2017</v>
      </c>
      <c r="M3" s="162">
        <v>2018</v>
      </c>
      <c r="N3" s="162">
        <v>2019</v>
      </c>
      <c r="O3" s="162">
        <v>2020</v>
      </c>
    </row>
    <row r="4" spans="1:15" x14ac:dyDescent="0.25">
      <c r="A4" s="163" t="s">
        <v>320</v>
      </c>
      <c r="B4" s="164">
        <f t="shared" ref="B4:O4" si="0">B15^(1/12)</f>
        <v>1.0136015752351999</v>
      </c>
      <c r="C4" s="165">
        <f t="shared" si="0"/>
        <v>1.0148854522991999</v>
      </c>
      <c r="D4" s="165">
        <f t="shared" si="0"/>
        <v>1.0040741237835999</v>
      </c>
      <c r="E4" s="165">
        <f t="shared" si="0"/>
        <v>1.0064340301100001</v>
      </c>
      <c r="F4" s="165">
        <f t="shared" si="0"/>
        <v>1.0070531864112999</v>
      </c>
      <c r="G4" s="165">
        <f t="shared" si="0"/>
        <v>1.0054973670825</v>
      </c>
      <c r="H4" s="165">
        <f t="shared" si="0"/>
        <v>1.0048675505653</v>
      </c>
      <c r="I4" s="165">
        <f t="shared" si="0"/>
        <v>1.0039944005553001</v>
      </c>
      <c r="J4" s="165">
        <f t="shared" si="0"/>
        <v>1.0088859305371001</v>
      </c>
      <c r="K4" s="165">
        <f t="shared" si="0"/>
        <v>1.0051042407585</v>
      </c>
      <c r="L4" s="165">
        <f t="shared" si="0"/>
        <v>1.0035947364110001</v>
      </c>
      <c r="M4" s="165">
        <f t="shared" si="0"/>
        <v>1.0037548121811</v>
      </c>
      <c r="N4" s="165">
        <f t="shared" si="0"/>
        <v>1.0035947364110001</v>
      </c>
      <c r="O4" s="165">
        <f t="shared" si="0"/>
        <v>1.00343437929</v>
      </c>
    </row>
    <row r="5" spans="1:15" x14ac:dyDescent="0.25">
      <c r="A5" s="166" t="s">
        <v>321</v>
      </c>
      <c r="B5" s="164">
        <f t="shared" ref="B5:O5" si="1">B4*B4</f>
        <v>1.0273881533192999</v>
      </c>
      <c r="C5" s="165">
        <f t="shared" si="1"/>
        <v>1.0299924812886001</v>
      </c>
      <c r="D5" s="165">
        <f t="shared" si="1"/>
        <v>1.0081648460518999</v>
      </c>
      <c r="E5" s="165">
        <f t="shared" si="1"/>
        <v>1.0129094569635</v>
      </c>
      <c r="F5" s="165">
        <f t="shared" si="1"/>
        <v>1.0141561202611999</v>
      </c>
      <c r="G5" s="165">
        <f t="shared" si="1"/>
        <v>1.0110249552099</v>
      </c>
      <c r="H5" s="165">
        <f t="shared" si="1"/>
        <v>1.0097587941791999</v>
      </c>
      <c r="I5" s="165">
        <f t="shared" si="1"/>
        <v>1.0080047563464001</v>
      </c>
      <c r="J5" s="165">
        <f t="shared" si="1"/>
        <v>1.0178508208357999</v>
      </c>
      <c r="K5" s="165">
        <f t="shared" si="1"/>
        <v>1.0102345347906001</v>
      </c>
      <c r="L5" s="165">
        <f t="shared" si="1"/>
        <v>1.0072023949519999</v>
      </c>
      <c r="M5" s="165">
        <f t="shared" si="1"/>
        <v>1.0075237229767999</v>
      </c>
      <c r="N5" s="165">
        <f t="shared" si="1"/>
        <v>1.0072023949519999</v>
      </c>
      <c r="O5" s="165">
        <f t="shared" si="1"/>
        <v>1.0068805535412</v>
      </c>
    </row>
    <row r="6" spans="1:15" ht="15.75" customHeight="1" x14ac:dyDescent="0.25">
      <c r="A6" s="167" t="s">
        <v>322</v>
      </c>
      <c r="B6" s="168">
        <f t="shared" ref="B6:O6" si="2">B4*B4*B4</f>
        <v>1.0413622505824001</v>
      </c>
      <c r="C6" s="169">
        <f t="shared" si="2"/>
        <v>1.0453243852373</v>
      </c>
      <c r="D6" s="169">
        <f t="shared" si="2"/>
        <v>1.0122722344290001</v>
      </c>
      <c r="E6" s="169">
        <f t="shared" si="2"/>
        <v>1.0194265469082999</v>
      </c>
      <c r="F6" s="169">
        <f t="shared" si="2"/>
        <v>1.0213091524275999</v>
      </c>
      <c r="G6" s="169">
        <f t="shared" si="2"/>
        <v>1.0165829305183001</v>
      </c>
      <c r="H6" s="169">
        <f t="shared" si="2"/>
        <v>1.0146738461686999</v>
      </c>
      <c r="I6" s="169">
        <f t="shared" si="2"/>
        <v>1.0120311311049</v>
      </c>
      <c r="J6" s="169">
        <f t="shared" si="2"/>
        <v>1.0268953725269001</v>
      </c>
      <c r="K6" s="169">
        <f t="shared" si="2"/>
        <v>1.0153910150787</v>
      </c>
      <c r="L6" s="169">
        <f t="shared" si="2"/>
        <v>1.0108230220743999</v>
      </c>
      <c r="M6" s="169">
        <f t="shared" si="2"/>
        <v>1.0113067853246001</v>
      </c>
      <c r="N6" s="169">
        <f t="shared" si="2"/>
        <v>1.0108230220743999</v>
      </c>
      <c r="O6" s="169">
        <f t="shared" si="2"/>
        <v>1.0103385632618</v>
      </c>
    </row>
    <row r="7" spans="1:15" x14ac:dyDescent="0.25">
      <c r="A7" s="163" t="s">
        <v>323</v>
      </c>
      <c r="B7" s="170">
        <f t="shared" ref="B7:O7" si="3">B4*B4*B4*B4</f>
        <v>1.0555264175807999</v>
      </c>
      <c r="C7" s="171">
        <f t="shared" si="3"/>
        <v>1.0608845115109999</v>
      </c>
      <c r="D7" s="171">
        <f t="shared" si="3"/>
        <v>1.0163963568148999</v>
      </c>
      <c r="E7" s="171">
        <f t="shared" si="3"/>
        <v>1.0259855680059999</v>
      </c>
      <c r="F7" s="171">
        <f t="shared" si="3"/>
        <v>1.0285126362632999</v>
      </c>
      <c r="G7" s="171">
        <f t="shared" si="3"/>
        <v>1.0221714600572001</v>
      </c>
      <c r="H7" s="171">
        <f t="shared" si="3"/>
        <v>1.0196128224222001</v>
      </c>
      <c r="I7" s="171">
        <f t="shared" si="3"/>
        <v>1.0160735888170001</v>
      </c>
      <c r="J7" s="171">
        <f t="shared" si="3"/>
        <v>1.0360202934761</v>
      </c>
      <c r="K7" s="171">
        <f t="shared" si="3"/>
        <v>1.0205738152835999</v>
      </c>
      <c r="L7" s="171">
        <f t="shared" si="3"/>
        <v>1.0144566643970001</v>
      </c>
      <c r="M7" s="171">
        <f t="shared" si="3"/>
        <v>1.015104052361</v>
      </c>
      <c r="N7" s="171">
        <f t="shared" si="3"/>
        <v>1.0144566643970001</v>
      </c>
      <c r="O7" s="171">
        <f t="shared" si="3"/>
        <v>1.0138084490993999</v>
      </c>
    </row>
    <row r="8" spans="1:15" x14ac:dyDescent="0.25">
      <c r="A8" s="166" t="s">
        <v>324</v>
      </c>
      <c r="B8" s="164">
        <f t="shared" ref="B8:O8" si="4">B4*B4*B4*B4*B4</f>
        <v>1.0698832395622999</v>
      </c>
      <c r="C8" s="165">
        <f t="shared" si="4"/>
        <v>1.0766762573021</v>
      </c>
      <c r="D8" s="165">
        <f t="shared" si="4"/>
        <v>1.0205372813858</v>
      </c>
      <c r="E8" s="165">
        <f t="shared" si="4"/>
        <v>1.0325867900429999</v>
      </c>
      <c r="F8" s="165">
        <f t="shared" si="4"/>
        <v>1.0357669276132999</v>
      </c>
      <c r="G8" s="165">
        <f t="shared" si="4"/>
        <v>1.0277907117944001</v>
      </c>
      <c r="H8" s="165">
        <f t="shared" si="4"/>
        <v>1.0245758393924</v>
      </c>
      <c r="I8" s="165">
        <f t="shared" si="4"/>
        <v>1.0201321937243999</v>
      </c>
      <c r="J8" s="165">
        <f t="shared" si="4"/>
        <v>1.0452262978389</v>
      </c>
      <c r="K8" s="165">
        <f t="shared" si="4"/>
        <v>1.0257830697485999</v>
      </c>
      <c r="L8" s="165">
        <f t="shared" si="4"/>
        <v>1.0181033687059</v>
      </c>
      <c r="M8" s="165">
        <f t="shared" si="4"/>
        <v>1.018915577422</v>
      </c>
      <c r="N8" s="165">
        <f t="shared" si="4"/>
        <v>1.0181033687059</v>
      </c>
      <c r="O8" s="165">
        <f t="shared" si="4"/>
        <v>1.0172902518411</v>
      </c>
    </row>
    <row r="9" spans="1:15" ht="15.75" customHeight="1" x14ac:dyDescent="0.25">
      <c r="A9" s="167" t="s">
        <v>325</v>
      </c>
      <c r="B9" s="168">
        <f t="shared" ref="B9:O9" si="5">B4*B4*B4*B4*B4*B4</f>
        <v>1.0844353369380999</v>
      </c>
      <c r="C9" s="169">
        <f t="shared" si="5"/>
        <v>1.0927030703717999</v>
      </c>
      <c r="D9" s="169">
        <f t="shared" si="5"/>
        <v>1.0246950765959999</v>
      </c>
      <c r="E9" s="169">
        <f t="shared" si="5"/>
        <v>1.0392304845413001</v>
      </c>
      <c r="F9" s="169">
        <f t="shared" si="5"/>
        <v>1.0430723848323999</v>
      </c>
      <c r="G9" s="169">
        <f t="shared" si="5"/>
        <v>1.0334408546211</v>
      </c>
      <c r="H9" s="169">
        <f t="shared" si="5"/>
        <v>1.0295630140987</v>
      </c>
      <c r="I9" s="169">
        <f t="shared" si="5"/>
        <v>1.0242070103255001</v>
      </c>
      <c r="J9" s="169">
        <f t="shared" si="5"/>
        <v>1.0545141061170999</v>
      </c>
      <c r="K9" s="169">
        <f t="shared" si="5"/>
        <v>1.0310189135026</v>
      </c>
      <c r="L9" s="169">
        <f t="shared" si="5"/>
        <v>1.0217631819555999</v>
      </c>
      <c r="M9" s="169">
        <f t="shared" si="5"/>
        <v>1.0227414140436</v>
      </c>
      <c r="N9" s="169">
        <f t="shared" si="5"/>
        <v>1.0217631819555999</v>
      </c>
      <c r="O9" s="169">
        <f t="shared" si="5"/>
        <v>1.020784012414</v>
      </c>
    </row>
    <row r="10" spans="1:15" x14ac:dyDescent="0.25">
      <c r="A10" s="163" t="s">
        <v>326</v>
      </c>
      <c r="B10" s="170">
        <f t="shared" ref="B10:O10" si="6">B4*B4*B4*B4*B4*B4*B4</f>
        <v>1.0991853657612001</v>
      </c>
      <c r="C10" s="171">
        <f t="shared" si="6"/>
        <v>1.1089684498029999</v>
      </c>
      <c r="D10" s="171">
        <f t="shared" si="6"/>
        <v>1.0288698111785</v>
      </c>
      <c r="E10" s="171">
        <f t="shared" si="6"/>
        <v>1.0459169247700999</v>
      </c>
      <c r="F10" s="171">
        <f t="shared" si="6"/>
        <v>1.0504293688032</v>
      </c>
      <c r="G10" s="171">
        <f t="shared" si="6"/>
        <v>1.039122058357</v>
      </c>
      <c r="H10" s="171">
        <f t="shared" si="6"/>
        <v>1.0345744641300001</v>
      </c>
      <c r="I10" s="171">
        <f t="shared" si="6"/>
        <v>1.0282981033764</v>
      </c>
      <c r="J10" s="171">
        <f t="shared" si="6"/>
        <v>1.0638844452145</v>
      </c>
      <c r="K10" s="171">
        <f t="shared" si="6"/>
        <v>1.0362814822636</v>
      </c>
      <c r="L10" s="171">
        <f t="shared" si="6"/>
        <v>1.0254361512692001</v>
      </c>
      <c r="M10" s="171">
        <f t="shared" si="6"/>
        <v>1.0265816159633001</v>
      </c>
      <c r="N10" s="171">
        <f t="shared" si="6"/>
        <v>1.0254361512692001</v>
      </c>
      <c r="O10" s="171">
        <f t="shared" si="6"/>
        <v>1.0242897718857999</v>
      </c>
    </row>
    <row r="11" spans="1:15" x14ac:dyDescent="0.25">
      <c r="A11" s="166" t="s">
        <v>327</v>
      </c>
      <c r="B11" s="164">
        <f t="shared" ref="B11:O11" si="7">B4*B4*B4*B4*B4*B4*B4*B4</f>
        <v>1.1141360182110001</v>
      </c>
      <c r="C11" s="165">
        <f t="shared" si="7"/>
        <v>1.1254759467638999</v>
      </c>
      <c r="D11" s="165">
        <f t="shared" si="7"/>
        <v>1.0330615541465</v>
      </c>
      <c r="E11" s="165">
        <f t="shared" si="7"/>
        <v>1.0526463857566</v>
      </c>
      <c r="F11" s="165">
        <f t="shared" si="7"/>
        <v>1.0578382429533</v>
      </c>
      <c r="G11" s="165">
        <f t="shared" si="7"/>
        <v>1.0448344937553999</v>
      </c>
      <c r="H11" s="165">
        <f t="shared" si="7"/>
        <v>1.0396103076478</v>
      </c>
      <c r="I11" s="165">
        <f t="shared" si="7"/>
        <v>1.0324055378915</v>
      </c>
      <c r="J11" s="165">
        <f t="shared" si="7"/>
        <v>1.0733380484941999</v>
      </c>
      <c r="K11" s="165">
        <f t="shared" si="7"/>
        <v>1.0415709124426</v>
      </c>
      <c r="L11" s="165">
        <f t="shared" si="7"/>
        <v>1.0291223239394001</v>
      </c>
      <c r="M11" s="165">
        <f t="shared" si="7"/>
        <v>1.0304362371197999</v>
      </c>
      <c r="N11" s="165">
        <f t="shared" si="7"/>
        <v>1.0291223239394001</v>
      </c>
      <c r="O11" s="165">
        <f t="shared" si="7"/>
        <v>1.0278075714654</v>
      </c>
    </row>
    <row r="12" spans="1:15" ht="15.75" customHeight="1" x14ac:dyDescent="0.25">
      <c r="A12" s="167" t="s">
        <v>328</v>
      </c>
      <c r="B12" s="168">
        <f t="shared" ref="B12:O12" si="8">B4*B4*B4*B4*B4*B4*B4*B4*B4</f>
        <v>1.1292900230848999</v>
      </c>
      <c r="C12" s="169">
        <f t="shared" si="8"/>
        <v>1.1422291652834</v>
      </c>
      <c r="D12" s="169">
        <f t="shared" si="8"/>
        <v>1.0372703747942</v>
      </c>
      <c r="E12" s="169">
        <f t="shared" si="8"/>
        <v>1.0594191442978</v>
      </c>
      <c r="F12" s="169">
        <f t="shared" si="8"/>
        <v>1.0652993732739</v>
      </c>
      <c r="G12" s="169">
        <f t="shared" si="8"/>
        <v>1.050578332508</v>
      </c>
      <c r="H12" s="169">
        <f t="shared" si="8"/>
        <v>1.0446706633884999</v>
      </c>
      <c r="I12" s="169">
        <f t="shared" si="8"/>
        <v>1.0365293791454</v>
      </c>
      <c r="J12" s="169">
        <f t="shared" si="8"/>
        <v>1.082875655836</v>
      </c>
      <c r="K12" s="169">
        <f t="shared" si="8"/>
        <v>1.0468873411466999</v>
      </c>
      <c r="L12" s="169">
        <f t="shared" si="8"/>
        <v>1.0328217474287</v>
      </c>
      <c r="M12" s="169">
        <f t="shared" si="8"/>
        <v>1.0343053316549</v>
      </c>
      <c r="N12" s="169">
        <f t="shared" si="8"/>
        <v>1.0328217474287</v>
      </c>
      <c r="O12" s="169">
        <f t="shared" si="8"/>
        <v>1.0313374525029999</v>
      </c>
    </row>
    <row r="13" spans="1:15" x14ac:dyDescent="0.25">
      <c r="A13" s="163" t="s">
        <v>329</v>
      </c>
      <c r="B13" s="170">
        <f t="shared" ref="B13:O13" si="9">B4*B4*B4*B4*B4*B4*B4*B4*B4*B4</f>
        <v>1.1446501462962999</v>
      </c>
      <c r="C13" s="171">
        <f t="shared" si="9"/>
        <v>1.159231763038</v>
      </c>
      <c r="D13" s="171">
        <f t="shared" si="9"/>
        <v>1.0414963426982999</v>
      </c>
      <c r="E13" s="171">
        <f t="shared" si="9"/>
        <v>1.0662354789713</v>
      </c>
      <c r="F13" s="171">
        <f t="shared" si="9"/>
        <v>1.0728131283374001</v>
      </c>
      <c r="G13" s="171">
        <f t="shared" si="9"/>
        <v>1.0563537472508</v>
      </c>
      <c r="H13" s="171">
        <f t="shared" si="9"/>
        <v>1.0497556506667001</v>
      </c>
      <c r="I13" s="171">
        <f t="shared" si="9"/>
        <v>1.0406696926729999</v>
      </c>
      <c r="J13" s="171">
        <f t="shared" si="9"/>
        <v>1.0924980136941</v>
      </c>
      <c r="K13" s="171">
        <f t="shared" si="9"/>
        <v>1.0522309061829</v>
      </c>
      <c r="L13" s="171">
        <f t="shared" si="9"/>
        <v>1.0365344693703</v>
      </c>
      <c r="M13" s="171">
        <f t="shared" si="9"/>
        <v>1.0381889539132001</v>
      </c>
      <c r="N13" s="171">
        <f t="shared" si="9"/>
        <v>1.0365344693703</v>
      </c>
      <c r="O13" s="171">
        <f t="shared" si="9"/>
        <v>1.0348794564909001</v>
      </c>
    </row>
    <row r="14" spans="1:15" x14ac:dyDescent="0.25">
      <c r="A14" s="166" t="s">
        <v>330</v>
      </c>
      <c r="B14" s="164">
        <f t="shared" ref="B14:O14" si="10">B4*B4*B4*B4*B4*B4*B4*B4*B4*B4*B4</f>
        <v>1.1602191913791</v>
      </c>
      <c r="C14" s="165">
        <f t="shared" si="10"/>
        <v>1.1764874521504001</v>
      </c>
      <c r="D14" s="165">
        <f t="shared" si="10"/>
        <v>1.0457395277185999</v>
      </c>
      <c r="E14" s="165">
        <f t="shared" si="10"/>
        <v>1.0730956701473999</v>
      </c>
      <c r="F14" s="165">
        <f t="shared" si="10"/>
        <v>1.0803798793160999</v>
      </c>
      <c r="G14" s="165">
        <f t="shared" si="10"/>
        <v>1.0621609115684001</v>
      </c>
      <c r="H14" s="165">
        <f t="shared" si="10"/>
        <v>1.0548653893776001</v>
      </c>
      <c r="I14" s="165">
        <f t="shared" si="10"/>
        <v>1.0448265442714</v>
      </c>
      <c r="J14" s="165">
        <f t="shared" si="10"/>
        <v>1.1022058751557</v>
      </c>
      <c r="K14" s="165">
        <f t="shared" si="10"/>
        <v>1.0576017460614999</v>
      </c>
      <c r="L14" s="165">
        <f t="shared" si="10"/>
        <v>1.0402605375686</v>
      </c>
      <c r="M14" s="165">
        <f t="shared" si="10"/>
        <v>1.0420871584436999</v>
      </c>
      <c r="N14" s="165">
        <f t="shared" si="10"/>
        <v>1.0402605375686</v>
      </c>
      <c r="O14" s="165">
        <f t="shared" si="10"/>
        <v>1.0384336250640001</v>
      </c>
    </row>
    <row r="15" spans="1:15" ht="15.75" customHeight="1" x14ac:dyDescent="0.25">
      <c r="A15" s="172" t="s">
        <v>331</v>
      </c>
      <c r="B15" s="173">
        <f>117.6/100</f>
        <v>1.1759999999999999</v>
      </c>
      <c r="C15" s="174">
        <v>1.194</v>
      </c>
      <c r="D15" s="174">
        <v>1.05</v>
      </c>
      <c r="E15" s="174">
        <f>1.08</f>
        <v>1.08</v>
      </c>
      <c r="F15" s="174">
        <v>1.0880000000000001</v>
      </c>
      <c r="G15" s="174">
        <v>1.0680000000000001</v>
      </c>
      <c r="H15" s="174">
        <v>1.06</v>
      </c>
      <c r="I15" s="174">
        <v>1.0489999999999999</v>
      </c>
      <c r="J15" s="174">
        <v>1.1120000000000001</v>
      </c>
      <c r="K15" s="174">
        <v>1.0629999999999999</v>
      </c>
      <c r="L15" s="174">
        <v>1.044</v>
      </c>
      <c r="M15" s="174">
        <v>1.046</v>
      </c>
      <c r="N15" s="174">
        <v>1.044</v>
      </c>
      <c r="O15" s="174">
        <v>1.042</v>
      </c>
    </row>
    <row r="16" spans="1:15" ht="29.25" customHeight="1" x14ac:dyDescent="0.25">
      <c r="A16" s="294" t="s">
        <v>332</v>
      </c>
      <c r="B16" s="295"/>
      <c r="C16" s="295"/>
      <c r="D16" s="295"/>
      <c r="E16" s="295"/>
      <c r="F16" s="295"/>
      <c r="G16" s="295"/>
      <c r="H16" s="295"/>
      <c r="I16" s="295"/>
      <c r="J16" s="295"/>
      <c r="K16" s="295"/>
      <c r="L16" s="295"/>
      <c r="M16" s="295"/>
    </row>
    <row r="18" spans="13:13" x14ac:dyDescent="0.25">
      <c r="M18" s="175">
        <f>M9*N15*O6</f>
        <v>1.0787809548508001</v>
      </c>
    </row>
  </sheetData>
  <mergeCells count="3">
    <mergeCell ref="A1:O1"/>
    <mergeCell ref="A2:O2"/>
    <mergeCell ref="A16:M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13"/>
  <sheetViews>
    <sheetView view="pageBreakPreview" workbookViewId="0">
      <selection activeCell="F7" sqref="F7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8" customHeight="1" x14ac:dyDescent="0.25">
      <c r="A2" s="291" t="s">
        <v>333</v>
      </c>
      <c r="B2" s="291"/>
      <c r="C2" s="291"/>
      <c r="D2" s="291"/>
      <c r="E2" s="291"/>
      <c r="F2" s="291"/>
    </row>
    <row r="4" spans="1:7" ht="18" customHeight="1" x14ac:dyDescent="0.25">
      <c r="A4" s="121" t="s">
        <v>281</v>
      </c>
    </row>
    <row r="5" spans="1:7" x14ac:dyDescent="0.25">
      <c r="A5" s="57" t="s">
        <v>13</v>
      </c>
      <c r="B5" s="57" t="s">
        <v>282</v>
      </c>
      <c r="C5" s="57" t="s">
        <v>283</v>
      </c>
      <c r="D5" s="57" t="s">
        <v>284</v>
      </c>
      <c r="E5" s="57" t="s">
        <v>285</v>
      </c>
      <c r="F5" s="57" t="s">
        <v>286</v>
      </c>
    </row>
    <row r="6" spans="1:7" x14ac:dyDescent="0.25">
      <c r="A6" s="57">
        <v>1</v>
      </c>
      <c r="B6" s="57">
        <v>2</v>
      </c>
      <c r="C6" s="57">
        <v>3</v>
      </c>
      <c r="D6" s="57">
        <v>4</v>
      </c>
      <c r="E6" s="57">
        <v>5</v>
      </c>
      <c r="F6" s="57">
        <v>6</v>
      </c>
    </row>
    <row r="7" spans="1:7" ht="90" customHeight="1" x14ac:dyDescent="0.25">
      <c r="A7" s="122" t="s">
        <v>287</v>
      </c>
      <c r="B7" s="62" t="s">
        <v>288</v>
      </c>
      <c r="C7" s="53" t="s">
        <v>289</v>
      </c>
      <c r="D7" s="53" t="s">
        <v>290</v>
      </c>
      <c r="E7" s="60">
        <v>43361</v>
      </c>
      <c r="F7" s="62" t="s">
        <v>334</v>
      </c>
    </row>
    <row r="8" spans="1:7" ht="30" customHeight="1" x14ac:dyDescent="0.25">
      <c r="A8" s="122" t="s">
        <v>292</v>
      </c>
      <c r="B8" s="62" t="s">
        <v>293</v>
      </c>
      <c r="C8" s="53" t="s">
        <v>294</v>
      </c>
      <c r="D8" s="53" t="s">
        <v>295</v>
      </c>
      <c r="E8" s="60">
        <f>1973/12</f>
        <v>164.41666666667001</v>
      </c>
      <c r="F8" s="62" t="s">
        <v>296</v>
      </c>
      <c r="G8" s="123"/>
    </row>
    <row r="9" spans="1:7" x14ac:dyDescent="0.25">
      <c r="A9" s="122" t="s">
        <v>297</v>
      </c>
      <c r="B9" s="62" t="s">
        <v>298</v>
      </c>
      <c r="C9" s="53" t="s">
        <v>299</v>
      </c>
      <c r="D9" s="53" t="s">
        <v>290</v>
      </c>
      <c r="E9" s="60">
        <v>1</v>
      </c>
      <c r="F9" s="62"/>
      <c r="G9" s="124"/>
    </row>
    <row r="10" spans="1:7" x14ac:dyDescent="0.25">
      <c r="A10" s="122" t="s">
        <v>300</v>
      </c>
      <c r="B10" s="62" t="s">
        <v>301</v>
      </c>
      <c r="C10" s="53"/>
      <c r="D10" s="53"/>
      <c r="E10" s="125">
        <v>1</v>
      </c>
      <c r="F10" s="62" t="s">
        <v>302</v>
      </c>
      <c r="G10" s="124"/>
    </row>
    <row r="11" spans="1:7" ht="75" customHeight="1" x14ac:dyDescent="0.25">
      <c r="A11" s="122" t="s">
        <v>303</v>
      </c>
      <c r="B11" s="62" t="s">
        <v>304</v>
      </c>
      <c r="C11" s="53" t="s">
        <v>305</v>
      </c>
      <c r="D11" s="53" t="s">
        <v>290</v>
      </c>
      <c r="E11" s="126">
        <v>2.15</v>
      </c>
      <c r="F11" s="62" t="s">
        <v>335</v>
      </c>
    </row>
    <row r="12" spans="1:7" ht="75" customHeight="1" x14ac:dyDescent="0.25">
      <c r="A12" s="122" t="s">
        <v>307</v>
      </c>
      <c r="B12" s="127" t="s">
        <v>308</v>
      </c>
      <c r="C12" s="53" t="s">
        <v>309</v>
      </c>
      <c r="D12" s="53" t="s">
        <v>290</v>
      </c>
      <c r="E12" s="128">
        <v>1.139</v>
      </c>
      <c r="F12" s="129" t="s">
        <v>310</v>
      </c>
      <c r="G12" s="124" t="s">
        <v>311</v>
      </c>
    </row>
    <row r="13" spans="1:7" ht="60" customHeight="1" x14ac:dyDescent="0.25">
      <c r="A13" s="122" t="s">
        <v>312</v>
      </c>
      <c r="B13" s="130" t="s">
        <v>336</v>
      </c>
      <c r="C13" s="53" t="s">
        <v>314</v>
      </c>
      <c r="D13" s="53" t="s">
        <v>315</v>
      </c>
      <c r="E13" s="131">
        <f>((E7*E9/E8)*E11)*E12</f>
        <v>645.82616229093003</v>
      </c>
      <c r="F13" s="62" t="s">
        <v>316</v>
      </c>
    </row>
  </sheetData>
  <mergeCells count="1">
    <mergeCell ref="A2:F2"/>
  </mergeCells>
  <hyperlinks>
    <hyperlink ref="G12" r:id="rId1"/>
  </hyperlinks>
  <pageMargins left="0.7" right="0.7" top="0.75" bottom="0.75" header="0.3" footer="0.3"/>
  <pageSetup paperSize="9" scale="57" fitToHeight="0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3" customFormat="1" ht="29.45" customHeight="1" x14ac:dyDescent="0.2">
      <c r="A1" s="296" t="s">
        <v>337</v>
      </c>
      <c r="B1" s="296"/>
      <c r="C1" s="296"/>
      <c r="D1" s="296"/>
      <c r="E1" s="296"/>
      <c r="F1" s="296"/>
      <c r="G1" s="296"/>
      <c r="H1" s="296"/>
      <c r="I1" s="296"/>
    </row>
    <row r="2" spans="1:13" s="33" customFormat="1" ht="13.5" customHeight="1" x14ac:dyDescent="0.2">
      <c r="A2" s="34"/>
      <c r="B2" s="34"/>
      <c r="C2" s="34"/>
      <c r="D2" s="34"/>
      <c r="E2" s="34"/>
      <c r="F2" s="34"/>
      <c r="G2" s="34"/>
      <c r="H2" s="34"/>
      <c r="I2" s="34"/>
    </row>
    <row r="3" spans="1:13" s="33" customFormat="1" ht="34.5" customHeight="1" x14ac:dyDescent="0.2">
      <c r="A3" s="248" t="e">
        <f>#REF!</f>
        <v>#REF!</v>
      </c>
      <c r="B3" s="248"/>
      <c r="C3" s="248"/>
      <c r="D3" s="248"/>
      <c r="E3" s="248"/>
      <c r="F3" s="248"/>
      <c r="G3" s="248"/>
      <c r="H3" s="248"/>
      <c r="I3" s="248"/>
    </row>
    <row r="4" spans="1:13" s="4" customFormat="1" ht="15.75" customHeight="1" x14ac:dyDescent="0.2">
      <c r="A4" s="289"/>
      <c r="B4" s="289"/>
      <c r="C4" s="289"/>
      <c r="D4" s="289"/>
      <c r="E4" s="289"/>
      <c r="F4" s="289"/>
      <c r="G4" s="289"/>
      <c r="H4" s="289"/>
      <c r="I4" s="289"/>
    </row>
    <row r="5" spans="1:13" s="35" customFormat="1" ht="36.6" customHeight="1" x14ac:dyDescent="0.35">
      <c r="A5" s="297" t="s">
        <v>13</v>
      </c>
      <c r="B5" s="297" t="s">
        <v>338</v>
      </c>
      <c r="C5" s="297" t="s">
        <v>339</v>
      </c>
      <c r="D5" s="297" t="s">
        <v>340</v>
      </c>
      <c r="E5" s="288" t="s">
        <v>341</v>
      </c>
      <c r="F5" s="288"/>
      <c r="G5" s="288"/>
      <c r="H5" s="288"/>
      <c r="I5" s="288"/>
    </row>
    <row r="6" spans="1:13" s="30" customFormat="1" ht="31.5" customHeight="1" x14ac:dyDescent="0.2">
      <c r="A6" s="297"/>
      <c r="B6" s="297"/>
      <c r="C6" s="297"/>
      <c r="D6" s="297"/>
      <c r="E6" s="36" t="s">
        <v>86</v>
      </c>
      <c r="F6" s="36" t="s">
        <v>87</v>
      </c>
      <c r="G6" s="36" t="s">
        <v>43</v>
      </c>
      <c r="H6" s="36" t="s">
        <v>342</v>
      </c>
      <c r="I6" s="36" t="s">
        <v>343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7">
        <v>1</v>
      </c>
      <c r="B8" s="38"/>
      <c r="C8" s="8" t="s">
        <v>186</v>
      </c>
      <c r="D8" s="39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0"/>
      <c r="L8" s="40"/>
      <c r="M8" s="40"/>
    </row>
    <row r="9" spans="1:13" s="30" customFormat="1" ht="38.25" customHeight="1" x14ac:dyDescent="0.2">
      <c r="A9" s="37">
        <v>2</v>
      </c>
      <c r="B9" s="8" t="s">
        <v>344</v>
      </c>
      <c r="C9" s="8" t="s">
        <v>345</v>
      </c>
      <c r="D9" s="112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7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7">
        <v>3</v>
      </c>
      <c r="B11" s="8" t="s">
        <v>346</v>
      </c>
      <c r="C11" s="8" t="s">
        <v>263</v>
      </c>
      <c r="D11" s="112">
        <v>2.1000000000000001E-2</v>
      </c>
      <c r="E11" s="32">
        <f>(E8+E9)*D11</f>
        <v>8.6950678710000007E-2</v>
      </c>
      <c r="F11" s="32"/>
      <c r="G11" s="32"/>
      <c r="H11" s="32" t="s">
        <v>347</v>
      </c>
      <c r="I11" s="32">
        <f>E11</f>
        <v>8.6950678710000007E-2</v>
      </c>
    </row>
    <row r="12" spans="1:13" s="30" customFormat="1" ht="45" customHeight="1" x14ac:dyDescent="0.2">
      <c r="A12" s="37">
        <v>4</v>
      </c>
      <c r="B12" s="8" t="s">
        <v>348</v>
      </c>
      <c r="C12" s="8" t="s">
        <v>349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1" t="s">
        <v>350</v>
      </c>
    </row>
    <row r="13" spans="1:13" s="30" customFormat="1" ht="13.15" customHeight="1" x14ac:dyDescent="0.2">
      <c r="A13" s="37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7">
        <v>5</v>
      </c>
      <c r="B14" s="8" t="s">
        <v>267</v>
      </c>
      <c r="C14" s="8" t="s">
        <v>351</v>
      </c>
      <c r="D14" s="112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2">
        <f>(I8+I9+I11+I12)/1000</f>
        <v>0.10750662387871</v>
      </c>
    </row>
    <row r="15" spans="1:13" s="30" customFormat="1" ht="13.15" customHeight="1" x14ac:dyDescent="0.2">
      <c r="A15" s="37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7">
        <v>6</v>
      </c>
      <c r="B16" s="8" t="s">
        <v>352</v>
      </c>
      <c r="C16" s="8" t="s">
        <v>353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1" t="s">
        <v>354</v>
      </c>
    </row>
    <row r="17" spans="1:10" s="30" customFormat="1" ht="81.75" customHeight="1" x14ac:dyDescent="0.2">
      <c r="A17" s="37">
        <v>7</v>
      </c>
      <c r="B17" s="8" t="s">
        <v>352</v>
      </c>
      <c r="C17" s="8" t="s">
        <v>355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1"/>
    </row>
    <row r="18" spans="1:10" s="30" customFormat="1" ht="13.15" customHeight="1" x14ac:dyDescent="0.2">
      <c r="A18" s="37"/>
      <c r="B18" s="8"/>
      <c r="C18" s="8"/>
      <c r="D18" s="16"/>
      <c r="E18" s="32"/>
      <c r="F18" s="32"/>
      <c r="G18" s="32"/>
      <c r="H18" s="32"/>
      <c r="I18" s="32"/>
    </row>
    <row r="19" spans="1:10" s="44" customFormat="1" ht="13.15" customHeight="1" x14ac:dyDescent="0.2">
      <c r="A19" s="37">
        <v>8</v>
      </c>
      <c r="B19" s="8"/>
      <c r="C19" s="8" t="s">
        <v>356</v>
      </c>
      <c r="D19" s="43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7">
        <v>9</v>
      </c>
      <c r="B20" s="8" t="s">
        <v>357</v>
      </c>
      <c r="C20" s="8" t="s">
        <v>198</v>
      </c>
      <c r="D20" s="45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3" customFormat="1" ht="13.15" customHeight="1" x14ac:dyDescent="0.2">
      <c r="A21" s="37">
        <v>10</v>
      </c>
      <c r="B21" s="8"/>
      <c r="C21" s="8" t="s">
        <v>358</v>
      </c>
      <c r="D21" s="46"/>
      <c r="E21" s="32"/>
      <c r="F21" s="32"/>
      <c r="G21" s="32"/>
      <c r="H21" s="32"/>
      <c r="I21" s="32">
        <f>I19+I20</f>
        <v>113.10148359861</v>
      </c>
    </row>
    <row r="22" spans="1:10" s="33" customFormat="1" ht="13.15" customHeight="1" x14ac:dyDescent="0.2">
      <c r="A22" s="47"/>
      <c r="B22" s="48"/>
      <c r="C22" s="48"/>
      <c r="D22" s="49"/>
      <c r="E22" s="50"/>
      <c r="F22" s="50"/>
      <c r="G22" s="50"/>
      <c r="H22" s="50"/>
      <c r="I22" s="50"/>
    </row>
    <row r="23" spans="1:10" x14ac:dyDescent="0.25">
      <c r="A23" s="4" t="s">
        <v>276</v>
      </c>
      <c r="B23" s="51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277</v>
      </c>
      <c r="B24" s="51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1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278</v>
      </c>
      <c r="B26" s="51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279</v>
      </c>
      <c r="B27" s="51"/>
      <c r="C27" s="4"/>
      <c r="D27" s="30"/>
      <c r="E27" s="30"/>
      <c r="F27" s="30"/>
      <c r="G27" s="30"/>
      <c r="H27" s="30"/>
      <c r="I27" s="30"/>
    </row>
    <row r="28" spans="1:10" x14ac:dyDescent="0.25">
      <c r="B28" s="52"/>
    </row>
    <row r="29" spans="1:10" x14ac:dyDescent="0.25">
      <c r="B29" s="52"/>
    </row>
    <row r="30" spans="1:10" x14ac:dyDescent="0.25">
      <c r="B30" s="52"/>
    </row>
    <row r="31" spans="1:10" x14ac:dyDescent="0.25">
      <c r="B31" s="52"/>
    </row>
    <row r="32" spans="1:10" x14ac:dyDescent="0.25">
      <c r="B32" s="52"/>
    </row>
    <row r="33" spans="2:2" x14ac:dyDescent="0.25">
      <c r="B33" s="52"/>
    </row>
    <row r="34" spans="2:2" x14ac:dyDescent="0.25">
      <c r="B34" s="52"/>
    </row>
    <row r="35" spans="2:2" x14ac:dyDescent="0.25">
      <c r="B35" s="52"/>
    </row>
    <row r="36" spans="2:2" x14ac:dyDescent="0.25">
      <c r="B36" s="52"/>
    </row>
    <row r="37" spans="2:2" x14ac:dyDescent="0.25">
      <c r="B37" s="52"/>
    </row>
    <row r="38" spans="2:2" x14ac:dyDescent="0.25">
      <c r="B38" s="52"/>
    </row>
    <row r="39" spans="2:2" x14ac:dyDescent="0.25">
      <c r="B39" s="52"/>
    </row>
    <row r="40" spans="2:2" x14ac:dyDescent="0.25">
      <c r="B40" s="52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302" t="s">
        <v>359</v>
      </c>
      <c r="O2" s="302"/>
    </row>
    <row r="3" spans="1:16" x14ac:dyDescent="0.25">
      <c r="A3" s="291" t="s">
        <v>360</v>
      </c>
      <c r="B3" s="291"/>
      <c r="C3" s="291"/>
      <c r="D3" s="291"/>
      <c r="E3" s="291"/>
      <c r="F3" s="291"/>
      <c r="G3" s="291"/>
      <c r="H3" s="291"/>
      <c r="I3" s="291"/>
      <c r="J3" s="291"/>
      <c r="K3" s="291"/>
      <c r="L3" s="291"/>
      <c r="M3" s="291"/>
      <c r="N3" s="291"/>
      <c r="O3" s="291"/>
    </row>
    <row r="5" spans="1:16" ht="37.5" customHeight="1" x14ac:dyDescent="0.25">
      <c r="A5" s="303" t="s">
        <v>361</v>
      </c>
      <c r="B5" s="306" t="s">
        <v>362</v>
      </c>
      <c r="C5" s="309" t="s">
        <v>363</v>
      </c>
      <c r="D5" s="312" t="s">
        <v>364</v>
      </c>
      <c r="E5" s="313"/>
      <c r="F5" s="313"/>
      <c r="G5" s="313"/>
      <c r="H5" s="313"/>
      <c r="I5" s="312" t="s">
        <v>365</v>
      </c>
      <c r="J5" s="313"/>
      <c r="K5" s="313"/>
      <c r="L5" s="313"/>
      <c r="M5" s="313"/>
      <c r="N5" s="313"/>
      <c r="O5" s="53" t="s">
        <v>366</v>
      </c>
    </row>
    <row r="6" spans="1:16" s="56" customFormat="1" ht="150" customHeight="1" x14ac:dyDescent="0.25">
      <c r="A6" s="304"/>
      <c r="B6" s="307"/>
      <c r="C6" s="310"/>
      <c r="D6" s="309" t="s">
        <v>367</v>
      </c>
      <c r="E6" s="314" t="s">
        <v>368</v>
      </c>
      <c r="F6" s="315"/>
      <c r="G6" s="316"/>
      <c r="H6" s="54" t="s">
        <v>369</v>
      </c>
      <c r="I6" s="317" t="s">
        <v>370</v>
      </c>
      <c r="J6" s="317" t="s">
        <v>367</v>
      </c>
      <c r="K6" s="318" t="s">
        <v>368</v>
      </c>
      <c r="L6" s="318"/>
      <c r="M6" s="318"/>
      <c r="N6" s="54" t="s">
        <v>369</v>
      </c>
      <c r="O6" s="55" t="s">
        <v>371</v>
      </c>
    </row>
    <row r="7" spans="1:16" s="56" customFormat="1" ht="30.75" customHeight="1" x14ac:dyDescent="0.25">
      <c r="A7" s="305"/>
      <c r="B7" s="308"/>
      <c r="C7" s="311"/>
      <c r="D7" s="311"/>
      <c r="E7" s="53" t="s">
        <v>86</v>
      </c>
      <c r="F7" s="53" t="s">
        <v>87</v>
      </c>
      <c r="G7" s="53" t="s">
        <v>43</v>
      </c>
      <c r="H7" s="57" t="s">
        <v>372</v>
      </c>
      <c r="I7" s="317"/>
      <c r="J7" s="317"/>
      <c r="K7" s="53" t="s">
        <v>86</v>
      </c>
      <c r="L7" s="53" t="s">
        <v>87</v>
      </c>
      <c r="M7" s="53" t="s">
        <v>43</v>
      </c>
      <c r="N7" s="57" t="s">
        <v>372</v>
      </c>
      <c r="O7" s="53" t="s">
        <v>231</v>
      </c>
    </row>
    <row r="8" spans="1:16" s="56" customFormat="1" x14ac:dyDescent="0.25">
      <c r="A8" s="58">
        <v>1</v>
      </c>
      <c r="B8" s="58">
        <v>2</v>
      </c>
      <c r="C8" s="58">
        <v>3</v>
      </c>
      <c r="D8" s="58">
        <v>4</v>
      </c>
      <c r="E8" s="58">
        <v>5</v>
      </c>
      <c r="F8" s="58">
        <v>6</v>
      </c>
      <c r="G8" s="58">
        <v>7</v>
      </c>
      <c r="H8" s="58">
        <v>8</v>
      </c>
      <c r="I8" s="58">
        <v>9</v>
      </c>
      <c r="J8" s="58">
        <v>10</v>
      </c>
      <c r="K8" s="58">
        <v>11</v>
      </c>
      <c r="L8" s="58">
        <v>12</v>
      </c>
      <c r="M8" s="58">
        <v>13</v>
      </c>
      <c r="N8" s="58">
        <v>14</v>
      </c>
      <c r="O8" s="58">
        <v>15</v>
      </c>
    </row>
    <row r="9" spans="1:16" s="56" customFormat="1" ht="102.75" customHeight="1" x14ac:dyDescent="0.25">
      <c r="A9" s="58">
        <v>1</v>
      </c>
      <c r="B9" s="303" t="s">
        <v>373</v>
      </c>
      <c r="C9" s="59" t="s">
        <v>374</v>
      </c>
      <c r="D9" s="60">
        <f t="shared" ref="D9:D15" si="0">SUM(E9:G9)</f>
        <v>583.41863000000001</v>
      </c>
      <c r="E9" s="60">
        <f>340656.93/1000</f>
        <v>340.65692999999999</v>
      </c>
      <c r="F9" s="60">
        <f>242761.7/1000</f>
        <v>242.76169999999999</v>
      </c>
      <c r="G9" s="60">
        <v>0</v>
      </c>
      <c r="H9" s="60">
        <f>(713.49*0.8)/1000</f>
        <v>0.57079199999999997</v>
      </c>
      <c r="I9" s="60">
        <v>11656.266250000001</v>
      </c>
      <c r="J9" s="60">
        <f t="shared" ref="J9:J15" si="1">K9+L9+M9</f>
        <v>3553.0194566999999</v>
      </c>
      <c r="K9" s="60">
        <f>E9*H22</f>
        <v>2074.6007036999999</v>
      </c>
      <c r="L9" s="60">
        <f>F9*H22</f>
        <v>1478.4187529999999</v>
      </c>
      <c r="M9" s="60">
        <f>G9*H24</f>
        <v>0</v>
      </c>
      <c r="N9" s="60">
        <f>H9*H25</f>
        <v>6.48990504</v>
      </c>
      <c r="O9" s="61">
        <f t="shared" ref="O9:O15" si="2">N9/(L9+M9)</f>
        <v>4.389761038157E-3</v>
      </c>
    </row>
    <row r="10" spans="1:16" s="56" customFormat="1" ht="54.75" customHeight="1" x14ac:dyDescent="0.25">
      <c r="A10" s="57">
        <v>2</v>
      </c>
      <c r="B10" s="305"/>
      <c r="C10" s="62" t="s">
        <v>375</v>
      </c>
      <c r="D10" s="60">
        <f t="shared" si="0"/>
        <v>2228.558</v>
      </c>
      <c r="E10" s="60">
        <f>430700/1000</f>
        <v>430.7</v>
      </c>
      <c r="F10" s="60">
        <f>1797858/1000</f>
        <v>1797.8579999999999</v>
      </c>
      <c r="G10" s="60">
        <v>0</v>
      </c>
      <c r="H10" s="60">
        <f>1685/1000</f>
        <v>1.6850000000000001</v>
      </c>
      <c r="I10" s="60">
        <f>15834377.63/1000</f>
        <v>15834.377630000001</v>
      </c>
      <c r="J10" s="60">
        <f t="shared" si="1"/>
        <v>14351.91352</v>
      </c>
      <c r="K10" s="60">
        <f>E10*I22</f>
        <v>2773.7080000000001</v>
      </c>
      <c r="L10" s="60">
        <f>F10*I22</f>
        <v>11578.20552</v>
      </c>
      <c r="M10" s="60">
        <f>G10*I24</f>
        <v>0</v>
      </c>
      <c r="N10" s="60">
        <f>H10*I25</f>
        <v>14.1877</v>
      </c>
      <c r="O10" s="61">
        <f t="shared" si="2"/>
        <v>1.2253798721652001E-3</v>
      </c>
      <c r="P10" s="63"/>
    </row>
    <row r="11" spans="1:16" s="56" customFormat="1" ht="24.6" customHeight="1" x14ac:dyDescent="0.25">
      <c r="A11" s="58">
        <v>3</v>
      </c>
      <c r="B11" s="303" t="s">
        <v>376</v>
      </c>
      <c r="C11" s="62" t="s">
        <v>377</v>
      </c>
      <c r="D11" s="60">
        <f t="shared" si="0"/>
        <v>22378.080000000002</v>
      </c>
      <c r="E11" s="60">
        <v>15858.44</v>
      </c>
      <c r="F11" s="60">
        <v>6519.64</v>
      </c>
      <c r="G11" s="60">
        <v>0</v>
      </c>
      <c r="H11" s="60">
        <v>9.7100000000000009</v>
      </c>
      <c r="I11" s="60">
        <v>170961.79</v>
      </c>
      <c r="J11" s="60">
        <f t="shared" si="1"/>
        <v>129121.52159999999</v>
      </c>
      <c r="K11" s="60">
        <f>E11*J22</f>
        <v>91503.198799999998</v>
      </c>
      <c r="L11" s="60">
        <f>F11*J22</f>
        <v>37618.322800000002</v>
      </c>
      <c r="M11" s="60">
        <f>G11*J24</f>
        <v>0</v>
      </c>
      <c r="N11" s="60">
        <f>H11*J25</f>
        <v>154.48609999999999</v>
      </c>
      <c r="O11" s="61">
        <f t="shared" si="2"/>
        <v>4.1066716562919003E-3</v>
      </c>
    </row>
    <row r="12" spans="1:16" s="56" customFormat="1" ht="31.9" customHeight="1" x14ac:dyDescent="0.25">
      <c r="A12" s="57">
        <v>4</v>
      </c>
      <c r="B12" s="305"/>
      <c r="C12" s="62" t="s">
        <v>378</v>
      </c>
      <c r="D12" s="60">
        <f t="shared" si="0"/>
        <v>93405.18</v>
      </c>
      <c r="E12" s="60">
        <v>53163.12</v>
      </c>
      <c r="F12" s="60">
        <v>40153.81</v>
      </c>
      <c r="G12" s="60">
        <v>88.25</v>
      </c>
      <c r="H12" s="60">
        <v>33.76</v>
      </c>
      <c r="I12" s="60">
        <v>725870.83</v>
      </c>
      <c r="J12" s="60">
        <f t="shared" si="1"/>
        <v>538845.47</v>
      </c>
      <c r="K12" s="60">
        <v>306751.18</v>
      </c>
      <c r="L12" s="60">
        <v>231687.44</v>
      </c>
      <c r="M12" s="60">
        <v>406.85</v>
      </c>
      <c r="N12" s="60">
        <v>537.07000000000005</v>
      </c>
      <c r="O12" s="61">
        <f t="shared" si="2"/>
        <v>2.3140164284093001E-3</v>
      </c>
    </row>
    <row r="13" spans="1:16" s="56" customFormat="1" ht="60" customHeight="1" x14ac:dyDescent="0.25">
      <c r="A13" s="58">
        <v>5</v>
      </c>
      <c r="B13" s="303" t="s">
        <v>379</v>
      </c>
      <c r="C13" s="59" t="s">
        <v>380</v>
      </c>
      <c r="D13" s="60">
        <f t="shared" si="0"/>
        <v>52119.83</v>
      </c>
      <c r="E13" s="60">
        <v>15198.48</v>
      </c>
      <c r="F13" s="60">
        <v>31977.3</v>
      </c>
      <c r="G13" s="60">
        <v>4944.05</v>
      </c>
      <c r="H13" s="60">
        <v>16.13</v>
      </c>
      <c r="I13" s="60">
        <v>2024759.04</v>
      </c>
      <c r="J13" s="60">
        <f t="shared" si="1"/>
        <v>267889.86339999997</v>
      </c>
      <c r="K13" s="60">
        <f>E13*L22</f>
        <v>79488.050399999993</v>
      </c>
      <c r="L13" s="60">
        <f>F13*L22</f>
        <v>167241.27900000001</v>
      </c>
      <c r="M13" s="60">
        <f>G13*L24</f>
        <v>21160.534</v>
      </c>
      <c r="N13" s="60">
        <f>H13*L25</f>
        <v>231.46549999999999</v>
      </c>
      <c r="O13" s="61">
        <f t="shared" si="2"/>
        <v>1.2285736337367E-3</v>
      </c>
    </row>
    <row r="14" spans="1:16" s="56" customFormat="1" ht="39.6" customHeight="1" x14ac:dyDescent="0.25">
      <c r="A14" s="57">
        <v>6</v>
      </c>
      <c r="B14" s="305"/>
      <c r="C14" s="62" t="s">
        <v>381</v>
      </c>
      <c r="D14" s="60">
        <f t="shared" si="0"/>
        <v>89613.6</v>
      </c>
      <c r="E14" s="60">
        <v>44598.73</v>
      </c>
      <c r="F14" s="60">
        <v>40017</v>
      </c>
      <c r="G14" s="60">
        <v>4997.87</v>
      </c>
      <c r="H14" s="60">
        <f>7.69+81.8</f>
        <v>89.49</v>
      </c>
      <c r="I14" s="60">
        <v>738823.57</v>
      </c>
      <c r="J14" s="60">
        <f t="shared" si="1"/>
        <v>511472.85759999999</v>
      </c>
      <c r="K14" s="60">
        <f>E14*M22</f>
        <v>257334.6721</v>
      </c>
      <c r="L14" s="60">
        <f>F14*M22</f>
        <v>230898.09</v>
      </c>
      <c r="M14" s="60">
        <f>G14*M24</f>
        <v>23240.095499999999</v>
      </c>
      <c r="N14" s="60">
        <f>H14*M25</f>
        <v>1423.7859000000001</v>
      </c>
      <c r="O14" s="61">
        <f t="shared" si="2"/>
        <v>5.6024083795152002E-3</v>
      </c>
    </row>
    <row r="15" spans="1:16" s="56" customFormat="1" ht="46.15" customHeight="1" x14ac:dyDescent="0.25">
      <c r="A15" s="58">
        <v>7</v>
      </c>
      <c r="B15" s="64" t="s">
        <v>382</v>
      </c>
      <c r="C15" s="62" t="s">
        <v>383</v>
      </c>
      <c r="D15" s="60">
        <f t="shared" si="0"/>
        <v>981651.63</v>
      </c>
      <c r="E15" s="60">
        <v>448398.51</v>
      </c>
      <c r="F15" s="60">
        <v>486091.33</v>
      </c>
      <c r="G15" s="60">
        <v>47161.79</v>
      </c>
      <c r="H15" s="60">
        <v>143.03</v>
      </c>
      <c r="I15" s="60">
        <v>16001185.93</v>
      </c>
      <c r="J15" s="60">
        <f t="shared" si="1"/>
        <v>6269109.2307000002</v>
      </c>
      <c r="K15" s="60">
        <f>123094.59*N22+325303.92*N23</f>
        <v>2908258.6863000002</v>
      </c>
      <c r="L15" s="60">
        <f>110226.08*N22+375865.25*N23</f>
        <v>3158998.0832000002</v>
      </c>
      <c r="M15" s="60">
        <f>G15*N24</f>
        <v>201852.46119999999</v>
      </c>
      <c r="N15" s="60">
        <f>H15*N25</f>
        <v>1185.7186999999999</v>
      </c>
      <c r="O15" s="61">
        <f t="shared" si="2"/>
        <v>3.5280316227560002E-4</v>
      </c>
    </row>
    <row r="16" spans="1:16" s="56" customFormat="1" ht="24" customHeight="1" x14ac:dyDescent="0.25">
      <c r="A16" s="65"/>
      <c r="B16" s="65"/>
      <c r="C16" s="66" t="s">
        <v>384</v>
      </c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8">
        <f>(O9+O10+O11+O12+O13+O14+O15)/7</f>
        <v>2.7456591672216E-3</v>
      </c>
    </row>
    <row r="17" spans="1:15" s="56" customFormat="1" ht="18.75" customHeight="1" x14ac:dyDescent="0.25">
      <c r="A17" s="69"/>
      <c r="B17" s="69"/>
      <c r="C17" s="70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2"/>
    </row>
    <row r="18" spans="1:15" ht="21" customHeight="1" x14ac:dyDescent="0.25">
      <c r="C18" s="73" t="s">
        <v>385</v>
      </c>
    </row>
    <row r="19" spans="1:15" ht="30.75" customHeight="1" x14ac:dyDescent="0.25">
      <c r="L19" s="74"/>
    </row>
    <row r="20" spans="1:15" ht="15" customHeight="1" outlineLevel="1" x14ac:dyDescent="0.25">
      <c r="G20" s="301" t="s">
        <v>386</v>
      </c>
      <c r="H20" s="301"/>
      <c r="I20" s="301"/>
      <c r="J20" s="301"/>
      <c r="K20" s="301"/>
      <c r="L20" s="301"/>
      <c r="M20" s="301"/>
      <c r="N20" s="301"/>
    </row>
    <row r="21" spans="1:15" ht="15.75" customHeight="1" outlineLevel="1" x14ac:dyDescent="0.25">
      <c r="G21" s="75"/>
      <c r="H21" s="75" t="s">
        <v>387</v>
      </c>
      <c r="I21" s="75" t="s">
        <v>388</v>
      </c>
      <c r="J21" s="75" t="s">
        <v>389</v>
      </c>
      <c r="K21" s="76" t="s">
        <v>390</v>
      </c>
      <c r="L21" s="75" t="s">
        <v>391</v>
      </c>
      <c r="M21" s="75" t="s">
        <v>392</v>
      </c>
      <c r="N21" s="75" t="s">
        <v>393</v>
      </c>
      <c r="O21" s="69"/>
    </row>
    <row r="22" spans="1:15" ht="15.75" customHeight="1" outlineLevel="1" x14ac:dyDescent="0.25">
      <c r="G22" s="299" t="s">
        <v>394</v>
      </c>
      <c r="H22" s="298">
        <v>6.09</v>
      </c>
      <c r="I22" s="300">
        <v>6.44</v>
      </c>
      <c r="J22" s="298">
        <v>5.77</v>
      </c>
      <c r="K22" s="300">
        <v>5.77</v>
      </c>
      <c r="L22" s="298">
        <v>5.23</v>
      </c>
      <c r="M22" s="298">
        <v>5.77</v>
      </c>
      <c r="N22" s="77">
        <v>6.29</v>
      </c>
      <c r="O22" t="s">
        <v>395</v>
      </c>
    </row>
    <row r="23" spans="1:15" ht="15.75" customHeight="1" outlineLevel="1" x14ac:dyDescent="0.25">
      <c r="G23" s="299"/>
      <c r="H23" s="298"/>
      <c r="I23" s="300"/>
      <c r="J23" s="298"/>
      <c r="K23" s="300"/>
      <c r="L23" s="298"/>
      <c r="M23" s="298"/>
      <c r="N23" s="77">
        <v>6.56</v>
      </c>
      <c r="O23" t="s">
        <v>396</v>
      </c>
    </row>
    <row r="24" spans="1:15" ht="15.75" customHeight="1" outlineLevel="1" x14ac:dyDescent="0.25">
      <c r="G24" s="78" t="s">
        <v>397</v>
      </c>
      <c r="H24" s="77">
        <v>4.46</v>
      </c>
      <c r="I24" s="76">
        <v>4.28</v>
      </c>
      <c r="J24" s="77">
        <v>4.6500000000000004</v>
      </c>
      <c r="K24" s="76">
        <v>4.6100000000000003</v>
      </c>
      <c r="L24" s="77">
        <v>4.28</v>
      </c>
      <c r="M24" s="77">
        <v>4.6500000000000004</v>
      </c>
      <c r="N24" s="77">
        <v>4.28</v>
      </c>
      <c r="O24" s="69"/>
    </row>
    <row r="25" spans="1:15" ht="15.75" customHeight="1" outlineLevel="1" x14ac:dyDescent="0.25">
      <c r="G25" s="78" t="s">
        <v>372</v>
      </c>
      <c r="H25" s="77">
        <v>11.37</v>
      </c>
      <c r="I25" s="77">
        <v>8.42</v>
      </c>
      <c r="J25" s="77">
        <v>15.91</v>
      </c>
      <c r="K25" s="76">
        <v>15.91</v>
      </c>
      <c r="L25" s="77">
        <v>14.35</v>
      </c>
      <c r="M25" s="77">
        <v>15.91</v>
      </c>
      <c r="N25" s="77">
        <v>8.2899999999999991</v>
      </c>
      <c r="O25" s="69"/>
    </row>
    <row r="26" spans="1:15" ht="31.5" customHeight="1" outlineLevel="1" x14ac:dyDescent="0.25">
      <c r="G26" s="78" t="s">
        <v>398</v>
      </c>
      <c r="H26" s="77">
        <v>3.83</v>
      </c>
      <c r="I26" s="76">
        <v>3.95</v>
      </c>
      <c r="J26" s="77">
        <v>4.1500000000000004</v>
      </c>
      <c r="K26" s="76">
        <v>3.83</v>
      </c>
      <c r="L26" s="76">
        <v>3.95</v>
      </c>
      <c r="M26" s="77">
        <v>4.09</v>
      </c>
      <c r="N26" s="77">
        <v>3.95</v>
      </c>
      <c r="O26" s="69"/>
    </row>
    <row r="27" spans="1:15" ht="31.5" customHeight="1" outlineLevel="1" x14ac:dyDescent="0.25">
      <c r="G27" s="78" t="s">
        <v>399</v>
      </c>
      <c r="H27" s="77">
        <v>3.91</v>
      </c>
      <c r="I27" s="76">
        <v>3.99</v>
      </c>
      <c r="J27" s="77">
        <v>4.2300000000000004</v>
      </c>
      <c r="K27" s="76">
        <v>3.91</v>
      </c>
      <c r="L27" s="76">
        <v>3.99</v>
      </c>
      <c r="M27" s="77">
        <v>4.17</v>
      </c>
      <c r="N27" s="77">
        <v>3.99</v>
      </c>
      <c r="O27" s="69"/>
    </row>
    <row r="28" spans="1:15" ht="15.75" customHeight="1" outlineLevel="1" x14ac:dyDescent="0.25">
      <c r="G28" s="78" t="s">
        <v>342</v>
      </c>
      <c r="H28" s="77">
        <v>8.7899999999999991</v>
      </c>
      <c r="I28" s="77">
        <v>8.7899999999999991</v>
      </c>
      <c r="J28" s="77">
        <v>9.19</v>
      </c>
      <c r="K28" s="76">
        <v>9.1</v>
      </c>
      <c r="L28" s="77">
        <v>8.42</v>
      </c>
      <c r="M28" s="77">
        <v>9.19</v>
      </c>
      <c r="N28" s="77">
        <v>8.42</v>
      </c>
      <c r="O28" s="69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1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9" customWidth="1"/>
  </cols>
  <sheetData>
    <row r="2" spans="1:18" ht="18.75" customHeight="1" x14ac:dyDescent="0.25">
      <c r="A2" s="319" t="s">
        <v>400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</row>
    <row r="4" spans="1:18" ht="36.75" customHeight="1" x14ac:dyDescent="0.25">
      <c r="A4" s="303" t="s">
        <v>361</v>
      </c>
      <c r="B4" s="306" t="s">
        <v>362</v>
      </c>
      <c r="C4" s="309" t="s">
        <v>401</v>
      </c>
      <c r="D4" s="309" t="s">
        <v>402</v>
      </c>
      <c r="E4" s="312" t="s">
        <v>403</v>
      </c>
      <c r="F4" s="313"/>
      <c r="G4" s="313"/>
      <c r="H4" s="313"/>
      <c r="I4" s="313"/>
      <c r="J4" s="313"/>
      <c r="K4" s="313"/>
      <c r="L4" s="313"/>
      <c r="M4" s="313"/>
      <c r="N4" s="320" t="s">
        <v>404</v>
      </c>
      <c r="O4" s="321"/>
      <c r="P4" s="321"/>
      <c r="Q4" s="321"/>
      <c r="R4" s="322"/>
    </row>
    <row r="5" spans="1:18" ht="60" customHeight="1" x14ac:dyDescent="0.25">
      <c r="A5" s="304"/>
      <c r="B5" s="307"/>
      <c r="C5" s="310"/>
      <c r="D5" s="310"/>
      <c r="E5" s="317" t="s">
        <v>405</v>
      </c>
      <c r="F5" s="317" t="s">
        <v>406</v>
      </c>
      <c r="G5" s="314" t="s">
        <v>368</v>
      </c>
      <c r="H5" s="315"/>
      <c r="I5" s="315"/>
      <c r="J5" s="316"/>
      <c r="K5" s="317" t="s">
        <v>407</v>
      </c>
      <c r="L5" s="317"/>
      <c r="M5" s="317"/>
      <c r="N5" s="80" t="s">
        <v>408</v>
      </c>
      <c r="O5" s="80" t="s">
        <v>409</v>
      </c>
      <c r="P5" s="80" t="s">
        <v>410</v>
      </c>
      <c r="Q5" s="81" t="s">
        <v>411</v>
      </c>
      <c r="R5" s="80" t="s">
        <v>412</v>
      </c>
    </row>
    <row r="6" spans="1:18" ht="49.5" customHeight="1" x14ac:dyDescent="0.25">
      <c r="A6" s="305"/>
      <c r="B6" s="308"/>
      <c r="C6" s="311"/>
      <c r="D6" s="311"/>
      <c r="E6" s="317"/>
      <c r="F6" s="317"/>
      <c r="G6" s="53" t="s">
        <v>86</v>
      </c>
      <c r="H6" s="53" t="s">
        <v>87</v>
      </c>
      <c r="I6" s="53" t="s">
        <v>43</v>
      </c>
      <c r="J6" s="53" t="s">
        <v>342</v>
      </c>
      <c r="K6" s="53" t="s">
        <v>408</v>
      </c>
      <c r="L6" s="53" t="s">
        <v>409</v>
      </c>
      <c r="M6" s="53" t="s">
        <v>410</v>
      </c>
      <c r="N6" s="53" t="s">
        <v>413</v>
      </c>
      <c r="O6" s="53" t="s">
        <v>414</v>
      </c>
      <c r="P6" s="53" t="s">
        <v>415</v>
      </c>
      <c r="Q6" s="54" t="s">
        <v>416</v>
      </c>
      <c r="R6" s="53" t="s">
        <v>417</v>
      </c>
    </row>
    <row r="7" spans="1:18" ht="16.5" customHeight="1" x14ac:dyDescent="0.25">
      <c r="A7" s="58"/>
      <c r="B7" s="82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54"/>
      <c r="R7" s="57"/>
    </row>
    <row r="8" spans="1:18" x14ac:dyDescent="0.25">
      <c r="A8" s="58">
        <v>1</v>
      </c>
      <c r="B8" s="58"/>
      <c r="C8" s="58">
        <v>2</v>
      </c>
      <c r="D8" s="58">
        <v>3</v>
      </c>
      <c r="E8" s="58">
        <v>4</v>
      </c>
      <c r="F8" s="58">
        <v>5</v>
      </c>
      <c r="G8" s="58">
        <v>6</v>
      </c>
      <c r="H8" s="58">
        <v>7</v>
      </c>
      <c r="I8" s="58">
        <v>8</v>
      </c>
      <c r="J8" s="58">
        <v>9</v>
      </c>
      <c r="K8" s="58">
        <v>10</v>
      </c>
      <c r="L8" s="58">
        <v>11</v>
      </c>
      <c r="M8" s="58">
        <v>12</v>
      </c>
      <c r="N8" s="58">
        <v>13</v>
      </c>
      <c r="O8" s="58">
        <v>14</v>
      </c>
      <c r="P8" s="58">
        <v>15</v>
      </c>
      <c r="Q8" s="58">
        <v>16</v>
      </c>
      <c r="R8" s="58">
        <v>17</v>
      </c>
    </row>
    <row r="9" spans="1:18" ht="102.6" customHeight="1" x14ac:dyDescent="0.25">
      <c r="A9" s="303">
        <v>1</v>
      </c>
      <c r="B9" s="303" t="s">
        <v>418</v>
      </c>
      <c r="C9" s="323" t="s">
        <v>374</v>
      </c>
      <c r="D9" s="59" t="s">
        <v>419</v>
      </c>
      <c r="E9" s="60">
        <v>11656.266250000001</v>
      </c>
      <c r="F9" s="60">
        <f t="shared" ref="F9:F14" si="0">G9+H9+I9</f>
        <v>9442.6878704999999</v>
      </c>
      <c r="G9" s="60">
        <f>G10*E28</f>
        <v>2331.6699567000001</v>
      </c>
      <c r="H9" s="60">
        <f>H10*E28</f>
        <v>1695.3600216</v>
      </c>
      <c r="I9" s="60">
        <f>I10*E30</f>
        <v>5415.6578921999999</v>
      </c>
      <c r="J9" s="60"/>
      <c r="K9" s="60">
        <f>K10*1.19*E33</f>
        <v>136.37044035299999</v>
      </c>
      <c r="L9" s="60">
        <v>0</v>
      </c>
      <c r="M9" s="60">
        <f>M10*1.266*E34</f>
        <v>66.539350027799998</v>
      </c>
      <c r="N9" s="61">
        <f t="shared" ref="N9:N22" si="1">K9/(G9+H9)</f>
        <v>3.3863775806946002E-2</v>
      </c>
      <c r="O9" s="61">
        <f t="shared" ref="O9:O22" si="2">L9/(G9+H9)</f>
        <v>0</v>
      </c>
      <c r="P9" s="61">
        <f t="shared" ref="P9:P22" si="3">M9/(G9+H9)</f>
        <v>1.652318219292E-2</v>
      </c>
      <c r="Q9" s="83">
        <v>0</v>
      </c>
      <c r="R9" s="84">
        <f>N9+O9+P9+Q9</f>
        <v>5.0386957999864999E-2</v>
      </c>
    </row>
    <row r="10" spans="1:18" ht="72.599999999999994" hidden="1" customHeight="1" x14ac:dyDescent="0.25">
      <c r="A10" s="305"/>
      <c r="B10" s="304"/>
      <c r="C10" s="324"/>
      <c r="D10" s="59" t="s">
        <v>420</v>
      </c>
      <c r="E10" s="60">
        <v>2179.8248199999998</v>
      </c>
      <c r="F10" s="60">
        <f t="shared" si="0"/>
        <v>1875.52594</v>
      </c>
      <c r="G10" s="60">
        <f>382868.63/1000</f>
        <v>382.86863</v>
      </c>
      <c r="H10" s="60">
        <f>278384.24/1000</f>
        <v>278.38423999999998</v>
      </c>
      <c r="I10" s="60">
        <f>1214273.07/1000</f>
        <v>1214.27307</v>
      </c>
      <c r="J10" s="60"/>
      <c r="K10" s="60">
        <f>29920.89/1000</f>
        <v>29.92089</v>
      </c>
      <c r="L10" s="60">
        <v>0</v>
      </c>
      <c r="M10" s="60">
        <f>13442.13/1000</f>
        <v>13.442130000000001</v>
      </c>
      <c r="N10" s="61">
        <f t="shared" si="1"/>
        <v>4.5248786595059001E-2</v>
      </c>
      <c r="O10" s="61">
        <f t="shared" si="2"/>
        <v>0</v>
      </c>
      <c r="P10" s="61">
        <f t="shared" si="3"/>
        <v>2.0328274718868E-2</v>
      </c>
      <c r="Q10" s="83">
        <v>0</v>
      </c>
      <c r="R10" s="84"/>
    </row>
    <row r="11" spans="1:18" ht="192.75" customHeight="1" x14ac:dyDescent="0.25">
      <c r="A11" s="303">
        <v>2</v>
      </c>
      <c r="B11" s="304"/>
      <c r="C11" s="323" t="s">
        <v>421</v>
      </c>
      <c r="D11" s="59" t="s">
        <v>419</v>
      </c>
      <c r="E11" s="60">
        <v>688044.21</v>
      </c>
      <c r="F11" s="60">
        <f t="shared" si="0"/>
        <v>521424.06839999999</v>
      </c>
      <c r="G11" s="60">
        <f>G12*F28</f>
        <v>99804.705000000002</v>
      </c>
      <c r="H11" s="60">
        <f>H12*F28</f>
        <v>246917.90760000001</v>
      </c>
      <c r="I11" s="60">
        <f>I12*F30</f>
        <v>174701.4558</v>
      </c>
      <c r="J11" s="60"/>
      <c r="K11" s="60">
        <f>K12*1.19*F33</f>
        <v>8486.4829769999997</v>
      </c>
      <c r="L11" s="60">
        <f>L12*1.19*F33</f>
        <v>11572.501646999999</v>
      </c>
      <c r="M11" s="60">
        <f>M12*1.266*F34</f>
        <v>3883.6190735999999</v>
      </c>
      <c r="N11" s="61">
        <f t="shared" si="1"/>
        <v>2.4476289311970999E-2</v>
      </c>
      <c r="O11" s="61">
        <f t="shared" si="2"/>
        <v>3.3376829853179003E-2</v>
      </c>
      <c r="P11" s="61">
        <f t="shared" si="3"/>
        <v>1.1200939692042E-2</v>
      </c>
      <c r="Q11" s="83">
        <v>0</v>
      </c>
      <c r="R11" s="84">
        <f>N11+O11+P11+Q11</f>
        <v>6.9054058857192999E-2</v>
      </c>
    </row>
    <row r="12" spans="1:18" ht="100.9" hidden="1" customHeight="1" x14ac:dyDescent="0.25">
      <c r="A12" s="305"/>
      <c r="B12" s="305"/>
      <c r="C12" s="324"/>
      <c r="D12" s="59" t="s">
        <v>420</v>
      </c>
      <c r="E12" s="60">
        <v>116471.93</v>
      </c>
      <c r="F12" s="60">
        <f t="shared" si="0"/>
        <v>91466.75</v>
      </c>
      <c r="G12" s="60">
        <v>15053.5</v>
      </c>
      <c r="H12" s="60">
        <v>37242.519999999997</v>
      </c>
      <c r="I12" s="60">
        <v>39170.730000000003</v>
      </c>
      <c r="J12" s="60"/>
      <c r="K12" s="60">
        <v>1862.01</v>
      </c>
      <c r="L12" s="60">
        <v>2539.11</v>
      </c>
      <c r="M12" s="60">
        <v>784.56</v>
      </c>
      <c r="N12" s="61">
        <f t="shared" si="1"/>
        <v>3.5605195194586998E-2</v>
      </c>
      <c r="O12" s="61">
        <f t="shared" si="2"/>
        <v>4.8552643203058E-2</v>
      </c>
      <c r="P12" s="61">
        <f t="shared" si="3"/>
        <v>1.5002288893112999E-2</v>
      </c>
      <c r="Q12" s="83">
        <v>0</v>
      </c>
      <c r="R12" s="84"/>
    </row>
    <row r="13" spans="1:18" ht="49.15" customHeight="1" x14ac:dyDescent="0.25">
      <c r="A13" s="303">
        <v>3</v>
      </c>
      <c r="B13" s="303" t="s">
        <v>376</v>
      </c>
      <c r="C13" s="325" t="s">
        <v>377</v>
      </c>
      <c r="D13" s="59" t="s">
        <v>422</v>
      </c>
      <c r="E13" s="60">
        <v>170961.79</v>
      </c>
      <c r="F13" s="60">
        <f t="shared" si="0"/>
        <v>129121.52159999999</v>
      </c>
      <c r="G13" s="60">
        <f>G14*G28</f>
        <v>91503.198799999998</v>
      </c>
      <c r="H13" s="60">
        <f>H14*G28</f>
        <v>37618.322800000002</v>
      </c>
      <c r="I13" s="60">
        <f>I14*G30</f>
        <v>0</v>
      </c>
      <c r="J13" s="60"/>
      <c r="K13" s="60">
        <f>K14*1.19*G33</f>
        <v>1996.481088</v>
      </c>
      <c r="L13" s="60">
        <f>L14*1.19*G33</f>
        <v>2500.7293079999999</v>
      </c>
      <c r="M13" s="60">
        <f>M14*1.266*G34</f>
        <v>200.53819799999999</v>
      </c>
      <c r="N13" s="61">
        <f t="shared" si="1"/>
        <v>1.5462031915832E-2</v>
      </c>
      <c r="O13" s="61">
        <f t="shared" si="2"/>
        <v>1.9367254017862E-2</v>
      </c>
      <c r="P13" s="61">
        <f t="shared" si="3"/>
        <v>1.5530966140659E-3</v>
      </c>
      <c r="Q13" s="83">
        <v>4.5614105389631997E-3</v>
      </c>
      <c r="R13" s="84">
        <f>N13+O13+P13+Q13</f>
        <v>4.0943793086723003E-2</v>
      </c>
    </row>
    <row r="14" spans="1:18" ht="57" hidden="1" customHeight="1" x14ac:dyDescent="0.25">
      <c r="A14" s="305"/>
      <c r="B14" s="304"/>
      <c r="C14" s="326"/>
      <c r="D14" s="59" t="s">
        <v>420</v>
      </c>
      <c r="E14" s="60">
        <v>29033.31</v>
      </c>
      <c r="F14" s="60">
        <f t="shared" si="0"/>
        <v>22378.080000000002</v>
      </c>
      <c r="G14" s="60">
        <v>15858.44</v>
      </c>
      <c r="H14" s="60">
        <v>6519.64</v>
      </c>
      <c r="I14" s="60">
        <v>0</v>
      </c>
      <c r="J14" s="60"/>
      <c r="K14" s="60">
        <v>420.48</v>
      </c>
      <c r="L14" s="60">
        <v>526.67999999999995</v>
      </c>
      <c r="M14" s="60">
        <v>39.700000000000003</v>
      </c>
      <c r="N14" s="61">
        <f t="shared" si="1"/>
        <v>1.8789815748268001E-2</v>
      </c>
      <c r="O14" s="61">
        <f t="shared" si="2"/>
        <v>2.3535531198387E-2</v>
      </c>
      <c r="P14" s="61">
        <f t="shared" si="3"/>
        <v>1.7740574705247E-3</v>
      </c>
      <c r="Q14" s="83">
        <v>4.9753003421204997E-3</v>
      </c>
      <c r="R14" s="84"/>
    </row>
    <row r="15" spans="1:18" ht="67.900000000000006" customHeight="1" x14ac:dyDescent="0.25">
      <c r="A15" s="303">
        <v>4</v>
      </c>
      <c r="B15" s="304"/>
      <c r="C15" s="327" t="s">
        <v>378</v>
      </c>
      <c r="D15" s="62" t="s">
        <v>422</v>
      </c>
      <c r="E15" s="60">
        <v>725870.83</v>
      </c>
      <c r="F15" s="60">
        <v>551588.679</v>
      </c>
      <c r="G15" s="60">
        <v>319494.33</v>
      </c>
      <c r="H15" s="60">
        <v>231687.44</v>
      </c>
      <c r="I15" s="60">
        <v>406.85</v>
      </c>
      <c r="J15" s="60"/>
      <c r="K15" s="60">
        <v>12415.71</v>
      </c>
      <c r="L15" s="60">
        <v>14808.286339</v>
      </c>
      <c r="M15" s="60">
        <v>3822.96</v>
      </c>
      <c r="N15" s="61">
        <f t="shared" si="1"/>
        <v>2.2525618000755001E-2</v>
      </c>
      <c r="O15" s="61">
        <f t="shared" si="2"/>
        <v>2.6866429814977E-2</v>
      </c>
      <c r="P15" s="61">
        <f t="shared" si="3"/>
        <v>6.9359333128888E-3</v>
      </c>
      <c r="Q15" s="83">
        <v>3.5515340532281999E-3</v>
      </c>
      <c r="R15" s="84">
        <f>N15+O15+P15+Q15</f>
        <v>5.9879515181849002E-2</v>
      </c>
    </row>
    <row r="16" spans="1:18" ht="67.900000000000006" hidden="1" customHeight="1" x14ac:dyDescent="0.25">
      <c r="A16" s="305"/>
      <c r="B16" s="305"/>
      <c r="C16" s="328"/>
      <c r="D16" s="62" t="s">
        <v>420</v>
      </c>
      <c r="E16" s="60">
        <v>125177.97</v>
      </c>
      <c r="F16" s="60">
        <v>95613.7</v>
      </c>
      <c r="G16" s="60">
        <v>55371.64</v>
      </c>
      <c r="H16" s="60">
        <v>40153.81</v>
      </c>
      <c r="I16" s="60">
        <v>88.25</v>
      </c>
      <c r="J16" s="60"/>
      <c r="K16" s="60">
        <v>2724.12</v>
      </c>
      <c r="L16" s="60">
        <v>3249.07</v>
      </c>
      <c r="M16" s="60">
        <v>772.31</v>
      </c>
      <c r="N16" s="61">
        <f t="shared" si="1"/>
        <v>2.8517217139516E-2</v>
      </c>
      <c r="O16" s="61">
        <f t="shared" si="2"/>
        <v>3.4012611298874E-2</v>
      </c>
      <c r="P16" s="61">
        <f t="shared" si="3"/>
        <v>8.0848611548021993E-3</v>
      </c>
      <c r="Q16" s="83">
        <v>3.8737899135989E-3</v>
      </c>
      <c r="R16" s="84"/>
    </row>
    <row r="17" spans="1:18" ht="67.900000000000006" customHeight="1" x14ac:dyDescent="0.25">
      <c r="A17" s="303">
        <v>5</v>
      </c>
      <c r="B17" s="318" t="s">
        <v>379</v>
      </c>
      <c r="C17" s="323" t="s">
        <v>423</v>
      </c>
      <c r="D17" s="59" t="s">
        <v>424</v>
      </c>
      <c r="E17" s="60">
        <v>561932.85</v>
      </c>
      <c r="F17" s="60">
        <f>G17+H17+I17</f>
        <v>399667.21620000002</v>
      </c>
      <c r="G17" s="60">
        <f>G18*I28</f>
        <v>163785.296</v>
      </c>
      <c r="H17" s="60">
        <f>H18*I28</f>
        <v>147763.611</v>
      </c>
      <c r="I17" s="60">
        <f>I18*I30</f>
        <v>88118.309200000003</v>
      </c>
      <c r="J17" s="60"/>
      <c r="K17" s="60">
        <f>K18*1.19*I33</f>
        <v>19215.596995</v>
      </c>
      <c r="L17" s="60">
        <f>L18*1.19*I33</f>
        <v>0</v>
      </c>
      <c r="M17" s="60">
        <f>M18*1.266*I34</f>
        <v>1734.8322095999999</v>
      </c>
      <c r="N17" s="61">
        <f t="shared" si="1"/>
        <v>6.1677626090981999E-2</v>
      </c>
      <c r="O17" s="61">
        <f t="shared" si="2"/>
        <v>0</v>
      </c>
      <c r="P17" s="61">
        <f t="shared" si="3"/>
        <v>5.5684105147574998E-3</v>
      </c>
      <c r="Q17" s="83">
        <v>5.5643872525604002E-3</v>
      </c>
      <c r="R17" s="84">
        <f>N17+O17+P17+Q17</f>
        <v>7.2810423858299E-2</v>
      </c>
    </row>
    <row r="18" spans="1:18" ht="67.900000000000006" hidden="1" customHeight="1" x14ac:dyDescent="0.25">
      <c r="A18" s="305"/>
      <c r="B18" s="318"/>
      <c r="C18" s="324"/>
      <c r="D18" s="59" t="s">
        <v>420</v>
      </c>
      <c r="E18" s="60">
        <v>94393.09</v>
      </c>
      <c r="F18" s="60">
        <f>G18+H18+I18</f>
        <v>69651.210000000006</v>
      </c>
      <c r="G18" s="60">
        <v>25792.959999999999</v>
      </c>
      <c r="H18" s="60">
        <v>23269.86</v>
      </c>
      <c r="I18" s="60">
        <v>20588.39</v>
      </c>
      <c r="J18" s="60"/>
      <c r="K18" s="60">
        <v>4087.99</v>
      </c>
      <c r="L18" s="60">
        <v>0</v>
      </c>
      <c r="M18" s="60">
        <v>343.44</v>
      </c>
      <c r="N18" s="61">
        <f t="shared" si="1"/>
        <v>8.3321545724441004E-2</v>
      </c>
      <c r="O18" s="61">
        <f t="shared" si="2"/>
        <v>0</v>
      </c>
      <c r="P18" s="61">
        <f t="shared" si="3"/>
        <v>7.0000052993284996E-3</v>
      </c>
      <c r="Q18" s="83">
        <v>9.4728844648146997E-3</v>
      </c>
      <c r="R18" s="84"/>
    </row>
    <row r="19" spans="1:18" ht="67.900000000000006" customHeight="1" x14ac:dyDescent="0.25">
      <c r="A19" s="303">
        <v>6</v>
      </c>
      <c r="B19" s="318"/>
      <c r="C19" s="323" t="s">
        <v>381</v>
      </c>
      <c r="D19" s="62" t="s">
        <v>422</v>
      </c>
      <c r="E19" s="60">
        <v>738823.57</v>
      </c>
      <c r="F19" s="60">
        <v>511472.86</v>
      </c>
      <c r="G19" s="60">
        <v>257334.67</v>
      </c>
      <c r="H19" s="60">
        <v>230898.09</v>
      </c>
      <c r="I19" s="60">
        <v>23240.1</v>
      </c>
      <c r="J19" s="60"/>
      <c r="K19" s="60">
        <v>19584.188309000001</v>
      </c>
      <c r="L19" s="60">
        <v>0</v>
      </c>
      <c r="M19" s="60">
        <v>2539.5687809999999</v>
      </c>
      <c r="N19" s="61">
        <f t="shared" si="1"/>
        <v>4.0112401119907999E-2</v>
      </c>
      <c r="O19" s="61">
        <f t="shared" si="2"/>
        <v>0</v>
      </c>
      <c r="P19" s="61">
        <f t="shared" si="3"/>
        <v>5.2015534168579998E-3</v>
      </c>
      <c r="Q19" s="83">
        <v>5.1286902198045999E-3</v>
      </c>
      <c r="R19" s="84">
        <f>N19+O19+P19+Q19</f>
        <v>5.0442644756571002E-2</v>
      </c>
    </row>
    <row r="20" spans="1:18" ht="67.900000000000006" hidden="1" customHeight="1" x14ac:dyDescent="0.25">
      <c r="A20" s="305"/>
      <c r="B20" s="318"/>
      <c r="C20" s="324"/>
      <c r="D20" s="62" t="s">
        <v>420</v>
      </c>
      <c r="E20" s="60">
        <v>128717.35</v>
      </c>
      <c r="F20" s="60">
        <v>89613.6</v>
      </c>
      <c r="G20" s="60">
        <v>44598.73</v>
      </c>
      <c r="H20" s="60">
        <v>40017</v>
      </c>
      <c r="I20" s="60">
        <v>4997.87</v>
      </c>
      <c r="J20" s="60"/>
      <c r="K20" s="60">
        <v>4023.79</v>
      </c>
      <c r="L20" s="60">
        <v>0</v>
      </c>
      <c r="M20" s="60">
        <v>481.05</v>
      </c>
      <c r="N20" s="61">
        <f t="shared" si="1"/>
        <v>4.7553687712675E-2</v>
      </c>
      <c r="O20" s="61">
        <f t="shared" si="2"/>
        <v>0</v>
      </c>
      <c r="P20" s="61">
        <f t="shared" si="3"/>
        <v>5.6851131580381003E-3</v>
      </c>
      <c r="Q20" s="83">
        <v>5.5940533914911996E-3</v>
      </c>
      <c r="R20" s="84"/>
    </row>
    <row r="21" spans="1:18" ht="67.900000000000006" customHeight="1" x14ac:dyDescent="0.25">
      <c r="A21" s="303">
        <v>7</v>
      </c>
      <c r="B21" s="303" t="s">
        <v>382</v>
      </c>
      <c r="C21" s="323" t="s">
        <v>383</v>
      </c>
      <c r="D21" s="62" t="s">
        <v>425</v>
      </c>
      <c r="E21" s="60">
        <v>16001185.93</v>
      </c>
      <c r="F21" s="60">
        <f>G21+H21+I21+J21</f>
        <v>6269109.2307000002</v>
      </c>
      <c r="G21" s="60">
        <f>123094.59*K28+325303.92*K29</f>
        <v>2908258.6863000002</v>
      </c>
      <c r="H21" s="60">
        <f>110226.08*K28+375865.25*K29</f>
        <v>3158998.0832000002</v>
      </c>
      <c r="I21" s="60">
        <f>I22*K30</f>
        <v>201852.46119999999</v>
      </c>
      <c r="J21" s="60">
        <f>J22*K35</f>
        <v>0</v>
      </c>
      <c r="K21" s="60">
        <f>K22*K33*1.19</f>
        <v>48825.362634999998</v>
      </c>
      <c r="L21" s="60">
        <f>L22*1.19*K33</f>
        <v>73238.020449999996</v>
      </c>
      <c r="M21" s="60">
        <f>M22*K34*1.266</f>
        <v>11514.8831238</v>
      </c>
      <c r="N21" s="61">
        <f t="shared" si="1"/>
        <v>8.0473539343916007E-3</v>
      </c>
      <c r="O21" s="61">
        <f t="shared" si="2"/>
        <v>1.2071027027926E-2</v>
      </c>
      <c r="P21" s="61">
        <f t="shared" si="3"/>
        <v>1.8978730522309999E-3</v>
      </c>
      <c r="Q21" s="83">
        <v>5.9210415358545E-4</v>
      </c>
      <c r="R21" s="84">
        <f>N21+O21+P21+Q21</f>
        <v>2.2608358168133998E-2</v>
      </c>
    </row>
    <row r="22" spans="1:18" ht="67.900000000000006" hidden="1" customHeight="1" x14ac:dyDescent="0.25">
      <c r="A22" s="305"/>
      <c r="B22" s="305"/>
      <c r="C22" s="324"/>
      <c r="D22" s="85" t="s">
        <v>420</v>
      </c>
      <c r="E22" s="86">
        <v>2195184.4700000002</v>
      </c>
      <c r="F22" s="86">
        <f>G22+H22+I22+J22</f>
        <v>981651.63</v>
      </c>
      <c r="G22" s="86">
        <f>123094.59+325303.92</f>
        <v>448398.51</v>
      </c>
      <c r="H22" s="86">
        <f>110226.08+375865.25</f>
        <v>486091.33</v>
      </c>
      <c r="I22" s="86">
        <v>47161.79</v>
      </c>
      <c r="J22" s="86">
        <v>0</v>
      </c>
      <c r="K22" s="86">
        <v>10387.27</v>
      </c>
      <c r="L22" s="86">
        <v>15580.9</v>
      </c>
      <c r="M22" s="86">
        <v>2279.5700000000002</v>
      </c>
      <c r="N22" s="87">
        <f t="shared" si="1"/>
        <v>1.1115444551008E-2</v>
      </c>
      <c r="O22" s="87">
        <f t="shared" si="2"/>
        <v>1.6673161475998E-2</v>
      </c>
      <c r="P22" s="87">
        <f t="shared" si="3"/>
        <v>2.4393737656901999E-3</v>
      </c>
      <c r="Q22" s="88">
        <v>7.7662380726578996E-4</v>
      </c>
      <c r="R22" s="89"/>
    </row>
    <row r="23" spans="1:18" ht="67.900000000000006" customHeight="1" x14ac:dyDescent="0.25">
      <c r="A23" s="65"/>
      <c r="B23" s="65"/>
      <c r="C23" s="90" t="s">
        <v>426</v>
      </c>
      <c r="D23" s="66"/>
      <c r="E23" s="91"/>
      <c r="F23" s="91"/>
      <c r="G23" s="91"/>
      <c r="H23" s="91"/>
      <c r="I23" s="91"/>
      <c r="J23" s="91"/>
      <c r="K23" s="91"/>
      <c r="L23" s="91"/>
      <c r="M23" s="91"/>
      <c r="N23" s="68">
        <f>(N9+N11+N13+N15+N17+N19+N21)/7</f>
        <v>2.9452156597254999E-2</v>
      </c>
      <c r="O23" s="68">
        <f>(O9+O11+O13+O15+O17+O19+O21)/7</f>
        <v>1.3097362959135E-2</v>
      </c>
      <c r="P23" s="68">
        <f>(P9+P11+P13+P15+P17+P19+P21)/7</f>
        <v>6.9829983993947003E-3</v>
      </c>
      <c r="Q23" s="68">
        <f>(Q9+Q11+Q13+Q15+Q17+Q19+Q21)/7</f>
        <v>2.7711608883059999E-3</v>
      </c>
      <c r="R23" s="68">
        <f>N23+O23+P23+Q23</f>
        <v>5.2303678844090998E-2</v>
      </c>
    </row>
    <row r="24" spans="1:18" ht="67.900000000000006" customHeight="1" x14ac:dyDescent="0.25">
      <c r="A24" s="69"/>
      <c r="B24" s="69"/>
      <c r="C24" s="74"/>
      <c r="D24" s="70"/>
      <c r="E24" s="71"/>
      <c r="F24" s="71"/>
      <c r="G24" s="71"/>
      <c r="H24" s="71"/>
      <c r="I24" s="71"/>
      <c r="J24" s="71"/>
      <c r="K24" s="71"/>
      <c r="L24" s="71"/>
      <c r="M24" s="71"/>
      <c r="N24" s="72"/>
      <c r="O24" s="72"/>
      <c r="P24" s="72"/>
      <c r="Q24" s="71"/>
    </row>
    <row r="26" spans="1:18" ht="14.45" customHeight="1" outlineLevel="1" x14ac:dyDescent="0.25">
      <c r="D26" s="329" t="s">
        <v>427</v>
      </c>
      <c r="E26" s="329"/>
      <c r="F26" s="329"/>
      <c r="G26" s="329"/>
      <c r="H26" s="329"/>
      <c r="I26" s="329"/>
      <c r="J26" s="329"/>
      <c r="K26" s="329"/>
      <c r="L26" s="74"/>
      <c r="R26" s="92"/>
    </row>
    <row r="27" spans="1:18" outlineLevel="1" x14ac:dyDescent="0.25">
      <c r="D27" s="93"/>
      <c r="E27" s="93" t="s">
        <v>387</v>
      </c>
      <c r="F27" s="93" t="s">
        <v>388</v>
      </c>
      <c r="G27" s="93" t="s">
        <v>389</v>
      </c>
      <c r="H27" s="94" t="s">
        <v>390</v>
      </c>
      <c r="I27" s="94" t="s">
        <v>391</v>
      </c>
      <c r="J27" s="94" t="s">
        <v>392</v>
      </c>
      <c r="K27" s="65" t="s">
        <v>393</v>
      </c>
    </row>
    <row r="28" spans="1:18" outlineLevel="1" x14ac:dyDescent="0.25">
      <c r="D28" s="330" t="s">
        <v>394</v>
      </c>
      <c r="E28" s="332">
        <v>6.09</v>
      </c>
      <c r="F28" s="334">
        <v>6.63</v>
      </c>
      <c r="G28" s="332">
        <v>5.77</v>
      </c>
      <c r="H28" s="336">
        <v>5.77</v>
      </c>
      <c r="I28" s="336">
        <v>6.35</v>
      </c>
      <c r="J28" s="332">
        <v>5.77</v>
      </c>
      <c r="K28" s="95">
        <v>6.29</v>
      </c>
      <c r="L28" t="s">
        <v>395</v>
      </c>
    </row>
    <row r="29" spans="1:18" outlineLevel="1" x14ac:dyDescent="0.25">
      <c r="D29" s="331"/>
      <c r="E29" s="333"/>
      <c r="F29" s="335"/>
      <c r="G29" s="333"/>
      <c r="H29" s="337"/>
      <c r="I29" s="337"/>
      <c r="J29" s="333"/>
      <c r="K29" s="95">
        <v>6.56</v>
      </c>
      <c r="L29" t="s">
        <v>396</v>
      </c>
    </row>
    <row r="30" spans="1:18" outlineLevel="1" x14ac:dyDescent="0.25">
      <c r="D30" s="96" t="s">
        <v>397</v>
      </c>
      <c r="E30" s="95">
        <v>4.46</v>
      </c>
      <c r="F30" s="93">
        <v>4.46</v>
      </c>
      <c r="G30" s="95">
        <v>4.6500000000000004</v>
      </c>
      <c r="H30" s="94">
        <v>4.6100000000000003</v>
      </c>
      <c r="I30" s="94">
        <v>4.28</v>
      </c>
      <c r="J30" s="95">
        <v>4.6500000000000004</v>
      </c>
      <c r="K30" s="95">
        <v>4.28</v>
      </c>
    </row>
    <row r="31" spans="1:18" outlineLevel="1" x14ac:dyDescent="0.25">
      <c r="D31" s="330" t="s">
        <v>372</v>
      </c>
      <c r="E31" s="332">
        <v>11.37</v>
      </c>
      <c r="F31" s="334">
        <v>13.56</v>
      </c>
      <c r="G31" s="332">
        <v>15.91</v>
      </c>
      <c r="H31" s="336">
        <v>15.91</v>
      </c>
      <c r="I31" s="336">
        <v>14.03</v>
      </c>
      <c r="J31" s="332">
        <v>15.91</v>
      </c>
      <c r="K31" s="95">
        <v>8.2899999999999991</v>
      </c>
      <c r="L31" t="s">
        <v>395</v>
      </c>
    </row>
    <row r="32" spans="1:18" outlineLevel="1" x14ac:dyDescent="0.25">
      <c r="D32" s="331"/>
      <c r="E32" s="333"/>
      <c r="F32" s="335"/>
      <c r="G32" s="333"/>
      <c r="H32" s="337"/>
      <c r="I32" s="337"/>
      <c r="J32" s="333"/>
      <c r="K32" s="95">
        <v>11.84</v>
      </c>
      <c r="L32" t="s">
        <v>396</v>
      </c>
    </row>
    <row r="33" spans="4:12" ht="15" customHeight="1" outlineLevel="1" x14ac:dyDescent="0.25">
      <c r="D33" s="97" t="s">
        <v>398</v>
      </c>
      <c r="E33" s="98">
        <v>3.83</v>
      </c>
      <c r="F33" s="99">
        <v>3.83</v>
      </c>
      <c r="G33" s="98">
        <v>3.99</v>
      </c>
      <c r="H33" s="100">
        <v>3.83</v>
      </c>
      <c r="I33" s="100">
        <v>3.95</v>
      </c>
      <c r="J33" s="98">
        <v>4.09</v>
      </c>
      <c r="K33" s="95">
        <v>3.95</v>
      </c>
      <c r="L33" t="s">
        <v>428</v>
      </c>
    </row>
    <row r="34" spans="4:12" outlineLevel="1" x14ac:dyDescent="0.25">
      <c r="D34" s="97" t="s">
        <v>399</v>
      </c>
      <c r="E34" s="98">
        <v>3.91</v>
      </c>
      <c r="F34" s="99">
        <v>3.91</v>
      </c>
      <c r="G34" s="98">
        <v>3.99</v>
      </c>
      <c r="H34" s="100">
        <v>3.91</v>
      </c>
      <c r="I34" s="100">
        <v>3.99</v>
      </c>
      <c r="J34" s="98">
        <v>4.17</v>
      </c>
      <c r="K34" s="95">
        <v>3.99</v>
      </c>
      <c r="L34" t="s">
        <v>428</v>
      </c>
    </row>
    <row r="35" spans="4:12" outlineLevel="1" x14ac:dyDescent="0.25">
      <c r="D35" s="96" t="s">
        <v>342</v>
      </c>
      <c r="E35" s="95">
        <v>8.7899999999999991</v>
      </c>
      <c r="F35" s="93">
        <v>8.7899999999999991</v>
      </c>
      <c r="G35" s="95">
        <v>9.19</v>
      </c>
      <c r="H35" s="94">
        <v>9.1</v>
      </c>
      <c r="I35" s="94">
        <v>8.42</v>
      </c>
      <c r="J35" s="95">
        <v>9.19</v>
      </c>
      <c r="K35" s="95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45" t="s">
        <v>10</v>
      </c>
      <c r="B2" s="245"/>
      <c r="C2" s="245"/>
      <c r="D2" s="245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B1-01-05-1</v>
      </c>
      <c r="C4" s="248" t="str">
        <f>_xlfn.CONCAT(,'4.1 Отдел 1'!B10)</f>
        <v xml:space="preserve">Ячейки выключателя </v>
      </c>
      <c r="D4" s="248"/>
    </row>
    <row r="5" spans="1:4" x14ac:dyDescent="0.25">
      <c r="A5" s="5"/>
      <c r="B5" s="1"/>
      <c r="C5" s="1"/>
    </row>
    <row r="6" spans="1:4" x14ac:dyDescent="0.25">
      <c r="A6" s="245" t="s">
        <v>12</v>
      </c>
      <c r="B6" s="245"/>
      <c r="C6" s="245"/>
      <c r="D6" s="245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2597.4244756986054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1986.48405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2597.4244756986054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49" t="s">
        <v>5</v>
      </c>
      <c r="B15" s="250" t="s">
        <v>15</v>
      </c>
      <c r="C15" s="250"/>
      <c r="D15" s="250"/>
    </row>
    <row r="16" spans="1:4" x14ac:dyDescent="0.25">
      <c r="A16" s="249"/>
      <c r="B16" s="249" t="s">
        <v>17</v>
      </c>
      <c r="C16" s="250" t="s">
        <v>28</v>
      </c>
      <c r="D16" s="250"/>
    </row>
    <row r="17" spans="1:4" ht="39" customHeight="1" x14ac:dyDescent="0.25">
      <c r="A17" s="249"/>
      <c r="B17" s="249"/>
      <c r="C17" s="9" t="s">
        <v>21</v>
      </c>
      <c r="D17" s="10" t="s">
        <v>23</v>
      </c>
    </row>
    <row r="18" spans="1:4" x14ac:dyDescent="0.25">
      <c r="A18" s="6" t="str">
        <f>B4</f>
        <v>B1-01-05-1</v>
      </c>
      <c r="B18" s="3">
        <f>C9</f>
        <v>2597.4244756986054</v>
      </c>
      <c r="C18" s="3">
        <f>C11</f>
        <v>0</v>
      </c>
      <c r="D18" s="3">
        <f>C12</f>
        <v>1986.48405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51" t="s">
        <v>29</v>
      </c>
      <c r="B2" s="251"/>
      <c r="C2" s="251"/>
      <c r="D2" s="251"/>
    </row>
    <row r="3" spans="1:10" x14ac:dyDescent="0.25">
      <c r="H3" s="108" t="s">
        <v>30</v>
      </c>
      <c r="I3" s="108" t="s">
        <v>31</v>
      </c>
      <c r="J3" s="10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1">
        <v>3985.09</v>
      </c>
      <c r="I4" s="101">
        <v>3153.63</v>
      </c>
      <c r="J4" s="101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6">
        <v>3</v>
      </c>
      <c r="B7" s="111" t="s">
        <v>41</v>
      </c>
      <c r="C7" s="111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  <pageSetUpPr fitToPage="1"/>
  </sheetPr>
  <dimension ref="B2:G30"/>
  <sheetViews>
    <sheetView topLeftCell="A16" zoomScale="85" zoomScaleNormal="85" workbookViewId="0">
      <selection activeCell="A25" sqref="A25:XFD29"/>
    </sheetView>
  </sheetViews>
  <sheetFormatPr defaultRowHeight="15" x14ac:dyDescent="0.25"/>
  <cols>
    <col min="3" max="3" width="36.85546875" customWidth="1"/>
    <col min="4" max="4" width="39.42578125" customWidth="1"/>
    <col min="7" max="7" width="14.28515625" customWidth="1"/>
    <col min="10" max="10" width="15" customWidth="1"/>
  </cols>
  <sheetData>
    <row r="2" spans="2:4" ht="15.75" customHeight="1" x14ac:dyDescent="0.25">
      <c r="B2" s="253" t="s">
        <v>45</v>
      </c>
      <c r="C2" s="253"/>
      <c r="D2" s="253"/>
    </row>
    <row r="3" spans="2:4" ht="18.75" customHeight="1" x14ac:dyDescent="0.25">
      <c r="B3" s="254" t="s">
        <v>46</v>
      </c>
      <c r="C3" s="254"/>
      <c r="D3" s="254"/>
    </row>
    <row r="4" spans="2:4" ht="18.75" customHeight="1" x14ac:dyDescent="0.25">
      <c r="B4" s="177"/>
      <c r="C4" s="177"/>
      <c r="D4" s="177"/>
    </row>
    <row r="5" spans="2:4" ht="64.5" customHeight="1" x14ac:dyDescent="0.25">
      <c r="B5" s="255" t="s">
        <v>47</v>
      </c>
      <c r="C5" s="255"/>
      <c r="D5" s="185" t="s">
        <v>48</v>
      </c>
    </row>
    <row r="6" spans="2:4" ht="15.75" customHeight="1" x14ac:dyDescent="0.25">
      <c r="B6" s="252" t="s">
        <v>49</v>
      </c>
      <c r="C6" s="252"/>
      <c r="D6" s="252"/>
    </row>
    <row r="7" spans="2:4" ht="15.75" customHeight="1" x14ac:dyDescent="0.25">
      <c r="B7" s="252" t="s">
        <v>50</v>
      </c>
      <c r="C7" s="252"/>
      <c r="D7" s="252"/>
    </row>
    <row r="8" spans="2:4" ht="18.75" customHeight="1" x14ac:dyDescent="0.25">
      <c r="B8" s="133"/>
    </row>
    <row r="9" spans="2:4" ht="15.75" customHeight="1" x14ac:dyDescent="0.25">
      <c r="B9" s="134" t="s">
        <v>33</v>
      </c>
      <c r="C9" s="134" t="s">
        <v>51</v>
      </c>
      <c r="D9" s="134" t="s">
        <v>52</v>
      </c>
    </row>
    <row r="10" spans="2:4" ht="94.5" customHeight="1" x14ac:dyDescent="0.25">
      <c r="B10" s="134">
        <v>1</v>
      </c>
      <c r="C10" s="157" t="s">
        <v>53</v>
      </c>
      <c r="D10" s="224" t="s">
        <v>54</v>
      </c>
    </row>
    <row r="11" spans="2:4" ht="31.5" customHeight="1" x14ac:dyDescent="0.25">
      <c r="B11" s="134">
        <v>2</v>
      </c>
      <c r="C11" s="157" t="s">
        <v>55</v>
      </c>
      <c r="D11" s="232" t="s">
        <v>56</v>
      </c>
    </row>
    <row r="12" spans="2:4" ht="15.75" customHeight="1" x14ac:dyDescent="0.25">
      <c r="B12" s="134">
        <v>3</v>
      </c>
      <c r="C12" s="157" t="s">
        <v>57</v>
      </c>
      <c r="D12" s="224" t="s">
        <v>58</v>
      </c>
    </row>
    <row r="13" spans="2:4" ht="15.75" customHeight="1" x14ac:dyDescent="0.25">
      <c r="B13" s="134">
        <v>4</v>
      </c>
      <c r="C13" s="157" t="s">
        <v>59</v>
      </c>
      <c r="D13" s="189">
        <v>9</v>
      </c>
    </row>
    <row r="14" spans="2:4" ht="94.5" customHeight="1" x14ac:dyDescent="0.25">
      <c r="B14" s="134">
        <v>5</v>
      </c>
      <c r="C14" s="135" t="s">
        <v>60</v>
      </c>
      <c r="D14" s="134" t="s">
        <v>61</v>
      </c>
    </row>
    <row r="15" spans="2:4" ht="78.75" customHeight="1" x14ac:dyDescent="0.25">
      <c r="B15" s="134">
        <v>6</v>
      </c>
      <c r="C15" s="135" t="s">
        <v>62</v>
      </c>
      <c r="D15" s="242">
        <f>SUM(D16:D19)</f>
        <v>13275.380993721001</v>
      </c>
    </row>
    <row r="16" spans="2:4" ht="15.75" customHeight="1" x14ac:dyDescent="0.25">
      <c r="B16" s="178" t="s">
        <v>63</v>
      </c>
      <c r="C16" s="157" t="s">
        <v>64</v>
      </c>
      <c r="D16" s="242">
        <f>'Прил.2 Расч стоим'!F13+'Прил.2 Расч стоим'!G13</f>
        <v>3869.2874591999998</v>
      </c>
    </row>
    <row r="17" spans="2:7" ht="15.75" customHeight="1" x14ac:dyDescent="0.25">
      <c r="B17" s="178" t="s">
        <v>65</v>
      </c>
      <c r="C17" s="157" t="s">
        <v>66</v>
      </c>
      <c r="D17" s="242">
        <f>'Прил.2 Расч стоим'!H13</f>
        <v>9157.6914704999999</v>
      </c>
    </row>
    <row r="18" spans="2:7" ht="15.75" customHeight="1" x14ac:dyDescent="0.25">
      <c r="B18" s="178" t="s">
        <v>67</v>
      </c>
      <c r="C18" s="157" t="s">
        <v>68</v>
      </c>
      <c r="D18" s="242"/>
    </row>
    <row r="19" spans="2:7" ht="15.75" customHeight="1" x14ac:dyDescent="0.25">
      <c r="B19" s="178" t="s">
        <v>69</v>
      </c>
      <c r="C19" s="157" t="s">
        <v>70</v>
      </c>
      <c r="D19" s="242">
        <f>'Прил.2 Расч стоим'!I14</f>
        <v>248.40206402070999</v>
      </c>
    </row>
    <row r="20" spans="2:7" ht="15.75" customHeight="1" x14ac:dyDescent="0.25">
      <c r="B20" s="134">
        <v>7</v>
      </c>
      <c r="C20" s="157" t="s">
        <v>71</v>
      </c>
      <c r="D20" s="243" t="s">
        <v>72</v>
      </c>
      <c r="G20" s="183"/>
    </row>
    <row r="21" spans="2:7" ht="110.25" customHeight="1" x14ac:dyDescent="0.25">
      <c r="B21" s="134">
        <v>8</v>
      </c>
      <c r="C21" s="135" t="s">
        <v>73</v>
      </c>
      <c r="D21" s="242">
        <f>D15</f>
        <v>13275.380993721001</v>
      </c>
    </row>
    <row r="22" spans="2:7" ht="47.25" customHeight="1" x14ac:dyDescent="0.25">
      <c r="B22" s="134">
        <v>9</v>
      </c>
      <c r="C22" s="135" t="s">
        <v>74</v>
      </c>
      <c r="D22" s="242">
        <f>D21/D13</f>
        <v>1475.0423326355999</v>
      </c>
      <c r="G22" s="183"/>
    </row>
    <row r="23" spans="2:7" ht="110.25" hidden="1" customHeight="1" x14ac:dyDescent="0.25">
      <c r="B23" s="134">
        <v>10</v>
      </c>
      <c r="C23" s="157" t="s">
        <v>75</v>
      </c>
      <c r="D23" s="157" t="s">
        <v>76</v>
      </c>
    </row>
    <row r="24" spans="2:7" ht="37.5" customHeight="1" x14ac:dyDescent="0.25">
      <c r="B24" s="179"/>
      <c r="C24" s="180"/>
      <c r="D24" s="180"/>
    </row>
    <row r="25" spans="2:7" s="231" customFormat="1" x14ac:dyDescent="0.25">
      <c r="B25" s="222" t="s">
        <v>429</v>
      </c>
      <c r="C25" s="223"/>
    </row>
    <row r="26" spans="2:7" s="231" customFormat="1" x14ac:dyDescent="0.25">
      <c r="B26" s="217" t="s">
        <v>77</v>
      </c>
      <c r="C26" s="223"/>
    </row>
    <row r="27" spans="2:7" s="231" customFormat="1" x14ac:dyDescent="0.25">
      <c r="B27" s="222"/>
      <c r="C27" s="223"/>
    </row>
    <row r="28" spans="2:7" s="231" customFormat="1" x14ac:dyDescent="0.25">
      <c r="B28" s="222" t="s">
        <v>430</v>
      </c>
      <c r="C28" s="223"/>
    </row>
    <row r="29" spans="2:7" s="231" customFormat="1" x14ac:dyDescent="0.25">
      <c r="B29" s="217" t="s">
        <v>78</v>
      </c>
      <c r="C29" s="223"/>
    </row>
    <row r="30" spans="2:7" ht="15.75" customHeight="1" x14ac:dyDescent="0.25">
      <c r="B30" s="180"/>
      <c r="C30" s="180"/>
      <c r="D30" s="180"/>
    </row>
  </sheetData>
  <mergeCells count="5">
    <mergeCell ref="B7:D7"/>
    <mergeCell ref="B2:D2"/>
    <mergeCell ref="B3:D3"/>
    <mergeCell ref="B6:D6"/>
    <mergeCell ref="B5:C5"/>
  </mergeCells>
  <pageMargins left="0.7" right="0.7" top="0.75" bottom="0.75" header="0.3" footer="0.3"/>
  <pageSetup paperSize="9" scale="8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zoomScale="85" zoomScaleNormal="85" workbookViewId="0">
      <selection activeCell="A25" sqref="A25:XFD29"/>
    </sheetView>
  </sheetViews>
  <sheetFormatPr defaultRowHeight="15" x14ac:dyDescent="0.25"/>
  <cols>
    <col min="1" max="1" width="5.5703125" customWidth="1"/>
    <col min="3" max="3" width="44.8554687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1" ht="15.75" customHeight="1" x14ac:dyDescent="0.25">
      <c r="B3" s="253" t="s">
        <v>79</v>
      </c>
      <c r="C3" s="253"/>
      <c r="D3" s="253"/>
      <c r="E3" s="253"/>
      <c r="F3" s="253"/>
      <c r="G3" s="253"/>
      <c r="H3" s="253"/>
      <c r="I3" s="253"/>
      <c r="J3" s="253"/>
      <c r="K3" s="253"/>
    </row>
    <row r="4" spans="2:11" ht="15.75" customHeight="1" x14ac:dyDescent="0.25">
      <c r="B4" s="257" t="s">
        <v>80</v>
      </c>
      <c r="C4" s="257"/>
      <c r="D4" s="257"/>
      <c r="E4" s="257"/>
      <c r="F4" s="257"/>
      <c r="G4" s="257"/>
      <c r="H4" s="257"/>
      <c r="I4" s="257"/>
      <c r="J4" s="257"/>
      <c r="K4" s="257"/>
    </row>
    <row r="5" spans="2:11" ht="15.75" customHeight="1" x14ac:dyDescent="0.25">
      <c r="B5" s="136"/>
      <c r="C5" s="136"/>
      <c r="D5" s="136"/>
      <c r="E5" s="136"/>
      <c r="F5" s="136"/>
      <c r="G5" s="136"/>
      <c r="H5" s="136"/>
      <c r="I5" s="136"/>
      <c r="J5" s="136"/>
      <c r="K5" s="136"/>
    </row>
    <row r="6" spans="2:11" ht="15.75" customHeight="1" x14ac:dyDescent="0.25">
      <c r="B6" s="258" t="s">
        <v>47</v>
      </c>
      <c r="C6" s="258"/>
      <c r="D6" s="179" t="s">
        <v>48</v>
      </c>
      <c r="E6" s="179"/>
      <c r="F6" s="179"/>
      <c r="G6" s="179"/>
      <c r="H6" s="179"/>
      <c r="I6" s="179"/>
      <c r="J6" s="179"/>
      <c r="K6" s="179"/>
    </row>
    <row r="7" spans="2:11" ht="15.75" customHeight="1" x14ac:dyDescent="0.25">
      <c r="B7" s="252" t="str">
        <f>'Прил.1 Сравнит табл'!B7</f>
        <v>Единица измерения  — 1 ед.</v>
      </c>
      <c r="C7" s="252"/>
      <c r="D7" s="252"/>
      <c r="E7" s="252"/>
      <c r="F7" s="252"/>
      <c r="G7" s="252"/>
      <c r="H7" s="252"/>
      <c r="I7" s="252"/>
      <c r="J7" s="252"/>
      <c r="K7" s="252"/>
    </row>
    <row r="8" spans="2:11" ht="18.75" customHeight="1" x14ac:dyDescent="0.25">
      <c r="B8" s="133"/>
    </row>
    <row r="9" spans="2:11" ht="15.75" customHeight="1" x14ac:dyDescent="0.25">
      <c r="B9" s="259" t="s">
        <v>33</v>
      </c>
      <c r="C9" s="259" t="s">
        <v>81</v>
      </c>
      <c r="D9" s="259" t="s">
        <v>82</v>
      </c>
      <c r="E9" s="259"/>
      <c r="F9" s="259"/>
      <c r="G9" s="259"/>
      <c r="H9" s="259"/>
      <c r="I9" s="259"/>
      <c r="J9" s="259"/>
    </row>
    <row r="10" spans="2:11" ht="15.75" customHeight="1" x14ac:dyDescent="0.25">
      <c r="B10" s="259"/>
      <c r="C10" s="259"/>
      <c r="D10" s="259" t="s">
        <v>83</v>
      </c>
      <c r="E10" s="259" t="s">
        <v>84</v>
      </c>
      <c r="F10" s="259" t="s">
        <v>85</v>
      </c>
      <c r="G10" s="259"/>
      <c r="H10" s="259"/>
      <c r="I10" s="259"/>
      <c r="J10" s="259"/>
    </row>
    <row r="11" spans="2:11" ht="58.5" customHeight="1" x14ac:dyDescent="0.25">
      <c r="B11" s="259"/>
      <c r="C11" s="259"/>
      <c r="D11" s="259"/>
      <c r="E11" s="259"/>
      <c r="F11" s="233" t="s">
        <v>86</v>
      </c>
      <c r="G11" s="233" t="s">
        <v>87</v>
      </c>
      <c r="H11" s="233" t="s">
        <v>43</v>
      </c>
      <c r="I11" s="233" t="s">
        <v>88</v>
      </c>
      <c r="J11" s="233" t="s">
        <v>89</v>
      </c>
    </row>
    <row r="12" spans="2:11" ht="47.25" customHeight="1" x14ac:dyDescent="0.25">
      <c r="B12" s="234">
        <v>1</v>
      </c>
      <c r="C12" s="235" t="str">
        <f>'Прил.1 Сравнит табл'!D14</f>
        <v>Ввод выключателя 110 кВ</v>
      </c>
      <c r="D12" s="236" t="s">
        <v>90</v>
      </c>
      <c r="E12" s="237" t="s">
        <v>91</v>
      </c>
      <c r="F12" s="238"/>
      <c r="G12" s="238">
        <v>3869.2874591999998</v>
      </c>
      <c r="H12" s="238">
        <v>9157.6914704999999</v>
      </c>
      <c r="I12" s="238"/>
      <c r="J12" s="239">
        <f>SUM(F12:I12)</f>
        <v>13026.978929700001</v>
      </c>
    </row>
    <row r="13" spans="2:11" ht="15" customHeight="1" x14ac:dyDescent="0.25">
      <c r="B13" s="256" t="s">
        <v>92</v>
      </c>
      <c r="C13" s="256"/>
      <c r="D13" s="256"/>
      <c r="E13" s="256"/>
      <c r="F13" s="240">
        <f>SUM(F12:F12)</f>
        <v>0</v>
      </c>
      <c r="G13" s="240">
        <f>SUM(G12:G12)</f>
        <v>3869.2874591999998</v>
      </c>
      <c r="H13" s="240">
        <f>SUM(H12:H12)</f>
        <v>9157.6914704999999</v>
      </c>
      <c r="I13" s="240"/>
      <c r="J13" s="241">
        <f>SUM(F13:I13)</f>
        <v>13026.978929700001</v>
      </c>
    </row>
    <row r="14" spans="2:11" ht="15.75" customHeight="1" x14ac:dyDescent="0.25">
      <c r="B14" s="256" t="s">
        <v>93</v>
      </c>
      <c r="C14" s="256"/>
      <c r="D14" s="256"/>
      <c r="E14" s="256"/>
      <c r="F14" s="240">
        <f>F13</f>
        <v>0</v>
      </c>
      <c r="G14" s="240">
        <f>G13</f>
        <v>3869.2874591999998</v>
      </c>
      <c r="H14" s="240">
        <f>H13</f>
        <v>9157.6914704999999</v>
      </c>
      <c r="I14" s="240">
        <f>(F14+G14)*3.9%*0.8+((F14+G14)*3.9%*0.8+F14+G14)*3.2%</f>
        <v>248.40206402070999</v>
      </c>
      <c r="J14" s="241">
        <f>SUM(F14:I14)</f>
        <v>13275.380993721001</v>
      </c>
    </row>
    <row r="18" spans="2:3" s="231" customFormat="1" x14ac:dyDescent="0.25">
      <c r="B18" s="222" t="s">
        <v>429</v>
      </c>
      <c r="C18" s="223"/>
    </row>
    <row r="19" spans="2:3" s="231" customFormat="1" x14ac:dyDescent="0.25">
      <c r="B19" s="217" t="s">
        <v>77</v>
      </c>
      <c r="C19" s="223"/>
    </row>
    <row r="20" spans="2:3" s="231" customFormat="1" x14ac:dyDescent="0.25">
      <c r="B20" s="222"/>
      <c r="C20" s="223"/>
    </row>
    <row r="21" spans="2:3" s="231" customFormat="1" x14ac:dyDescent="0.25">
      <c r="B21" s="222" t="s">
        <v>430</v>
      </c>
      <c r="C21" s="223"/>
    </row>
    <row r="22" spans="2:3" s="231" customFormat="1" x14ac:dyDescent="0.25">
      <c r="B22" s="217" t="s">
        <v>78</v>
      </c>
      <c r="C22" s="223"/>
    </row>
  </sheetData>
  <mergeCells count="12">
    <mergeCell ref="B13:E13"/>
    <mergeCell ref="B14:E14"/>
    <mergeCell ref="B3:K3"/>
    <mergeCell ref="B4:K4"/>
    <mergeCell ref="B7:K7"/>
    <mergeCell ref="B6:C6"/>
    <mergeCell ref="B9:B11"/>
    <mergeCell ref="C9:C11"/>
    <mergeCell ref="D9:J9"/>
    <mergeCell ref="D10:D11"/>
    <mergeCell ref="E10:E11"/>
    <mergeCell ref="F10:J10"/>
  </mergeCells>
  <pageMargins left="0.7" right="0.7" top="0.75" bottom="0.75" header="0.3" footer="0.3"/>
  <pageSetup paperSize="9" scale="49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51"/>
  <sheetViews>
    <sheetView view="pageBreakPreview" topLeftCell="A5" workbookViewId="0">
      <selection activeCell="C13" sqref="C13"/>
    </sheetView>
  </sheetViews>
  <sheetFormatPr defaultRowHeight="15" x14ac:dyDescent="0.25"/>
  <cols>
    <col min="1" max="1" width="16.140625" customWidth="1"/>
    <col min="2" max="2" width="14.7109375" customWidth="1"/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  <col min="9" max="9" width="12" customWidth="1"/>
    <col min="10" max="10" width="8.85546875" customWidth="1"/>
    <col min="11" max="11" width="13" customWidth="1"/>
    <col min="12" max="12" width="9.140625" customWidth="1"/>
  </cols>
  <sheetData>
    <row r="2" spans="1:12" ht="15.75" customHeight="1" x14ac:dyDescent="0.25">
      <c r="A2" s="253" t="s">
        <v>94</v>
      </c>
      <c r="B2" s="253"/>
      <c r="C2" s="253"/>
      <c r="D2" s="253"/>
      <c r="E2" s="253"/>
      <c r="F2" s="253"/>
      <c r="G2" s="253"/>
      <c r="H2" s="253"/>
    </row>
    <row r="3" spans="1:12" ht="18.75" customHeight="1" x14ac:dyDescent="0.25">
      <c r="A3" s="254" t="s">
        <v>95</v>
      </c>
      <c r="B3" s="254"/>
      <c r="C3" s="254"/>
      <c r="D3" s="254"/>
      <c r="E3" s="254"/>
      <c r="F3" s="254"/>
      <c r="G3" s="254"/>
      <c r="H3" s="254"/>
    </row>
    <row r="4" spans="1:12" x14ac:dyDescent="0.25">
      <c r="B4" s="149"/>
    </row>
    <row r="5" spans="1:12" ht="18.75" customHeight="1" x14ac:dyDescent="0.25">
      <c r="A5" s="182"/>
      <c r="B5" s="182"/>
      <c r="C5" s="262"/>
      <c r="D5" s="262"/>
      <c r="E5" s="262"/>
      <c r="F5" s="262"/>
      <c r="G5" s="262"/>
      <c r="H5" s="262"/>
    </row>
    <row r="6" spans="1:12" ht="32.25" customHeight="1" x14ac:dyDescent="0.25">
      <c r="A6" s="266" t="s">
        <v>47</v>
      </c>
      <c r="B6" s="266"/>
      <c r="C6" s="266"/>
      <c r="D6" s="266" t="s">
        <v>48</v>
      </c>
      <c r="E6" s="266"/>
      <c r="F6" s="266"/>
      <c r="G6" s="266"/>
      <c r="H6" s="266"/>
    </row>
    <row r="7" spans="1:12" s="231" customFormat="1" ht="32.25" customHeight="1" x14ac:dyDescent="0.25">
      <c r="A7" s="244"/>
      <c r="B7" s="244"/>
      <c r="C7" s="244"/>
      <c r="D7" s="244"/>
      <c r="E7" s="244"/>
      <c r="F7" s="244"/>
      <c r="G7" s="244"/>
      <c r="H7" s="244"/>
    </row>
    <row r="8" spans="1:12" ht="21.75" customHeight="1" x14ac:dyDescent="0.25">
      <c r="A8" s="137"/>
      <c r="B8" s="137"/>
      <c r="C8" s="137"/>
      <c r="D8" s="137"/>
      <c r="E8" s="137"/>
      <c r="F8" s="137"/>
      <c r="G8" s="137"/>
      <c r="H8" s="154"/>
    </row>
    <row r="9" spans="1:12" ht="38.25" customHeight="1" x14ac:dyDescent="0.25">
      <c r="A9" s="259" t="s">
        <v>96</v>
      </c>
      <c r="B9" s="259" t="s">
        <v>97</v>
      </c>
      <c r="C9" s="259" t="s">
        <v>98</v>
      </c>
      <c r="D9" s="259" t="s">
        <v>99</v>
      </c>
      <c r="E9" s="259" t="s">
        <v>100</v>
      </c>
      <c r="F9" s="259" t="s">
        <v>101</v>
      </c>
      <c r="G9" s="259" t="s">
        <v>102</v>
      </c>
      <c r="H9" s="259"/>
    </row>
    <row r="10" spans="1:12" ht="40.5" customHeight="1" x14ac:dyDescent="0.25">
      <c r="A10" s="259"/>
      <c r="B10" s="259"/>
      <c r="C10" s="259"/>
      <c r="D10" s="259"/>
      <c r="E10" s="259"/>
      <c r="F10" s="259"/>
      <c r="G10" s="134" t="s">
        <v>103</v>
      </c>
      <c r="H10" s="134" t="s">
        <v>104</v>
      </c>
    </row>
    <row r="11" spans="1:12" ht="15.75" customHeight="1" x14ac:dyDescent="0.25">
      <c r="A11" s="134">
        <v>1</v>
      </c>
      <c r="B11" s="147"/>
      <c r="C11" s="134">
        <v>2</v>
      </c>
      <c r="D11" s="134" t="s">
        <v>105</v>
      </c>
      <c r="E11" s="134">
        <v>4</v>
      </c>
      <c r="F11" s="134">
        <v>5</v>
      </c>
      <c r="G11" s="147">
        <v>6</v>
      </c>
      <c r="H11" s="147">
        <v>7</v>
      </c>
    </row>
    <row r="12" spans="1:12" ht="15" customHeight="1" x14ac:dyDescent="0.25">
      <c r="A12" s="260" t="s">
        <v>106</v>
      </c>
      <c r="B12" s="261"/>
      <c r="C12" s="261"/>
      <c r="D12" s="261"/>
      <c r="E12" s="261"/>
      <c r="F12" s="148">
        <f>SUM(F13:F14)</f>
        <v>4273.3599999999997</v>
      </c>
      <c r="G12" s="10"/>
      <c r="H12" s="148">
        <f>SUM(H13:H14)</f>
        <v>54436.639999999999</v>
      </c>
      <c r="I12" s="187"/>
      <c r="J12" s="158"/>
    </row>
    <row r="13" spans="1:12" x14ac:dyDescent="0.25">
      <c r="A13" s="141">
        <v>1</v>
      </c>
      <c r="B13" s="155"/>
      <c r="C13" s="141" t="s">
        <v>107</v>
      </c>
      <c r="D13" s="142" t="s">
        <v>108</v>
      </c>
      <c r="E13" s="143" t="s">
        <v>109</v>
      </c>
      <c r="F13" s="184">
        <v>4038.46</v>
      </c>
      <c r="G13" s="144">
        <v>12.92</v>
      </c>
      <c r="H13" s="144">
        <f>ROUND(F13*G13,2)</f>
        <v>52176.9</v>
      </c>
    </row>
    <row r="14" spans="1:12" x14ac:dyDescent="0.25">
      <c r="A14" s="145">
        <f>A13+1</f>
        <v>2</v>
      </c>
      <c r="B14" s="155"/>
      <c r="C14" s="141" t="s">
        <v>110</v>
      </c>
      <c r="D14" s="142" t="s">
        <v>111</v>
      </c>
      <c r="E14" s="143" t="s">
        <v>109</v>
      </c>
      <c r="F14" s="184">
        <v>234.9</v>
      </c>
      <c r="G14" s="144">
        <v>9.6199999999999992</v>
      </c>
      <c r="H14" s="144">
        <f>ROUND(F14*G14,2)</f>
        <v>2259.7399999999998</v>
      </c>
    </row>
    <row r="15" spans="1:12" ht="15" customHeight="1" x14ac:dyDescent="0.25">
      <c r="A15" s="264" t="s">
        <v>112</v>
      </c>
      <c r="B15" s="264"/>
      <c r="C15" s="264"/>
      <c r="D15" s="264"/>
      <c r="E15" s="264"/>
      <c r="F15" s="10"/>
      <c r="G15" s="10"/>
      <c r="H15" s="148">
        <f>H16</f>
        <v>4592.82</v>
      </c>
    </row>
    <row r="16" spans="1:12" x14ac:dyDescent="0.25">
      <c r="A16" s="145">
        <f>A14+1</f>
        <v>3</v>
      </c>
      <c r="B16" s="155"/>
      <c r="C16" s="141">
        <v>2</v>
      </c>
      <c r="D16" s="142" t="s">
        <v>112</v>
      </c>
      <c r="E16" s="143" t="s">
        <v>109</v>
      </c>
      <c r="F16" s="143">
        <v>449.29</v>
      </c>
      <c r="G16" s="144"/>
      <c r="H16" s="138">
        <v>4592.82</v>
      </c>
      <c r="K16" s="187"/>
      <c r="L16" s="140"/>
    </row>
    <row r="17" spans="1:11" ht="15" customHeight="1" x14ac:dyDescent="0.25">
      <c r="A17" s="264" t="s">
        <v>113</v>
      </c>
      <c r="B17" s="264"/>
      <c r="C17" s="264"/>
      <c r="D17" s="264"/>
      <c r="E17" s="264"/>
      <c r="F17" s="10"/>
      <c r="G17" s="10"/>
      <c r="H17" s="148">
        <f>SUM(H18:H26)</f>
        <v>319209.25</v>
      </c>
      <c r="I17" s="187"/>
    </row>
    <row r="18" spans="1:11" x14ac:dyDescent="0.25">
      <c r="A18" s="141">
        <f>A16+1</f>
        <v>4</v>
      </c>
      <c r="B18" s="155"/>
      <c r="C18" s="141" t="s">
        <v>114</v>
      </c>
      <c r="D18" s="142" t="s">
        <v>115</v>
      </c>
      <c r="E18" s="143" t="s">
        <v>116</v>
      </c>
      <c r="F18" s="143">
        <v>2968.7</v>
      </c>
      <c r="G18" s="146">
        <v>101.62</v>
      </c>
      <c r="H18" s="144">
        <f t="shared" ref="H18:H26" si="0">ROUND(F18*G18,2)</f>
        <v>301679.28999999998</v>
      </c>
      <c r="I18" s="186"/>
    </row>
    <row r="19" spans="1:11" x14ac:dyDescent="0.25">
      <c r="A19" s="141">
        <f t="shared" ref="A19:A26" si="1">A18+1</f>
        <v>5</v>
      </c>
      <c r="B19" s="155"/>
      <c r="C19" s="141" t="s">
        <v>117</v>
      </c>
      <c r="D19" s="142" t="s">
        <v>118</v>
      </c>
      <c r="E19" s="143" t="s">
        <v>116</v>
      </c>
      <c r="F19" s="143">
        <v>408.5</v>
      </c>
      <c r="G19" s="146">
        <v>29.6</v>
      </c>
      <c r="H19" s="144">
        <f t="shared" si="0"/>
        <v>12091.6</v>
      </c>
    </row>
    <row r="20" spans="1:11" ht="25.5" customHeight="1" x14ac:dyDescent="0.25">
      <c r="A20" s="141">
        <f t="shared" si="1"/>
        <v>6</v>
      </c>
      <c r="B20" s="155"/>
      <c r="C20" s="141" t="s">
        <v>119</v>
      </c>
      <c r="D20" s="142" t="s">
        <v>120</v>
      </c>
      <c r="E20" s="143" t="s">
        <v>116</v>
      </c>
      <c r="F20" s="143">
        <v>29.4</v>
      </c>
      <c r="G20" s="146">
        <v>131.44</v>
      </c>
      <c r="H20" s="144">
        <f t="shared" si="0"/>
        <v>3864.34</v>
      </c>
    </row>
    <row r="21" spans="1:11" x14ac:dyDescent="0.25">
      <c r="A21" s="141">
        <f t="shared" si="1"/>
        <v>7</v>
      </c>
      <c r="B21" s="155"/>
      <c r="C21" s="141" t="s">
        <v>121</v>
      </c>
      <c r="D21" s="142" t="s">
        <v>122</v>
      </c>
      <c r="E21" s="143" t="s">
        <v>116</v>
      </c>
      <c r="F21" s="143">
        <v>4.03</v>
      </c>
      <c r="G21" s="146">
        <v>115.4</v>
      </c>
      <c r="H21" s="144">
        <f t="shared" si="0"/>
        <v>465.06</v>
      </c>
    </row>
    <row r="22" spans="1:11" ht="25.5" customHeight="1" x14ac:dyDescent="0.25">
      <c r="A22" s="141">
        <f t="shared" si="1"/>
        <v>8</v>
      </c>
      <c r="B22" s="155"/>
      <c r="C22" s="141" t="s">
        <v>123</v>
      </c>
      <c r="D22" s="142" t="s">
        <v>124</v>
      </c>
      <c r="E22" s="143" t="s">
        <v>116</v>
      </c>
      <c r="F22" s="143">
        <v>78.260000000000005</v>
      </c>
      <c r="G22" s="146">
        <v>5.25</v>
      </c>
      <c r="H22" s="144">
        <f t="shared" si="0"/>
        <v>410.87</v>
      </c>
    </row>
    <row r="23" spans="1:11" x14ac:dyDescent="0.25">
      <c r="A23" s="141">
        <f t="shared" si="1"/>
        <v>9</v>
      </c>
      <c r="B23" s="155"/>
      <c r="C23" s="141" t="s">
        <v>125</v>
      </c>
      <c r="D23" s="142" t="s">
        <v>126</v>
      </c>
      <c r="E23" s="143" t="s">
        <v>116</v>
      </c>
      <c r="F23" s="143">
        <v>3.33</v>
      </c>
      <c r="G23" s="146">
        <v>80.44</v>
      </c>
      <c r="H23" s="144">
        <f t="shared" si="0"/>
        <v>267.87</v>
      </c>
    </row>
    <row r="24" spans="1:11" ht="25.5" customHeight="1" x14ac:dyDescent="0.25">
      <c r="A24" s="141">
        <f t="shared" si="1"/>
        <v>10</v>
      </c>
      <c r="B24" s="155"/>
      <c r="C24" s="141" t="s">
        <v>127</v>
      </c>
      <c r="D24" s="142" t="s">
        <v>128</v>
      </c>
      <c r="E24" s="143" t="s">
        <v>116</v>
      </c>
      <c r="F24" s="143">
        <v>2.5</v>
      </c>
      <c r="G24" s="146">
        <v>99.89</v>
      </c>
      <c r="H24" s="144">
        <f t="shared" si="0"/>
        <v>249.73</v>
      </c>
    </row>
    <row r="25" spans="1:11" x14ac:dyDescent="0.25">
      <c r="A25" s="141">
        <f t="shared" si="1"/>
        <v>11</v>
      </c>
      <c r="B25" s="155"/>
      <c r="C25" s="141" t="s">
        <v>129</v>
      </c>
      <c r="D25" s="142" t="s">
        <v>130</v>
      </c>
      <c r="E25" s="143" t="s">
        <v>116</v>
      </c>
      <c r="F25" s="143">
        <v>1.53</v>
      </c>
      <c r="G25" s="146">
        <v>65.709999999999994</v>
      </c>
      <c r="H25" s="144">
        <f t="shared" si="0"/>
        <v>100.54</v>
      </c>
    </row>
    <row r="26" spans="1:11" ht="25.5" customHeight="1" x14ac:dyDescent="0.25">
      <c r="A26" s="141">
        <f t="shared" si="1"/>
        <v>12</v>
      </c>
      <c r="B26" s="155"/>
      <c r="C26" s="141" t="s">
        <v>131</v>
      </c>
      <c r="D26" s="142" t="s">
        <v>132</v>
      </c>
      <c r="E26" s="143" t="s">
        <v>116</v>
      </c>
      <c r="F26" s="143">
        <v>9.8699999999999992</v>
      </c>
      <c r="G26" s="146">
        <v>8.1</v>
      </c>
      <c r="H26" s="144">
        <f t="shared" si="0"/>
        <v>79.95</v>
      </c>
    </row>
    <row r="27" spans="1:11" ht="15" customHeight="1" x14ac:dyDescent="0.25">
      <c r="A27" s="264" t="s">
        <v>43</v>
      </c>
      <c r="B27" s="264"/>
      <c r="C27" s="264"/>
      <c r="D27" s="264"/>
      <c r="E27" s="264"/>
      <c r="F27" s="10"/>
      <c r="G27" s="10"/>
      <c r="H27" s="148">
        <f>SUM(H28:H28)</f>
        <v>1986484.05</v>
      </c>
      <c r="I27" s="187"/>
    </row>
    <row r="28" spans="1:11" s="231" customFormat="1" ht="23.25" customHeight="1" x14ac:dyDescent="0.25">
      <c r="A28" s="226">
        <f>A26+1</f>
        <v>13</v>
      </c>
      <c r="B28" s="227"/>
      <c r="C28" s="228" t="s">
        <v>133</v>
      </c>
      <c r="D28" s="225" t="s">
        <v>61</v>
      </c>
      <c r="E28" s="229" t="s">
        <v>134</v>
      </c>
      <c r="F28" s="229">
        <v>9</v>
      </c>
      <c r="G28" s="230">
        <v>220720.45</v>
      </c>
      <c r="H28" s="230">
        <f>ROUND(F28*G28,2)</f>
        <v>1986484.05</v>
      </c>
    </row>
    <row r="29" spans="1:11" ht="15" customHeight="1" x14ac:dyDescent="0.25">
      <c r="A29" s="265" t="s">
        <v>135</v>
      </c>
      <c r="B29" s="265"/>
      <c r="C29" s="265"/>
      <c r="D29" s="265"/>
      <c r="E29" s="265"/>
      <c r="F29" s="10"/>
      <c r="G29" s="10"/>
      <c r="H29" s="148">
        <f>SUM(H30:H41)</f>
        <v>60232.87</v>
      </c>
      <c r="I29" s="187"/>
    </row>
    <row r="30" spans="1:11" x14ac:dyDescent="0.25">
      <c r="A30" s="207">
        <f>A28+1</f>
        <v>14</v>
      </c>
      <c r="B30" s="205"/>
      <c r="C30" s="208" t="s">
        <v>136</v>
      </c>
      <c r="D30" s="205" t="s">
        <v>137</v>
      </c>
      <c r="E30" s="206" t="s">
        <v>138</v>
      </c>
      <c r="F30" s="143">
        <v>250</v>
      </c>
      <c r="G30" s="144">
        <v>229.57</v>
      </c>
      <c r="H30" s="144">
        <f t="shared" ref="H30:H41" si="2">ROUND(F30*G30,2)</f>
        <v>57392.5</v>
      </c>
      <c r="I30" s="187"/>
      <c r="J30" s="119"/>
      <c r="K30" s="186"/>
    </row>
    <row r="31" spans="1:11" ht="25.5" customHeight="1" x14ac:dyDescent="0.25">
      <c r="A31" s="207">
        <f t="shared" ref="A31:A41" si="3">A30+1</f>
        <v>15</v>
      </c>
      <c r="B31" s="205"/>
      <c r="C31" s="208" t="s">
        <v>139</v>
      </c>
      <c r="D31" s="205" t="s">
        <v>140</v>
      </c>
      <c r="E31" s="206" t="s">
        <v>141</v>
      </c>
      <c r="F31" s="143">
        <v>1089.165</v>
      </c>
      <c r="G31" s="144">
        <v>1</v>
      </c>
      <c r="H31" s="144">
        <f t="shared" si="2"/>
        <v>1089.17</v>
      </c>
      <c r="K31" s="186"/>
    </row>
    <row r="32" spans="1:11" x14ac:dyDescent="0.25">
      <c r="A32" s="207">
        <f t="shared" si="3"/>
        <v>16</v>
      </c>
      <c r="B32" s="205"/>
      <c r="C32" s="208" t="s">
        <v>142</v>
      </c>
      <c r="D32" s="205" t="s">
        <v>143</v>
      </c>
      <c r="E32" s="206" t="s">
        <v>144</v>
      </c>
      <c r="F32" s="143">
        <v>1.35E-2</v>
      </c>
      <c r="G32" s="144">
        <v>53400</v>
      </c>
      <c r="H32" s="144">
        <f t="shared" si="2"/>
        <v>720.9</v>
      </c>
      <c r="K32" s="186"/>
    </row>
    <row r="33" spans="1:11" x14ac:dyDescent="0.25">
      <c r="A33" s="207">
        <f t="shared" si="3"/>
        <v>17</v>
      </c>
      <c r="B33" s="205"/>
      <c r="C33" s="208" t="s">
        <v>145</v>
      </c>
      <c r="D33" s="205" t="s">
        <v>146</v>
      </c>
      <c r="E33" s="206" t="s">
        <v>138</v>
      </c>
      <c r="F33" s="143">
        <v>8.58</v>
      </c>
      <c r="G33" s="144">
        <v>28.6</v>
      </c>
      <c r="H33" s="144">
        <f t="shared" si="2"/>
        <v>245.39</v>
      </c>
      <c r="K33" s="186"/>
    </row>
    <row r="34" spans="1:11" x14ac:dyDescent="0.25">
      <c r="A34" s="188">
        <f t="shared" si="3"/>
        <v>18</v>
      </c>
      <c r="B34" s="142"/>
      <c r="C34" s="141" t="s">
        <v>147</v>
      </c>
      <c r="D34" s="142" t="s">
        <v>148</v>
      </c>
      <c r="E34" s="143" t="s">
        <v>149</v>
      </c>
      <c r="F34" s="143">
        <v>2.4</v>
      </c>
      <c r="G34" s="144">
        <v>73.650000000000006</v>
      </c>
      <c r="H34" s="144">
        <f t="shared" si="2"/>
        <v>176.76</v>
      </c>
      <c r="K34" s="186"/>
    </row>
    <row r="35" spans="1:11" x14ac:dyDescent="0.25">
      <c r="A35" s="188">
        <f t="shared" si="3"/>
        <v>19</v>
      </c>
      <c r="B35" s="142"/>
      <c r="C35" s="141" t="s">
        <v>150</v>
      </c>
      <c r="D35" s="142" t="s">
        <v>151</v>
      </c>
      <c r="E35" s="143" t="s">
        <v>138</v>
      </c>
      <c r="F35" s="143">
        <v>3</v>
      </c>
      <c r="G35" s="144">
        <v>50</v>
      </c>
      <c r="H35" s="144">
        <f t="shared" si="2"/>
        <v>150</v>
      </c>
      <c r="K35" s="186"/>
    </row>
    <row r="36" spans="1:11" ht="25.5" customHeight="1" x14ac:dyDescent="0.25">
      <c r="A36" s="188">
        <f t="shared" si="3"/>
        <v>20</v>
      </c>
      <c r="B36" s="142"/>
      <c r="C36" s="141" t="s">
        <v>152</v>
      </c>
      <c r="D36" s="142" t="s">
        <v>153</v>
      </c>
      <c r="E36" s="143" t="s">
        <v>144</v>
      </c>
      <c r="F36" s="143">
        <v>0.03</v>
      </c>
      <c r="G36" s="144">
        <v>5000</v>
      </c>
      <c r="H36" s="144">
        <f t="shared" si="2"/>
        <v>150</v>
      </c>
      <c r="K36" s="186"/>
    </row>
    <row r="37" spans="1:11" x14ac:dyDescent="0.25">
      <c r="A37" s="188">
        <f t="shared" si="3"/>
        <v>21</v>
      </c>
      <c r="B37" s="142"/>
      <c r="C37" s="141" t="s">
        <v>154</v>
      </c>
      <c r="D37" s="142" t="s">
        <v>155</v>
      </c>
      <c r="E37" s="143" t="s">
        <v>138</v>
      </c>
      <c r="F37" s="143">
        <v>9.7799999999999994</v>
      </c>
      <c r="G37" s="144">
        <v>10.57</v>
      </c>
      <c r="H37" s="144">
        <f t="shared" si="2"/>
        <v>103.37</v>
      </c>
      <c r="K37" s="186"/>
    </row>
    <row r="38" spans="1:11" x14ac:dyDescent="0.25">
      <c r="A38" s="188">
        <f t="shared" si="3"/>
        <v>22</v>
      </c>
      <c r="B38" s="142"/>
      <c r="C38" s="141" t="s">
        <v>156</v>
      </c>
      <c r="D38" s="142" t="s">
        <v>157</v>
      </c>
      <c r="E38" s="143" t="s">
        <v>138</v>
      </c>
      <c r="F38" s="143">
        <v>2.4</v>
      </c>
      <c r="G38" s="144">
        <v>38.89</v>
      </c>
      <c r="H38" s="144">
        <f t="shared" si="2"/>
        <v>93.34</v>
      </c>
    </row>
    <row r="39" spans="1:11" x14ac:dyDescent="0.25">
      <c r="A39" s="188">
        <f t="shared" si="3"/>
        <v>23</v>
      </c>
      <c r="B39" s="142"/>
      <c r="C39" s="141" t="s">
        <v>158</v>
      </c>
      <c r="D39" s="142" t="s">
        <v>159</v>
      </c>
      <c r="E39" s="143" t="s">
        <v>138</v>
      </c>
      <c r="F39" s="143">
        <v>9.06</v>
      </c>
      <c r="G39" s="144">
        <v>9.0399999999999991</v>
      </c>
      <c r="H39" s="144">
        <f t="shared" si="2"/>
        <v>81.900000000000006</v>
      </c>
    </row>
    <row r="40" spans="1:11" ht="25.5" customHeight="1" x14ac:dyDescent="0.25">
      <c r="A40" s="188">
        <f t="shared" si="3"/>
        <v>24</v>
      </c>
      <c r="B40" s="142"/>
      <c r="C40" s="141" t="s">
        <v>160</v>
      </c>
      <c r="D40" s="142" t="s">
        <v>161</v>
      </c>
      <c r="E40" s="143" t="s">
        <v>144</v>
      </c>
      <c r="F40" s="143">
        <v>2.9999999999999997E-4</v>
      </c>
      <c r="G40" s="144">
        <v>68050</v>
      </c>
      <c r="H40" s="144">
        <f t="shared" si="2"/>
        <v>20.420000000000002</v>
      </c>
    </row>
    <row r="41" spans="1:11" ht="25.5" customHeight="1" x14ac:dyDescent="0.25">
      <c r="A41" s="188">
        <f t="shared" si="3"/>
        <v>25</v>
      </c>
      <c r="B41" s="142"/>
      <c r="C41" s="141" t="s">
        <v>162</v>
      </c>
      <c r="D41" s="142" t="s">
        <v>163</v>
      </c>
      <c r="E41" s="143" t="s">
        <v>138</v>
      </c>
      <c r="F41" s="143">
        <v>0.3</v>
      </c>
      <c r="G41" s="144">
        <v>30.4</v>
      </c>
      <c r="H41" s="144">
        <f t="shared" si="2"/>
        <v>9.1199999999999992</v>
      </c>
    </row>
    <row r="42" spans="1:11" x14ac:dyDescent="0.25">
      <c r="K42" s="181"/>
    </row>
    <row r="43" spans="1:11" ht="25.5" customHeight="1" x14ac:dyDescent="0.25">
      <c r="B43" s="149"/>
      <c r="C43" s="263"/>
      <c r="D43" s="263"/>
      <c r="E43" s="263"/>
      <c r="F43" s="263"/>
      <c r="G43" s="263"/>
      <c r="H43" s="263"/>
    </row>
    <row r="47" spans="1:11" s="231" customFormat="1" x14ac:dyDescent="0.25">
      <c r="B47" s="222" t="s">
        <v>429</v>
      </c>
      <c r="C47" s="223"/>
    </row>
    <row r="48" spans="1:11" s="231" customFormat="1" x14ac:dyDescent="0.25">
      <c r="B48" s="217" t="s">
        <v>77</v>
      </c>
      <c r="C48" s="223"/>
    </row>
    <row r="49" spans="2:3" s="231" customFormat="1" x14ac:dyDescent="0.25">
      <c r="B49" s="222"/>
      <c r="C49" s="223"/>
    </row>
    <row r="50" spans="2:3" s="231" customFormat="1" x14ac:dyDescent="0.25">
      <c r="B50" s="222" t="s">
        <v>430</v>
      </c>
      <c r="C50" s="223"/>
    </row>
    <row r="51" spans="2:3" s="231" customFormat="1" x14ac:dyDescent="0.25">
      <c r="B51" s="217" t="s">
        <v>78</v>
      </c>
      <c r="C51" s="223"/>
    </row>
  </sheetData>
  <mergeCells count="18">
    <mergeCell ref="A2:H2"/>
    <mergeCell ref="A3:H3"/>
    <mergeCell ref="E9:E10"/>
    <mergeCell ref="F9:F10"/>
    <mergeCell ref="A9:A10"/>
    <mergeCell ref="B9:B10"/>
    <mergeCell ref="C9:C10"/>
    <mergeCell ref="D9:D10"/>
    <mergeCell ref="A6:C6"/>
    <mergeCell ref="D6:H6"/>
    <mergeCell ref="A12:E12"/>
    <mergeCell ref="C5:H5"/>
    <mergeCell ref="C43:H43"/>
    <mergeCell ref="G9:H9"/>
    <mergeCell ref="A15:E15"/>
    <mergeCell ref="A17:E17"/>
    <mergeCell ref="A27:E27"/>
    <mergeCell ref="A29:E29"/>
  </mergeCells>
  <pageMargins left="0.70866141732283505" right="0.70866141732283505" top="0.74803149606299202" bottom="0.74803149606299202" header="0.31496062992126" footer="0.31496062992126"/>
  <pageSetup paperSize="9" scale="79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0"/>
  <sheetViews>
    <sheetView view="pageBreakPreview" topLeftCell="A34" workbookViewId="0">
      <selection activeCell="A25" sqref="A25:XFD29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  <col min="7" max="7" width="12.85546875" customWidth="1"/>
    <col min="8" max="11" width="9.140625" customWidth="1"/>
    <col min="12" max="12" width="13.5703125" customWidth="1"/>
    <col min="13" max="13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1" t="s">
        <v>164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4"/>
      <c r="C5" s="4"/>
      <c r="D5" s="4"/>
      <c r="E5" s="4"/>
    </row>
    <row r="6" spans="2:5" x14ac:dyDescent="0.25">
      <c r="B6" s="245" t="s">
        <v>165</v>
      </c>
      <c r="C6" s="245"/>
      <c r="D6" s="245"/>
      <c r="E6" s="245"/>
    </row>
    <row r="7" spans="2:5" ht="34.5" customHeight="1" x14ac:dyDescent="0.25">
      <c r="B7" s="268" t="s">
        <v>47</v>
      </c>
      <c r="C7" s="268"/>
      <c r="D7" s="268" t="s">
        <v>48</v>
      </c>
      <c r="E7" s="268"/>
    </row>
    <row r="8" spans="2:5" x14ac:dyDescent="0.25">
      <c r="B8" s="267" t="str">
        <f>'Прил.1 Сравнит табл'!B7</f>
        <v>Единица измерения  — 1 ед.</v>
      </c>
      <c r="C8" s="267"/>
      <c r="D8" s="267"/>
      <c r="E8" s="267"/>
    </row>
    <row r="9" spans="2:5" x14ac:dyDescent="0.25">
      <c r="B9" s="117"/>
      <c r="C9" s="4"/>
      <c r="D9" s="4"/>
      <c r="E9" s="4"/>
    </row>
    <row r="10" spans="2:5" ht="51" customHeight="1" x14ac:dyDescent="0.25">
      <c r="B10" s="2" t="s">
        <v>166</v>
      </c>
      <c r="C10" s="2" t="s">
        <v>167</v>
      </c>
      <c r="D10" s="2" t="s">
        <v>168</v>
      </c>
      <c r="E10" s="2" t="s">
        <v>169</v>
      </c>
    </row>
    <row r="11" spans="2:5" x14ac:dyDescent="0.25">
      <c r="B11" s="25" t="s">
        <v>170</v>
      </c>
      <c r="C11" s="190">
        <f>'Прил.5 Расчет СМР и ОБ'!J14</f>
        <v>2511039.7400000002</v>
      </c>
      <c r="D11" s="27">
        <f t="shared" ref="D11:D18" si="0">C11/$C$24</f>
        <v>0.21677135858334556</v>
      </c>
      <c r="E11" s="27">
        <f t="shared" ref="E11:E18" si="1">C11/$C$40</f>
        <v>9.5919898167302495E-2</v>
      </c>
    </row>
    <row r="12" spans="2:5" x14ac:dyDescent="0.25">
      <c r="B12" s="25" t="s">
        <v>171</v>
      </c>
      <c r="C12" s="190">
        <f>'Прил.5 Расчет СМР и ОБ'!J20</f>
        <v>4063615.93</v>
      </c>
      <c r="D12" s="27">
        <f t="shared" si="0"/>
        <v>0.35080111711295547</v>
      </c>
      <c r="E12" s="27">
        <f t="shared" si="1"/>
        <v>0.1552271833804702</v>
      </c>
    </row>
    <row r="13" spans="2:5" x14ac:dyDescent="0.25">
      <c r="B13" s="25" t="s">
        <v>172</v>
      </c>
      <c r="C13" s="190">
        <f>'Прил.5 Расчет СМР и ОБ'!J29</f>
        <v>236127.77</v>
      </c>
      <c r="D13" s="27">
        <f t="shared" si="0"/>
        <v>2.0384280139730381E-2</v>
      </c>
      <c r="E13" s="27">
        <f t="shared" si="1"/>
        <v>9.0199096780810891E-3</v>
      </c>
    </row>
    <row r="14" spans="2:5" x14ac:dyDescent="0.25">
      <c r="B14" s="25" t="s">
        <v>173</v>
      </c>
      <c r="C14" s="190">
        <f>C13+C12</f>
        <v>4299743.7</v>
      </c>
      <c r="D14" s="27">
        <f t="shared" si="0"/>
        <v>0.37118539725268584</v>
      </c>
      <c r="E14" s="27">
        <f t="shared" si="1"/>
        <v>0.16424709305855129</v>
      </c>
    </row>
    <row r="15" spans="2:5" x14ac:dyDescent="0.25">
      <c r="B15" s="25" t="s">
        <v>174</v>
      </c>
      <c r="C15" s="190">
        <f>'Прил.5 Расчет СМР и ОБ'!J16</f>
        <v>203366.63</v>
      </c>
      <c r="D15" s="27">
        <f t="shared" si="0"/>
        <v>1.7556098365697933E-2</v>
      </c>
      <c r="E15" s="27">
        <f t="shared" si="1"/>
        <v>7.7684578740388572E-3</v>
      </c>
    </row>
    <row r="16" spans="2:5" x14ac:dyDescent="0.25">
      <c r="B16" s="25" t="s">
        <v>175</v>
      </c>
      <c r="C16" s="190">
        <f>'Прил.5 Расчет СМР и ОБ'!J41</f>
        <v>461435</v>
      </c>
      <c r="D16" s="27">
        <f t="shared" si="0"/>
        <v>3.9834451942168808E-2</v>
      </c>
      <c r="E16" s="27">
        <f t="shared" si="1"/>
        <v>1.7626482570454748E-2</v>
      </c>
    </row>
    <row r="17" spans="2:7" x14ac:dyDescent="0.25">
      <c r="B17" s="25" t="s">
        <v>176</v>
      </c>
      <c r="C17" s="190">
        <f>'Прил.5 Расчет СМР и ОБ'!J53</f>
        <v>22836.46</v>
      </c>
      <c r="D17" s="27">
        <f t="shared" si="0"/>
        <v>1.9714106394167329E-3</v>
      </c>
      <c r="E17" s="27">
        <f t="shared" si="1"/>
        <v>8.7233622105147425E-4</v>
      </c>
      <c r="G17" s="118"/>
    </row>
    <row r="18" spans="2:7" x14ac:dyDescent="0.25">
      <c r="B18" s="25" t="s">
        <v>177</v>
      </c>
      <c r="C18" s="190">
        <f>C17+C16</f>
        <v>484271.46</v>
      </c>
      <c r="D18" s="27">
        <f t="shared" si="0"/>
        <v>4.1805862581585543E-2</v>
      </c>
      <c r="E18" s="27">
        <f t="shared" si="1"/>
        <v>1.8498818791506225E-2</v>
      </c>
    </row>
    <row r="19" spans="2:7" x14ac:dyDescent="0.25">
      <c r="B19" s="25" t="s">
        <v>178</v>
      </c>
      <c r="C19" s="190">
        <f>C18+C14+C11</f>
        <v>7295054.9000000004</v>
      </c>
      <c r="D19" s="27"/>
      <c r="E19" s="25"/>
    </row>
    <row r="20" spans="2:7" x14ac:dyDescent="0.25">
      <c r="B20" s="25" t="s">
        <v>179</v>
      </c>
      <c r="C20" s="190">
        <f>ROUND(C21*(C11+C15),2)</f>
        <v>1465779.44</v>
      </c>
      <c r="D20" s="27">
        <f>C20/$C$24</f>
        <v>0.12653682676974895</v>
      </c>
      <c r="E20" s="27">
        <f>C20/$C$40</f>
        <v>5.5991712269964182E-2</v>
      </c>
    </row>
    <row r="21" spans="2:7" x14ac:dyDescent="0.25">
      <c r="B21" s="25" t="s">
        <v>180</v>
      </c>
      <c r="C21" s="29">
        <f>'Прил.5 Расчет СМР и ОБ'!E57</f>
        <v>0.54</v>
      </c>
      <c r="D21" s="27"/>
      <c r="E21" s="25"/>
    </row>
    <row r="22" spans="2:7" x14ac:dyDescent="0.25">
      <c r="B22" s="25" t="s">
        <v>181</v>
      </c>
      <c r="C22" s="190">
        <f>ROUND(C23*(C11+C15),2)</f>
        <v>2822982.62</v>
      </c>
      <c r="D22" s="27">
        <f>C22/$C$24</f>
        <v>0.24370055481263406</v>
      </c>
      <c r="E22" s="27">
        <f>C22/$C$40</f>
        <v>0.10783589009963848</v>
      </c>
    </row>
    <row r="23" spans="2:7" x14ac:dyDescent="0.25">
      <c r="B23" s="25" t="s">
        <v>182</v>
      </c>
      <c r="C23" s="29">
        <f>'Прил.5 Расчет СМР и ОБ'!E56</f>
        <v>1.04</v>
      </c>
      <c r="D23" s="27"/>
      <c r="E23" s="25"/>
    </row>
    <row r="24" spans="2:7" x14ac:dyDescent="0.25">
      <c r="B24" s="25" t="s">
        <v>183</v>
      </c>
      <c r="C24" s="190">
        <f>C19+C20+C22</f>
        <v>11583816.960000001</v>
      </c>
      <c r="D24" s="27">
        <f>C24/$C$24</f>
        <v>1</v>
      </c>
      <c r="E24" s="27">
        <f>C24/$C$40</f>
        <v>0.44249341238696271</v>
      </c>
    </row>
    <row r="25" spans="2:7" ht="25.5" customHeight="1" x14ac:dyDescent="0.25">
      <c r="B25" s="25" t="s">
        <v>184</v>
      </c>
      <c r="C25" s="190">
        <f>'Прил.5 Расчет СМР и ОБ'!J37</f>
        <v>12435390</v>
      </c>
      <c r="D25" s="27"/>
      <c r="E25" s="27">
        <f>C25/$C$40</f>
        <v>0.47502288532904369</v>
      </c>
    </row>
    <row r="26" spans="2:7" ht="25.5" customHeight="1" x14ac:dyDescent="0.25">
      <c r="B26" s="25" t="s">
        <v>185</v>
      </c>
      <c r="C26" s="190">
        <f>C25</f>
        <v>12435390</v>
      </c>
      <c r="D26" s="27"/>
      <c r="E26" s="27">
        <f>C26/$C$40</f>
        <v>0.47502288532904369</v>
      </c>
    </row>
    <row r="27" spans="2:7" x14ac:dyDescent="0.25">
      <c r="B27" s="25" t="s">
        <v>186</v>
      </c>
      <c r="C27" s="26">
        <f>C24+C25</f>
        <v>24019206.960000001</v>
      </c>
      <c r="D27" s="27"/>
      <c r="E27" s="27">
        <f>C27/$C$40</f>
        <v>0.9175162977160064</v>
      </c>
    </row>
    <row r="28" spans="2:7" ht="33" customHeight="1" x14ac:dyDescent="0.25">
      <c r="B28" s="25" t="s">
        <v>187</v>
      </c>
      <c r="C28" s="25"/>
      <c r="D28" s="25"/>
      <c r="E28" s="25"/>
    </row>
    <row r="29" spans="2:7" ht="25.5" customHeight="1" x14ac:dyDescent="0.25">
      <c r="B29" s="25" t="s">
        <v>188</v>
      </c>
      <c r="C29" s="26">
        <f>ROUND(C24*3.9%,2)</f>
        <v>451768.86</v>
      </c>
      <c r="D29" s="25"/>
      <c r="E29" s="27">
        <f t="shared" ref="E29:E38" si="2">C29/$C$40</f>
        <v>1.7257243028084589E-2</v>
      </c>
    </row>
    <row r="30" spans="2:7" ht="38.25" customHeight="1" x14ac:dyDescent="0.25">
      <c r="B30" s="25" t="s">
        <v>189</v>
      </c>
      <c r="C30" s="26">
        <f>ROUND((C24+C29)*2.1%,2)</f>
        <v>252747.3</v>
      </c>
      <c r="D30" s="25"/>
      <c r="E30" s="27">
        <f t="shared" si="2"/>
        <v>9.6547636789136009E-3</v>
      </c>
    </row>
    <row r="31" spans="2:7" x14ac:dyDescent="0.25">
      <c r="B31" s="25" t="s">
        <v>190</v>
      </c>
      <c r="C31" s="26">
        <v>641572.65</v>
      </c>
      <c r="D31" s="25"/>
      <c r="E31" s="27">
        <f t="shared" si="2"/>
        <v>2.4507610243924855E-2</v>
      </c>
    </row>
    <row r="32" spans="2:7" ht="25.5" customHeight="1" x14ac:dyDescent="0.25">
      <c r="B32" s="25" t="s">
        <v>191</v>
      </c>
      <c r="C32" s="26">
        <v>0</v>
      </c>
      <c r="D32" s="25"/>
      <c r="E32" s="27">
        <f t="shared" si="2"/>
        <v>0</v>
      </c>
    </row>
    <row r="33" spans="2:12" ht="25.5" customHeight="1" x14ac:dyDescent="0.25">
      <c r="B33" s="25" t="s">
        <v>192</v>
      </c>
      <c r="C33" s="26">
        <v>0</v>
      </c>
      <c r="D33" s="25"/>
      <c r="E33" s="27">
        <f t="shared" si="2"/>
        <v>0</v>
      </c>
    </row>
    <row r="34" spans="2:12" ht="51" customHeight="1" x14ac:dyDescent="0.25">
      <c r="B34" s="25" t="s">
        <v>193</v>
      </c>
      <c r="C34" s="26">
        <v>0</v>
      </c>
      <c r="D34" s="25"/>
      <c r="E34" s="27">
        <f t="shared" si="2"/>
        <v>0</v>
      </c>
    </row>
    <row r="35" spans="2:12" ht="76.5" customHeight="1" x14ac:dyDescent="0.25">
      <c r="B35" s="25" t="s">
        <v>194</v>
      </c>
      <c r="C35" s="26">
        <v>0</v>
      </c>
      <c r="D35" s="25"/>
      <c r="E35" s="27">
        <f t="shared" si="2"/>
        <v>0</v>
      </c>
    </row>
    <row r="36" spans="2:12" ht="25.5" customHeight="1" x14ac:dyDescent="0.25">
      <c r="B36" s="25" t="s">
        <v>195</v>
      </c>
      <c r="C36" s="26">
        <v>0</v>
      </c>
      <c r="D36" s="25"/>
      <c r="E36" s="27">
        <f t="shared" si="2"/>
        <v>0</v>
      </c>
      <c r="G36" s="156"/>
      <c r="L36" s="119"/>
    </row>
    <row r="37" spans="2:12" x14ac:dyDescent="0.25">
      <c r="B37" s="25" t="s">
        <v>196</v>
      </c>
      <c r="C37" s="26">
        <f>ROUND((C27+C32+C33+C34+C35+C29+C31+C30)*0.2%,2)</f>
        <v>50730.59</v>
      </c>
      <c r="D37" s="25"/>
      <c r="E37" s="27">
        <f t="shared" si="2"/>
        <v>1.9378717705069747E-3</v>
      </c>
      <c r="G37" s="156"/>
      <c r="L37" s="119"/>
    </row>
    <row r="38" spans="2:12" ht="38.25" customHeight="1" x14ac:dyDescent="0.25">
      <c r="B38" s="25" t="s">
        <v>197</v>
      </c>
      <c r="C38" s="190">
        <f>C27+C32+C33+C34+C35+C29+C31+C30+C36+C37</f>
        <v>25416026.359999999</v>
      </c>
      <c r="D38" s="25"/>
      <c r="E38" s="27">
        <f t="shared" si="2"/>
        <v>0.97087378643743638</v>
      </c>
    </row>
    <row r="39" spans="2:12" ht="13.5" customHeight="1" x14ac:dyDescent="0.25">
      <c r="B39" s="25" t="s">
        <v>198</v>
      </c>
      <c r="C39" s="190">
        <f>ROUND(C38*3%,2)</f>
        <v>762480.79</v>
      </c>
      <c r="D39" s="25"/>
      <c r="E39" s="27">
        <f>C39/$C$38</f>
        <v>2.9999999968523799E-2</v>
      </c>
    </row>
    <row r="40" spans="2:12" x14ac:dyDescent="0.25">
      <c r="B40" s="25" t="s">
        <v>199</v>
      </c>
      <c r="C40" s="190">
        <f>C39+C38</f>
        <v>26178507.149999999</v>
      </c>
      <c r="D40" s="25"/>
      <c r="E40" s="27">
        <f>C40/$C$40</f>
        <v>1</v>
      </c>
    </row>
    <row r="41" spans="2:12" x14ac:dyDescent="0.25">
      <c r="B41" s="25" t="s">
        <v>200</v>
      </c>
      <c r="C41" s="190">
        <f>C40/'Прил.5 Расчет СМР и ОБ'!E60</f>
        <v>2908723.0166666666</v>
      </c>
      <c r="D41" s="25"/>
      <c r="E41" s="25"/>
    </row>
    <row r="42" spans="2:12" x14ac:dyDescent="0.25">
      <c r="B42" s="120"/>
      <c r="C42" s="4"/>
      <c r="D42" s="4"/>
      <c r="E42" s="4"/>
    </row>
    <row r="43" spans="2:12" s="231" customFormat="1" x14ac:dyDescent="0.25">
      <c r="B43" s="222" t="s">
        <v>429</v>
      </c>
      <c r="C43" s="223"/>
    </row>
    <row r="44" spans="2:12" s="231" customFormat="1" x14ac:dyDescent="0.25">
      <c r="B44" s="217" t="s">
        <v>77</v>
      </c>
      <c r="C44" s="223"/>
    </row>
    <row r="45" spans="2:12" s="231" customFormat="1" x14ac:dyDescent="0.25">
      <c r="B45" s="222"/>
      <c r="C45" s="223"/>
    </row>
    <row r="46" spans="2:12" s="231" customFormat="1" x14ac:dyDescent="0.25">
      <c r="B46" s="222" t="s">
        <v>430</v>
      </c>
      <c r="C46" s="223"/>
    </row>
    <row r="47" spans="2:12" s="231" customFormat="1" x14ac:dyDescent="0.25">
      <c r="B47" s="217" t="s">
        <v>78</v>
      </c>
      <c r="C47" s="223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6:E6"/>
    <mergeCell ref="B8:E8"/>
    <mergeCell ref="B7:C7"/>
    <mergeCell ref="D7:E7"/>
  </mergeCells>
  <pageMargins left="0.7" right="0.7" top="0.75" bottom="0.75" header="0.3" footer="0.3"/>
  <pageSetup paperSize="9" scale="75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69"/>
  <sheetViews>
    <sheetView tabSelected="1" view="pageBreakPreview" topLeftCell="A35" zoomScaleSheetLayoutView="100" workbookViewId="0">
      <selection activeCell="D13" sqref="D13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4.5703125" style="12" customWidth="1"/>
    <col min="7" max="7" width="13.42578125" style="12" customWidth="1"/>
    <col min="8" max="8" width="12.7109375" style="12" customWidth="1"/>
    <col min="9" max="9" width="14.5703125" style="12" customWidth="1"/>
    <col min="10" max="10" width="15.140625" style="12" customWidth="1"/>
    <col min="11" max="11" width="22.42578125" style="12" customWidth="1"/>
    <col min="12" max="12" width="20.28515625" style="12" customWidth="1"/>
    <col min="13" max="13" width="10.85546875" style="12" customWidth="1"/>
    <col min="14" max="14" width="9.140625" style="12"/>
  </cols>
  <sheetData>
    <row r="2" spans="1:12" ht="15.75" customHeight="1" x14ac:dyDescent="0.25">
      <c r="I2" s="176"/>
      <c r="J2" s="159" t="s">
        <v>201</v>
      </c>
    </row>
    <row r="4" spans="1:12" s="4" customFormat="1" ht="12.75" customHeight="1" x14ac:dyDescent="0.2">
      <c r="A4" s="245" t="s">
        <v>202</v>
      </c>
      <c r="B4" s="245"/>
      <c r="C4" s="245"/>
      <c r="D4" s="245"/>
      <c r="E4" s="245"/>
      <c r="F4" s="245"/>
      <c r="G4" s="245"/>
      <c r="H4" s="245"/>
      <c r="I4" s="150"/>
      <c r="J4" s="150"/>
    </row>
    <row r="5" spans="1:12" s="4" customFormat="1" ht="12.75" customHeight="1" x14ac:dyDescent="0.2">
      <c r="A5" s="150"/>
      <c r="B5" s="150"/>
      <c r="C5" s="150"/>
      <c r="D5" s="150"/>
      <c r="E5" s="150"/>
      <c r="F5" s="150"/>
      <c r="G5" s="150"/>
      <c r="H5" s="150"/>
      <c r="I5" s="150"/>
      <c r="J5" s="150"/>
    </row>
    <row r="6" spans="1:12" s="4" customFormat="1" ht="26.25" customHeight="1" x14ac:dyDescent="0.2">
      <c r="A6" s="248" t="s">
        <v>203</v>
      </c>
      <c r="B6" s="248"/>
      <c r="C6" s="248"/>
      <c r="D6" s="248" t="s">
        <v>48</v>
      </c>
      <c r="E6" s="248"/>
      <c r="F6" s="248"/>
      <c r="G6" s="248"/>
      <c r="H6" s="248"/>
      <c r="I6" s="248"/>
      <c r="J6" s="248"/>
    </row>
    <row r="7" spans="1:12" s="4" customFormat="1" ht="25.5" customHeight="1" x14ac:dyDescent="0.2">
      <c r="A7" s="248" t="str">
        <f>'Прил.1 Сравнит табл'!B7</f>
        <v>Единица измерения  — 1 ед.</v>
      </c>
      <c r="B7" s="268"/>
      <c r="C7" s="268"/>
      <c r="D7" s="268"/>
      <c r="E7" s="268"/>
      <c r="F7" s="268"/>
      <c r="G7" s="268"/>
      <c r="H7" s="268"/>
      <c r="I7" s="48"/>
      <c r="J7" s="48"/>
    </row>
    <row r="8" spans="1:12" s="4" customFormat="1" ht="12.75" customHeight="1" x14ac:dyDescent="0.2"/>
    <row r="9" spans="1:12" ht="27" customHeight="1" x14ac:dyDescent="0.25">
      <c r="A9" s="270" t="s">
        <v>13</v>
      </c>
      <c r="B9" s="270" t="s">
        <v>98</v>
      </c>
      <c r="C9" s="270" t="s">
        <v>166</v>
      </c>
      <c r="D9" s="270" t="s">
        <v>100</v>
      </c>
      <c r="E9" s="279" t="s">
        <v>204</v>
      </c>
      <c r="F9" s="281" t="s">
        <v>102</v>
      </c>
      <c r="G9" s="282"/>
      <c r="H9" s="279" t="s">
        <v>205</v>
      </c>
      <c r="I9" s="281" t="s">
        <v>206</v>
      </c>
      <c r="J9" s="282"/>
    </row>
    <row r="10" spans="1:12" ht="28.5" customHeight="1" x14ac:dyDescent="0.25">
      <c r="A10" s="270"/>
      <c r="B10" s="270"/>
      <c r="C10" s="270"/>
      <c r="D10" s="270"/>
      <c r="E10" s="280"/>
      <c r="F10" s="2" t="s">
        <v>207</v>
      </c>
      <c r="G10" s="2" t="s">
        <v>104</v>
      </c>
      <c r="H10" s="280"/>
      <c r="I10" s="2" t="s">
        <v>207</v>
      </c>
      <c r="J10" s="2" t="s">
        <v>104</v>
      </c>
    </row>
    <row r="11" spans="1:1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</row>
    <row r="12" spans="1:12" x14ac:dyDescent="0.25">
      <c r="A12" s="2"/>
      <c r="B12" s="264" t="s">
        <v>208</v>
      </c>
      <c r="C12" s="269"/>
      <c r="D12" s="270"/>
      <c r="E12" s="271"/>
      <c r="F12" s="272"/>
      <c r="G12" s="272"/>
      <c r="H12" s="274"/>
      <c r="I12" s="194"/>
      <c r="J12" s="194"/>
    </row>
    <row r="13" spans="1:12" ht="25.5" customHeight="1" x14ac:dyDescent="0.25">
      <c r="A13" s="2">
        <v>1</v>
      </c>
      <c r="B13" s="195" t="s">
        <v>209</v>
      </c>
      <c r="C13" s="8" t="s">
        <v>210</v>
      </c>
      <c r="D13" s="2" t="s">
        <v>211</v>
      </c>
      <c r="E13" s="152">
        <v>4272.8916797488</v>
      </c>
      <c r="F13" s="32">
        <v>12.74</v>
      </c>
      <c r="G13" s="32">
        <f>Прил.3!H12</f>
        <v>54436.639999999999</v>
      </c>
      <c r="H13" s="193">
        <f>G13/G14</f>
        <v>1</v>
      </c>
      <c r="I13" s="32">
        <f>ФОТр.тек.!E13</f>
        <v>587.66753848264</v>
      </c>
      <c r="J13" s="32">
        <f>ROUND(I13*E13,2)</f>
        <v>2511039.7400000002</v>
      </c>
    </row>
    <row r="14" spans="1:12" s="12" customFormat="1" ht="25.5" customHeight="1" x14ac:dyDescent="0.2">
      <c r="A14" s="2"/>
      <c r="B14" s="2"/>
      <c r="C14" s="103" t="s">
        <v>212</v>
      </c>
      <c r="D14" s="2" t="s">
        <v>211</v>
      </c>
      <c r="E14" s="152">
        <f>SUM(E13:E13)</f>
        <v>4272.8916797488</v>
      </c>
      <c r="F14" s="32"/>
      <c r="G14" s="32">
        <f>SUM(G13:G13)</f>
        <v>54436.639999999999</v>
      </c>
      <c r="H14" s="193">
        <v>1</v>
      </c>
      <c r="I14" s="32"/>
      <c r="J14" s="32">
        <f>SUM(J13:J13)</f>
        <v>2511039.7400000002</v>
      </c>
      <c r="K14" s="151"/>
    </row>
    <row r="15" spans="1:12" s="12" customFormat="1" ht="14.25" customHeight="1" x14ac:dyDescent="0.2">
      <c r="A15" s="2"/>
      <c r="B15" s="269" t="s">
        <v>112</v>
      </c>
      <c r="C15" s="269"/>
      <c r="D15" s="270"/>
      <c r="E15" s="271"/>
      <c r="F15" s="272"/>
      <c r="G15" s="272"/>
      <c r="H15" s="274"/>
      <c r="I15" s="194"/>
      <c r="J15" s="194"/>
    </row>
    <row r="16" spans="1:12" s="12" customFormat="1" ht="14.25" customHeight="1" x14ac:dyDescent="0.2">
      <c r="A16" s="2">
        <v>2</v>
      </c>
      <c r="B16" s="2">
        <v>2</v>
      </c>
      <c r="C16" s="8" t="s">
        <v>112</v>
      </c>
      <c r="D16" s="2" t="s">
        <v>211</v>
      </c>
      <c r="E16" s="152">
        <v>449.29</v>
      </c>
      <c r="F16" s="32">
        <f>ROUND(G16/E16,2)</f>
        <v>10.220000000000001</v>
      </c>
      <c r="G16" s="32">
        <f>Прил.3!H16</f>
        <v>4592.82</v>
      </c>
      <c r="H16" s="193">
        <v>1</v>
      </c>
      <c r="I16" s="32">
        <f>ROUND(F16*Прил.10!D10,2)</f>
        <v>452.64</v>
      </c>
      <c r="J16" s="32">
        <f>ROUND(I16*E16,2)</f>
        <v>203366.63</v>
      </c>
      <c r="L16" s="153"/>
    </row>
    <row r="17" spans="1:12" s="12" customFormat="1" ht="14.25" customHeight="1" x14ac:dyDescent="0.2">
      <c r="A17" s="2"/>
      <c r="B17" s="264" t="s">
        <v>113</v>
      </c>
      <c r="C17" s="269"/>
      <c r="D17" s="270"/>
      <c r="E17" s="271"/>
      <c r="F17" s="272"/>
      <c r="G17" s="272"/>
      <c r="H17" s="273"/>
      <c r="I17" s="193"/>
      <c r="J17" s="193"/>
    </row>
    <row r="18" spans="1:12" s="12" customFormat="1" ht="14.25" customHeight="1" x14ac:dyDescent="0.2">
      <c r="A18" s="2"/>
      <c r="B18" s="269" t="s">
        <v>213</v>
      </c>
      <c r="C18" s="269"/>
      <c r="D18" s="270"/>
      <c r="E18" s="271"/>
      <c r="F18" s="272"/>
      <c r="G18" s="272"/>
      <c r="H18" s="274"/>
      <c r="I18" s="194"/>
      <c r="J18" s="194"/>
    </row>
    <row r="19" spans="1:12" s="12" customFormat="1" ht="14.25" customHeight="1" x14ac:dyDescent="0.2">
      <c r="A19" s="2">
        <v>3</v>
      </c>
      <c r="B19" s="195" t="s">
        <v>114</v>
      </c>
      <c r="C19" s="8" t="s">
        <v>115</v>
      </c>
      <c r="D19" s="2" t="s">
        <v>116</v>
      </c>
      <c r="E19" s="152">
        <v>2968.7</v>
      </c>
      <c r="F19" s="46">
        <v>101.62</v>
      </c>
      <c r="G19" s="32">
        <f>ROUND(E19*F19,2)</f>
        <v>301679.28999999998</v>
      </c>
      <c r="H19" s="193">
        <f>G19/$G$30</f>
        <v>0.94508317036552003</v>
      </c>
      <c r="I19" s="32">
        <f>ROUND(F19*Прил.10!$D$11,2)</f>
        <v>1368.82</v>
      </c>
      <c r="J19" s="32">
        <f>ROUND(I19*E19,2)</f>
        <v>4063615.93</v>
      </c>
    </row>
    <row r="20" spans="1:12" s="12" customFormat="1" ht="26.25" customHeight="1" x14ac:dyDescent="0.2">
      <c r="A20" s="2"/>
      <c r="B20" s="2"/>
      <c r="C20" s="8" t="s">
        <v>214</v>
      </c>
      <c r="D20" s="2"/>
      <c r="E20" s="196"/>
      <c r="F20" s="32"/>
      <c r="G20" s="32">
        <f>SUM(G19:G19)</f>
        <v>301679.28999999998</v>
      </c>
      <c r="H20" s="193">
        <f>G20/G30</f>
        <v>0.94508317036552003</v>
      </c>
      <c r="I20" s="32"/>
      <c r="J20" s="32">
        <f>SUM(J19:J19)</f>
        <v>4063615.93</v>
      </c>
      <c r="L20" s="151"/>
    </row>
    <row r="21" spans="1:12" s="12" customFormat="1" ht="25.5" hidden="1" customHeight="1" outlineLevel="1" x14ac:dyDescent="0.2">
      <c r="A21" s="2">
        <v>4</v>
      </c>
      <c r="B21" s="195" t="s">
        <v>117</v>
      </c>
      <c r="C21" s="8" t="s">
        <v>118</v>
      </c>
      <c r="D21" s="2" t="s">
        <v>116</v>
      </c>
      <c r="E21" s="152">
        <v>408.5</v>
      </c>
      <c r="F21" s="46">
        <v>29.6</v>
      </c>
      <c r="G21" s="32">
        <f t="shared" ref="G21:G28" si="0">ROUND(E21*F21,2)</f>
        <v>12091.6</v>
      </c>
      <c r="H21" s="193">
        <f t="shared" ref="H21:H28" si="1">G21/$G$30</f>
        <v>3.7879854672131001E-2</v>
      </c>
      <c r="I21" s="32">
        <f>ROUND(F21*Прил.10!$D$11,2)</f>
        <v>398.71</v>
      </c>
      <c r="J21" s="32">
        <f t="shared" ref="J21:J28" si="2">ROUND(I21*E21,2)</f>
        <v>162873.04</v>
      </c>
      <c r="L21" s="151"/>
    </row>
    <row r="22" spans="1:12" s="12" customFormat="1" ht="25.5" hidden="1" customHeight="1" outlineLevel="1" x14ac:dyDescent="0.2">
      <c r="A22" s="2">
        <v>5</v>
      </c>
      <c r="B22" s="195" t="s">
        <v>119</v>
      </c>
      <c r="C22" s="8" t="s">
        <v>120</v>
      </c>
      <c r="D22" s="2" t="s">
        <v>116</v>
      </c>
      <c r="E22" s="152">
        <v>29.4</v>
      </c>
      <c r="F22" s="46">
        <v>131.44</v>
      </c>
      <c r="G22" s="32">
        <f t="shared" si="0"/>
        <v>3864.34</v>
      </c>
      <c r="H22" s="193">
        <f t="shared" si="1"/>
        <v>1.2105977505350999E-2</v>
      </c>
      <c r="I22" s="32">
        <f>ROUND(F22*Прил.10!$D$11,2)</f>
        <v>1770.5</v>
      </c>
      <c r="J22" s="32">
        <f t="shared" si="2"/>
        <v>52052.7</v>
      </c>
      <c r="L22" s="151"/>
    </row>
    <row r="23" spans="1:12" s="12" customFormat="1" ht="25.5" hidden="1" customHeight="1" outlineLevel="1" x14ac:dyDescent="0.2">
      <c r="A23" s="2">
        <v>6</v>
      </c>
      <c r="B23" s="195" t="s">
        <v>121</v>
      </c>
      <c r="C23" s="8" t="s">
        <v>122</v>
      </c>
      <c r="D23" s="2" t="s">
        <v>116</v>
      </c>
      <c r="E23" s="152">
        <v>4.03</v>
      </c>
      <c r="F23" s="46">
        <v>115.4</v>
      </c>
      <c r="G23" s="32">
        <f t="shared" si="0"/>
        <v>465.06</v>
      </c>
      <c r="H23" s="193">
        <f t="shared" si="1"/>
        <v>1.4569126677877E-3</v>
      </c>
      <c r="I23" s="32">
        <f>ROUND(F23*Прил.10!$D$11,2)</f>
        <v>1554.44</v>
      </c>
      <c r="J23" s="32">
        <f t="shared" si="2"/>
        <v>6264.39</v>
      </c>
      <c r="L23" s="151"/>
    </row>
    <row r="24" spans="1:12" s="12" customFormat="1" ht="25.5" hidden="1" customHeight="1" outlineLevel="1" x14ac:dyDescent="0.2">
      <c r="A24" s="2">
        <v>7</v>
      </c>
      <c r="B24" s="195" t="s">
        <v>123</v>
      </c>
      <c r="C24" s="8" t="s">
        <v>124</v>
      </c>
      <c r="D24" s="2" t="s">
        <v>116</v>
      </c>
      <c r="E24" s="152">
        <v>78.260000000000005</v>
      </c>
      <c r="F24" s="46">
        <v>5.25</v>
      </c>
      <c r="G24" s="32">
        <f t="shared" si="0"/>
        <v>410.87</v>
      </c>
      <c r="H24" s="193">
        <f t="shared" si="1"/>
        <v>1.2871494168793999E-3</v>
      </c>
      <c r="I24" s="32">
        <f>ROUND(F24*Прил.10!$D$11,2)</f>
        <v>70.72</v>
      </c>
      <c r="J24" s="32">
        <f t="shared" si="2"/>
        <v>5534.55</v>
      </c>
      <c r="L24" s="151"/>
    </row>
    <row r="25" spans="1:12" s="12" customFormat="1" ht="25.5" hidden="1" customHeight="1" outlineLevel="1" x14ac:dyDescent="0.2">
      <c r="A25" s="2">
        <v>8</v>
      </c>
      <c r="B25" s="195" t="s">
        <v>125</v>
      </c>
      <c r="C25" s="8" t="s">
        <v>126</v>
      </c>
      <c r="D25" s="2" t="s">
        <v>116</v>
      </c>
      <c r="E25" s="152">
        <v>3.33</v>
      </c>
      <c r="F25" s="46">
        <v>80.44</v>
      </c>
      <c r="G25" s="32">
        <f t="shared" si="0"/>
        <v>267.87</v>
      </c>
      <c r="H25" s="193">
        <f t="shared" si="1"/>
        <v>8.3916741134538E-4</v>
      </c>
      <c r="I25" s="32">
        <f>ROUND(F25*Прил.10!$D$11,2)</f>
        <v>1083.53</v>
      </c>
      <c r="J25" s="32">
        <f t="shared" si="2"/>
        <v>3608.15</v>
      </c>
      <c r="L25" s="151"/>
    </row>
    <row r="26" spans="1:12" s="12" customFormat="1" ht="25.5" hidden="1" customHeight="1" outlineLevel="1" x14ac:dyDescent="0.2">
      <c r="A26" s="2">
        <v>9</v>
      </c>
      <c r="B26" s="195" t="s">
        <v>127</v>
      </c>
      <c r="C26" s="8" t="s">
        <v>128</v>
      </c>
      <c r="D26" s="2" t="s">
        <v>116</v>
      </c>
      <c r="E26" s="152">
        <v>2.5</v>
      </c>
      <c r="F26" s="46">
        <v>99.89</v>
      </c>
      <c r="G26" s="32">
        <f t="shared" si="0"/>
        <v>249.73</v>
      </c>
      <c r="H26" s="193">
        <f t="shared" si="1"/>
        <v>7.8233948420981E-4</v>
      </c>
      <c r="I26" s="32">
        <f>ROUND(F26*Прил.10!$D$11,2)</f>
        <v>1345.52</v>
      </c>
      <c r="J26" s="32">
        <f t="shared" si="2"/>
        <v>3363.8</v>
      </c>
      <c r="L26" s="151"/>
    </row>
    <row r="27" spans="1:12" s="12" customFormat="1" ht="25.5" hidden="1" customHeight="1" outlineLevel="1" x14ac:dyDescent="0.2">
      <c r="A27" s="2">
        <v>10</v>
      </c>
      <c r="B27" s="195" t="s">
        <v>129</v>
      </c>
      <c r="C27" s="8" t="s">
        <v>130</v>
      </c>
      <c r="D27" s="2" t="s">
        <v>116</v>
      </c>
      <c r="E27" s="152">
        <v>1.53</v>
      </c>
      <c r="F27" s="46">
        <v>65.709999999999994</v>
      </c>
      <c r="G27" s="32">
        <f t="shared" si="0"/>
        <v>100.54</v>
      </c>
      <c r="H27" s="193">
        <f t="shared" si="1"/>
        <v>3.1496581004467002E-4</v>
      </c>
      <c r="I27" s="32">
        <f>ROUND(F27*Прил.10!$D$11,2)</f>
        <v>885.11</v>
      </c>
      <c r="J27" s="32">
        <f t="shared" si="2"/>
        <v>1354.22</v>
      </c>
      <c r="L27" s="151"/>
    </row>
    <row r="28" spans="1:12" s="12" customFormat="1" ht="25.5" hidden="1" customHeight="1" outlineLevel="1" x14ac:dyDescent="0.2">
      <c r="A28" s="2">
        <v>11</v>
      </c>
      <c r="B28" s="195" t="s">
        <v>131</v>
      </c>
      <c r="C28" s="8" t="s">
        <v>132</v>
      </c>
      <c r="D28" s="2" t="s">
        <v>116</v>
      </c>
      <c r="E28" s="152">
        <v>9.8699999999999992</v>
      </c>
      <c r="F28" s="46">
        <v>8.1</v>
      </c>
      <c r="G28" s="32">
        <f t="shared" si="0"/>
        <v>79.95</v>
      </c>
      <c r="H28" s="193">
        <f t="shared" si="1"/>
        <v>2.5046266673036999E-4</v>
      </c>
      <c r="I28" s="32">
        <f>ROUND(F28*Прил.10!$D$11,2)</f>
        <v>109.11</v>
      </c>
      <c r="J28" s="32">
        <f t="shared" si="2"/>
        <v>1076.92</v>
      </c>
      <c r="L28" s="151"/>
    </row>
    <row r="29" spans="1:12" s="12" customFormat="1" ht="21" customHeight="1" collapsed="1" x14ac:dyDescent="0.2">
      <c r="A29" s="2"/>
      <c r="B29" s="2"/>
      <c r="C29" s="8" t="s">
        <v>215</v>
      </c>
      <c r="D29" s="2"/>
      <c r="E29" s="192"/>
      <c r="F29" s="32"/>
      <c r="G29" s="32">
        <f>SUM(G21:G28)</f>
        <v>17529.96</v>
      </c>
      <c r="H29" s="193">
        <f>G29/G30</f>
        <v>5.4916829634479997E-2</v>
      </c>
      <c r="I29" s="32"/>
      <c r="J29" s="32">
        <f>SUM(J21:J28)</f>
        <v>236127.77</v>
      </c>
      <c r="K29" s="151"/>
      <c r="L29" s="151"/>
    </row>
    <row r="30" spans="1:12" s="12" customFormat="1" ht="25.5" customHeight="1" x14ac:dyDescent="0.2">
      <c r="A30" s="2"/>
      <c r="B30" s="191"/>
      <c r="C30" s="197" t="s">
        <v>216</v>
      </c>
      <c r="D30" s="191"/>
      <c r="E30" s="198"/>
      <c r="F30" s="199"/>
      <c r="G30" s="199">
        <f>G20+G29</f>
        <v>319209.25</v>
      </c>
      <c r="H30" s="200">
        <v>1</v>
      </c>
      <c r="I30" s="199"/>
      <c r="J30" s="199">
        <f>J20+J29</f>
        <v>4299743.7</v>
      </c>
    </row>
    <row r="31" spans="1:12" ht="29.25" customHeight="1" x14ac:dyDescent="0.25">
      <c r="A31" s="201"/>
      <c r="B31" s="264" t="s">
        <v>217</v>
      </c>
      <c r="C31" s="264"/>
      <c r="D31" s="264"/>
      <c r="E31" s="264"/>
      <c r="F31" s="264"/>
      <c r="G31" s="264"/>
      <c r="H31" s="264"/>
      <c r="I31" s="264"/>
      <c r="J31" s="264"/>
    </row>
    <row r="32" spans="1:12" ht="15" customHeight="1" x14ac:dyDescent="0.25">
      <c r="A32" s="2"/>
      <c r="B32" s="275" t="s">
        <v>218</v>
      </c>
      <c r="C32" s="268"/>
      <c r="D32" s="268"/>
      <c r="E32" s="268"/>
      <c r="F32" s="268"/>
      <c r="G32" s="268"/>
      <c r="H32" s="268"/>
      <c r="I32" s="268"/>
      <c r="J32" s="268"/>
    </row>
    <row r="33" spans="1:11" x14ac:dyDescent="0.25">
      <c r="A33" s="2">
        <v>12</v>
      </c>
      <c r="B33" s="195" t="s">
        <v>219</v>
      </c>
      <c r="C33" s="8" t="s">
        <v>61</v>
      </c>
      <c r="D33" s="2" t="s">
        <v>134</v>
      </c>
      <c r="E33" s="152">
        <v>9</v>
      </c>
      <c r="F33" s="32">
        <f>ROUND(I33/Прил.10!D13,2)</f>
        <v>220720.45</v>
      </c>
      <c r="G33" s="32">
        <f>ROUND(E33*F33,2)</f>
        <v>1986484.05</v>
      </c>
      <c r="H33" s="193">
        <f>G33/$G$36</f>
        <v>1</v>
      </c>
      <c r="I33" s="32">
        <v>1381710</v>
      </c>
      <c r="J33" s="32">
        <f>ROUND(I33*E33,2)</f>
        <v>12435390</v>
      </c>
    </row>
    <row r="34" spans="1:11" x14ac:dyDescent="0.25">
      <c r="A34" s="2"/>
      <c r="B34" s="2"/>
      <c r="C34" s="8" t="s">
        <v>220</v>
      </c>
      <c r="D34" s="2"/>
      <c r="E34" s="152"/>
      <c r="F34" s="102"/>
      <c r="G34" s="32">
        <f>SUM(G33:G33)</f>
        <v>1986484.05</v>
      </c>
      <c r="H34" s="193">
        <f>G34/$G$36</f>
        <v>1</v>
      </c>
      <c r="I34" s="32"/>
      <c r="J34" s="32">
        <f>SUM(J33:J33)</f>
        <v>12435390</v>
      </c>
      <c r="K34" s="151"/>
    </row>
    <row r="35" spans="1:11" x14ac:dyDescent="0.25">
      <c r="A35" s="2"/>
      <c r="B35" s="2"/>
      <c r="C35" s="8" t="s">
        <v>221</v>
      </c>
      <c r="D35" s="2"/>
      <c r="E35" s="192"/>
      <c r="F35" s="102"/>
      <c r="G35" s="32">
        <v>0</v>
      </c>
      <c r="H35" s="193">
        <f>G35/$G$36</f>
        <v>0</v>
      </c>
      <c r="I35" s="102"/>
      <c r="J35" s="32">
        <v>0</v>
      </c>
      <c r="K35" s="151"/>
    </row>
    <row r="36" spans="1:11" x14ac:dyDescent="0.25">
      <c r="A36" s="2"/>
      <c r="B36" s="2"/>
      <c r="C36" s="103" t="s">
        <v>222</v>
      </c>
      <c r="D36" s="2"/>
      <c r="E36" s="192"/>
      <c r="F36" s="102"/>
      <c r="G36" s="32">
        <f>G35+G34</f>
        <v>1986484.05</v>
      </c>
      <c r="H36" s="193">
        <f>(G34+G35)/G36</f>
        <v>1</v>
      </c>
      <c r="I36" s="32"/>
      <c r="J36" s="32">
        <f>J35+J34</f>
        <v>12435390</v>
      </c>
      <c r="K36" s="151"/>
    </row>
    <row r="37" spans="1:11" ht="25.5" customHeight="1" x14ac:dyDescent="0.25">
      <c r="A37" s="2"/>
      <c r="B37" s="2"/>
      <c r="C37" s="8" t="s">
        <v>223</v>
      </c>
      <c r="D37" s="2"/>
      <c r="E37" s="192"/>
      <c r="F37" s="102"/>
      <c r="G37" s="32">
        <f>G36+G35</f>
        <v>1986484.05</v>
      </c>
      <c r="H37" s="193">
        <f>G37/$G$36</f>
        <v>1</v>
      </c>
      <c r="I37" s="32"/>
      <c r="J37" s="32">
        <f>J36+J35</f>
        <v>12435390</v>
      </c>
      <c r="K37" s="151"/>
    </row>
    <row r="38" spans="1:11" s="12" customFormat="1" ht="30" customHeight="1" x14ac:dyDescent="0.2">
      <c r="A38" s="2"/>
      <c r="B38" s="276" t="s">
        <v>224</v>
      </c>
      <c r="C38" s="277"/>
      <c r="D38" s="277"/>
      <c r="E38" s="277"/>
      <c r="F38" s="277"/>
      <c r="G38" s="277"/>
      <c r="H38" s="277"/>
      <c r="I38" s="277"/>
      <c r="J38" s="278"/>
      <c r="K38" s="151"/>
    </row>
    <row r="39" spans="1:11" s="12" customFormat="1" ht="14.25" customHeight="1" x14ac:dyDescent="0.2">
      <c r="A39" s="2"/>
      <c r="B39" s="269" t="s">
        <v>225</v>
      </c>
      <c r="C39" s="269"/>
      <c r="D39" s="270"/>
      <c r="E39" s="271"/>
      <c r="F39" s="272"/>
      <c r="G39" s="272"/>
      <c r="H39" s="273"/>
      <c r="I39" s="193"/>
      <c r="J39" s="193"/>
    </row>
    <row r="40" spans="1:11" s="12" customFormat="1" ht="14.25" customHeight="1" x14ac:dyDescent="0.2">
      <c r="A40" s="2">
        <v>13</v>
      </c>
      <c r="B40" s="141" t="s">
        <v>136</v>
      </c>
      <c r="C40" s="142" t="s">
        <v>137</v>
      </c>
      <c r="D40" s="143" t="s">
        <v>138</v>
      </c>
      <c r="E40" s="143">
        <v>250</v>
      </c>
      <c r="F40" s="32">
        <v>229.57</v>
      </c>
      <c r="G40" s="32">
        <f>ROUND(E40*F40,2)</f>
        <v>57392.5</v>
      </c>
      <c r="H40" s="193">
        <f t="shared" ref="H40:H52" si="3">G40/$G$54</f>
        <v>0.95284352214995005</v>
      </c>
      <c r="I40" s="32">
        <f>ROUND(F40*Прил.10!$D$12,2)</f>
        <v>1845.74</v>
      </c>
      <c r="J40" s="32">
        <f>ROUND(I40*E40,2)</f>
        <v>461435</v>
      </c>
    </row>
    <row r="41" spans="1:11" s="12" customFormat="1" ht="22.5" customHeight="1" x14ac:dyDescent="0.2">
      <c r="A41" s="2"/>
      <c r="B41" s="2"/>
      <c r="C41" s="8" t="s">
        <v>226</v>
      </c>
      <c r="D41" s="2"/>
      <c r="E41" s="152"/>
      <c r="F41" s="102"/>
      <c r="G41" s="32">
        <f>SUM(G40:G40)</f>
        <v>57392.5</v>
      </c>
      <c r="H41" s="193">
        <f t="shared" si="3"/>
        <v>0.95284352214995005</v>
      </c>
      <c r="I41" s="32"/>
      <c r="J41" s="32">
        <f>SUM(J40:J40)</f>
        <v>461435</v>
      </c>
      <c r="K41" s="151"/>
    </row>
    <row r="42" spans="1:11" s="12" customFormat="1" ht="25.5" hidden="1" customHeight="1" outlineLevel="1" x14ac:dyDescent="0.2">
      <c r="A42" s="2">
        <v>14</v>
      </c>
      <c r="B42" s="141" t="s">
        <v>139</v>
      </c>
      <c r="C42" s="142" t="s">
        <v>140</v>
      </c>
      <c r="D42" s="143" t="s">
        <v>141</v>
      </c>
      <c r="E42" s="143">
        <v>1089.165</v>
      </c>
      <c r="F42" s="144">
        <v>1</v>
      </c>
      <c r="G42" s="32">
        <f t="shared" ref="G42:G52" si="4">ROUND(E42*F42,2)</f>
        <v>1089.17</v>
      </c>
      <c r="H42" s="193">
        <f t="shared" si="3"/>
        <v>1.8082651548896999E-2</v>
      </c>
      <c r="I42" s="32">
        <f>ROUND(F42*Прил.10!$D$12,2)</f>
        <v>8.0399999999999991</v>
      </c>
      <c r="J42" s="32">
        <f t="shared" ref="J42:J52" si="5">ROUND(I42*E42,2)</f>
        <v>8756.89</v>
      </c>
    </row>
    <row r="43" spans="1:11" s="12" customFormat="1" ht="25.5" hidden="1" customHeight="1" outlineLevel="1" x14ac:dyDescent="0.2">
      <c r="A43" s="2">
        <v>15</v>
      </c>
      <c r="B43" s="141" t="s">
        <v>142</v>
      </c>
      <c r="C43" s="142" t="s">
        <v>143</v>
      </c>
      <c r="D43" s="143" t="s">
        <v>144</v>
      </c>
      <c r="E43" s="143">
        <v>1.35E-2</v>
      </c>
      <c r="F43" s="144">
        <v>53400</v>
      </c>
      <c r="G43" s="32">
        <f t="shared" si="4"/>
        <v>720.9</v>
      </c>
      <c r="H43" s="193">
        <f t="shared" si="3"/>
        <v>1.1968548070182E-2</v>
      </c>
      <c r="I43" s="32">
        <f>ROUND(F43*Прил.10!$D$12,2)</f>
        <v>429336</v>
      </c>
      <c r="J43" s="32">
        <f t="shared" si="5"/>
        <v>5796.04</v>
      </c>
    </row>
    <row r="44" spans="1:11" s="12" customFormat="1" ht="14.25" hidden="1" customHeight="1" outlineLevel="1" x14ac:dyDescent="0.2">
      <c r="A44" s="2">
        <v>16</v>
      </c>
      <c r="B44" s="141" t="s">
        <v>145</v>
      </c>
      <c r="C44" s="142" t="s">
        <v>146</v>
      </c>
      <c r="D44" s="143" t="s">
        <v>138</v>
      </c>
      <c r="E44" s="143">
        <v>8.58</v>
      </c>
      <c r="F44" s="144">
        <v>28.6</v>
      </c>
      <c r="G44" s="32">
        <f t="shared" si="4"/>
        <v>245.39</v>
      </c>
      <c r="H44" s="193">
        <f t="shared" si="3"/>
        <v>4.0740213773642004E-3</v>
      </c>
      <c r="I44" s="32">
        <f>ROUND(F44*Прил.10!$D$12,2)</f>
        <v>229.94</v>
      </c>
      <c r="J44" s="32">
        <f t="shared" si="5"/>
        <v>1972.89</v>
      </c>
    </row>
    <row r="45" spans="1:11" s="12" customFormat="1" ht="14.25" hidden="1" customHeight="1" outlineLevel="1" x14ac:dyDescent="0.2">
      <c r="A45" s="2">
        <v>17</v>
      </c>
      <c r="B45" s="141" t="s">
        <v>147</v>
      </c>
      <c r="C45" s="142" t="s">
        <v>148</v>
      </c>
      <c r="D45" s="143" t="s">
        <v>149</v>
      </c>
      <c r="E45" s="143">
        <v>2.4</v>
      </c>
      <c r="F45" s="144">
        <v>73.650000000000006</v>
      </c>
      <c r="G45" s="32">
        <f t="shared" si="4"/>
        <v>176.76</v>
      </c>
      <c r="H45" s="193">
        <f t="shared" si="3"/>
        <v>2.9346102883691001E-3</v>
      </c>
      <c r="I45" s="32">
        <f>ROUND(F45*Прил.10!$D$12,2)</f>
        <v>592.15</v>
      </c>
      <c r="J45" s="32">
        <f t="shared" si="5"/>
        <v>1421.16</v>
      </c>
    </row>
    <row r="46" spans="1:11" s="12" customFormat="1" ht="14.25" hidden="1" customHeight="1" outlineLevel="1" x14ac:dyDescent="0.2">
      <c r="A46" s="2">
        <v>18</v>
      </c>
      <c r="B46" s="141" t="s">
        <v>150</v>
      </c>
      <c r="C46" s="142" t="s">
        <v>151</v>
      </c>
      <c r="D46" s="143" t="s">
        <v>138</v>
      </c>
      <c r="E46" s="143">
        <v>3</v>
      </c>
      <c r="F46" s="144">
        <v>50</v>
      </c>
      <c r="G46" s="32">
        <f t="shared" si="4"/>
        <v>150</v>
      </c>
      <c r="H46" s="193">
        <f t="shared" si="3"/>
        <v>2.4903345963757E-3</v>
      </c>
      <c r="I46" s="32">
        <f>ROUND(F46*Прил.10!$D$12,2)</f>
        <v>402</v>
      </c>
      <c r="J46" s="32">
        <f t="shared" si="5"/>
        <v>1206</v>
      </c>
    </row>
    <row r="47" spans="1:11" s="12" customFormat="1" ht="38.25" hidden="1" customHeight="1" outlineLevel="1" x14ac:dyDescent="0.2">
      <c r="A47" s="2">
        <v>19</v>
      </c>
      <c r="B47" s="141" t="s">
        <v>152</v>
      </c>
      <c r="C47" s="142" t="s">
        <v>153</v>
      </c>
      <c r="D47" s="143" t="s">
        <v>144</v>
      </c>
      <c r="E47" s="143">
        <v>0.03</v>
      </c>
      <c r="F47" s="144">
        <v>5000</v>
      </c>
      <c r="G47" s="32">
        <f t="shared" si="4"/>
        <v>150</v>
      </c>
      <c r="H47" s="193">
        <f t="shared" si="3"/>
        <v>2.4903345963757E-3</v>
      </c>
      <c r="I47" s="32">
        <f>ROUND(F47*Прил.10!$D$12,2)</f>
        <v>40200</v>
      </c>
      <c r="J47" s="32">
        <f t="shared" si="5"/>
        <v>1206</v>
      </c>
    </row>
    <row r="48" spans="1:11" s="12" customFormat="1" ht="25.5" hidden="1" customHeight="1" outlineLevel="1" x14ac:dyDescent="0.2">
      <c r="A48" s="2">
        <v>20</v>
      </c>
      <c r="B48" s="141" t="s">
        <v>154</v>
      </c>
      <c r="C48" s="142" t="s">
        <v>155</v>
      </c>
      <c r="D48" s="143" t="s">
        <v>138</v>
      </c>
      <c r="E48" s="143">
        <v>9.7799999999999994</v>
      </c>
      <c r="F48" s="144">
        <v>10.57</v>
      </c>
      <c r="G48" s="32">
        <f t="shared" si="4"/>
        <v>103.37</v>
      </c>
      <c r="H48" s="193">
        <f t="shared" si="3"/>
        <v>1.7161725815156999E-3</v>
      </c>
      <c r="I48" s="32">
        <f>ROUND(F48*Прил.10!$D$12,2)</f>
        <v>84.98</v>
      </c>
      <c r="J48" s="32">
        <f t="shared" si="5"/>
        <v>831.1</v>
      </c>
    </row>
    <row r="49" spans="1:12" s="12" customFormat="1" ht="25.5" hidden="1" customHeight="1" outlineLevel="1" x14ac:dyDescent="0.2">
      <c r="A49" s="2">
        <v>21</v>
      </c>
      <c r="B49" s="141" t="s">
        <v>156</v>
      </c>
      <c r="C49" s="142" t="s">
        <v>157</v>
      </c>
      <c r="D49" s="143" t="s">
        <v>138</v>
      </c>
      <c r="E49" s="143">
        <v>2.4</v>
      </c>
      <c r="F49" s="144">
        <v>38.89</v>
      </c>
      <c r="G49" s="32">
        <f t="shared" si="4"/>
        <v>93.34</v>
      </c>
      <c r="H49" s="193">
        <f t="shared" si="3"/>
        <v>1.5496522081713999E-3</v>
      </c>
      <c r="I49" s="32">
        <f>ROUND(F49*Прил.10!$D$12,2)</f>
        <v>312.68</v>
      </c>
      <c r="J49" s="32">
        <f t="shared" si="5"/>
        <v>750.43</v>
      </c>
    </row>
    <row r="50" spans="1:12" s="12" customFormat="1" ht="14.25" hidden="1" customHeight="1" outlineLevel="1" x14ac:dyDescent="0.2">
      <c r="A50" s="2">
        <v>22</v>
      </c>
      <c r="B50" s="141" t="s">
        <v>158</v>
      </c>
      <c r="C50" s="142" t="s">
        <v>159</v>
      </c>
      <c r="D50" s="143" t="s">
        <v>138</v>
      </c>
      <c r="E50" s="143">
        <v>9.06</v>
      </c>
      <c r="F50" s="144">
        <v>9.0399999999999991</v>
      </c>
      <c r="G50" s="32">
        <f t="shared" si="4"/>
        <v>81.900000000000006</v>
      </c>
      <c r="H50" s="193">
        <f t="shared" si="3"/>
        <v>1.3597226896211001E-3</v>
      </c>
      <c r="I50" s="32">
        <f>ROUND(F50*Прил.10!$D$12,2)</f>
        <v>72.680000000000007</v>
      </c>
      <c r="J50" s="32">
        <f t="shared" si="5"/>
        <v>658.48</v>
      </c>
    </row>
    <row r="51" spans="1:12" s="12" customFormat="1" ht="25.5" hidden="1" customHeight="1" outlineLevel="1" x14ac:dyDescent="0.2">
      <c r="A51" s="2">
        <v>23</v>
      </c>
      <c r="B51" s="141" t="s">
        <v>160</v>
      </c>
      <c r="C51" s="142" t="s">
        <v>161</v>
      </c>
      <c r="D51" s="143" t="s">
        <v>144</v>
      </c>
      <c r="E51" s="143">
        <v>2.9999999999999997E-4</v>
      </c>
      <c r="F51" s="144">
        <v>68050</v>
      </c>
      <c r="G51" s="32">
        <f t="shared" si="4"/>
        <v>20.420000000000002</v>
      </c>
      <c r="H51" s="193">
        <f t="shared" si="3"/>
        <v>3.3901754971995E-4</v>
      </c>
      <c r="I51" s="32">
        <f>ROUND(F51*Прил.10!$D$12,2)</f>
        <v>547122</v>
      </c>
      <c r="J51" s="32">
        <f t="shared" si="5"/>
        <v>164.14</v>
      </c>
    </row>
    <row r="52" spans="1:12" s="12" customFormat="1" ht="38.25" hidden="1" customHeight="1" outlineLevel="1" x14ac:dyDescent="0.2">
      <c r="A52" s="2">
        <v>24</v>
      </c>
      <c r="B52" s="141" t="s">
        <v>162</v>
      </c>
      <c r="C52" s="142" t="s">
        <v>163</v>
      </c>
      <c r="D52" s="143" t="s">
        <v>138</v>
      </c>
      <c r="E52" s="143">
        <v>0.3</v>
      </c>
      <c r="F52" s="144">
        <v>30.4</v>
      </c>
      <c r="G52" s="32">
        <f t="shared" si="4"/>
        <v>9.1199999999999992</v>
      </c>
      <c r="H52" s="193">
        <f t="shared" si="3"/>
        <v>1.5141234345964001E-4</v>
      </c>
      <c r="I52" s="32">
        <f>ROUND(F52*Прил.10!$D$12,2)</f>
        <v>244.42</v>
      </c>
      <c r="J52" s="32">
        <f t="shared" si="5"/>
        <v>73.33</v>
      </c>
    </row>
    <row r="53" spans="1:12" s="12" customFormat="1" ht="14.25" customHeight="1" collapsed="1" x14ac:dyDescent="0.2">
      <c r="A53" s="2"/>
      <c r="B53" s="2"/>
      <c r="C53" s="8" t="s">
        <v>227</v>
      </c>
      <c r="D53" s="2"/>
      <c r="E53" s="192"/>
      <c r="F53" s="102"/>
      <c r="G53" s="32">
        <f>SUM(G42:G52)</f>
        <v>2840.37</v>
      </c>
      <c r="H53" s="193">
        <f>G53/G54</f>
        <v>4.7156477850050997E-2</v>
      </c>
      <c r="I53" s="32"/>
      <c r="J53" s="32">
        <f>SUM(J42:J52)</f>
        <v>22836.46</v>
      </c>
    </row>
    <row r="54" spans="1:12" s="12" customFormat="1" ht="14.25" customHeight="1" x14ac:dyDescent="0.2">
      <c r="A54" s="2"/>
      <c r="B54" s="2"/>
      <c r="C54" s="103" t="s">
        <v>228</v>
      </c>
      <c r="D54" s="2"/>
      <c r="E54" s="192"/>
      <c r="F54" s="102"/>
      <c r="G54" s="32">
        <f>G41+G53</f>
        <v>60232.87</v>
      </c>
      <c r="H54" s="193">
        <v>1</v>
      </c>
      <c r="I54" s="102"/>
      <c r="J54" s="32">
        <f>J41+J53</f>
        <v>484271.46</v>
      </c>
      <c r="K54" s="151"/>
    </row>
    <row r="55" spans="1:12" s="12" customFormat="1" ht="14.25" customHeight="1" x14ac:dyDescent="0.2">
      <c r="A55" s="2"/>
      <c r="B55" s="2"/>
      <c r="C55" s="8" t="s">
        <v>229</v>
      </c>
      <c r="D55" s="2"/>
      <c r="E55" s="192"/>
      <c r="F55" s="102"/>
      <c r="G55" s="32">
        <f>G14+G30+G54</f>
        <v>433878.76</v>
      </c>
      <c r="H55" s="193"/>
      <c r="I55" s="102"/>
      <c r="J55" s="32">
        <f>J14+J30+J54</f>
        <v>7295054.9000000004</v>
      </c>
    </row>
    <row r="56" spans="1:12" s="12" customFormat="1" ht="14.25" customHeight="1" x14ac:dyDescent="0.2">
      <c r="A56" s="2"/>
      <c r="B56" s="2"/>
      <c r="C56" s="8" t="s">
        <v>230</v>
      </c>
      <c r="D56" s="2" t="s">
        <v>231</v>
      </c>
      <c r="E56" s="16">
        <f>ROUND(G56/(G14+G16),2)</f>
        <v>1.04</v>
      </c>
      <c r="F56" s="102"/>
      <c r="G56" s="32">
        <v>61131.05</v>
      </c>
      <c r="H56" s="193"/>
      <c r="I56" s="102"/>
      <c r="J56" s="32">
        <f>ROUND(E56*(J14+J16),2)</f>
        <v>2822982.62</v>
      </c>
      <c r="K56" s="28"/>
    </row>
    <row r="57" spans="1:12" s="12" customFormat="1" ht="14.25" customHeight="1" x14ac:dyDescent="0.2">
      <c r="A57" s="2"/>
      <c r="B57" s="2"/>
      <c r="C57" s="8" t="s">
        <v>232</v>
      </c>
      <c r="D57" s="2" t="s">
        <v>231</v>
      </c>
      <c r="E57" s="16">
        <f>ROUND(G57/(G14+G16),2)</f>
        <v>0.54</v>
      </c>
      <c r="F57" s="102"/>
      <c r="G57" s="32">
        <v>32141.07</v>
      </c>
      <c r="H57" s="193"/>
      <c r="I57" s="102"/>
      <c r="J57" s="32">
        <f>ROUND(E57*(J14+J16),2)</f>
        <v>1465779.44</v>
      </c>
      <c r="K57" s="28"/>
    </row>
    <row r="58" spans="1:12" s="12" customFormat="1" ht="14.25" customHeight="1" x14ac:dyDescent="0.2">
      <c r="A58" s="2"/>
      <c r="B58" s="2"/>
      <c r="C58" s="8" t="s">
        <v>233</v>
      </c>
      <c r="D58" s="2"/>
      <c r="E58" s="192"/>
      <c r="F58" s="102"/>
      <c r="G58" s="32">
        <f>G14+G30+G54+G56+G57</f>
        <v>527150.88</v>
      </c>
      <c r="H58" s="193"/>
      <c r="I58" s="102"/>
      <c r="J58" s="32">
        <f>J14+J30+J54+J56+J57</f>
        <v>11583816.959999999</v>
      </c>
      <c r="L58" s="153"/>
    </row>
    <row r="59" spans="1:12" s="12" customFormat="1" ht="14.25" customHeight="1" x14ac:dyDescent="0.2">
      <c r="A59" s="2"/>
      <c r="B59" s="2"/>
      <c r="C59" s="8" t="s">
        <v>234</v>
      </c>
      <c r="D59" s="2"/>
      <c r="E59" s="192"/>
      <c r="F59" s="102"/>
      <c r="G59" s="32">
        <f>G58+G36</f>
        <v>2513634.9300000002</v>
      </c>
      <c r="H59" s="193"/>
      <c r="I59" s="102"/>
      <c r="J59" s="32">
        <f>J58+J36</f>
        <v>24019206.960000001</v>
      </c>
      <c r="L59" s="28"/>
    </row>
    <row r="60" spans="1:12" s="12" customFormat="1" ht="14.25" customHeight="1" x14ac:dyDescent="0.2">
      <c r="A60" s="2"/>
      <c r="B60" s="2"/>
      <c r="C60" s="8" t="s">
        <v>200</v>
      </c>
      <c r="D60" s="2" t="s">
        <v>235</v>
      </c>
      <c r="E60" s="202">
        <v>9</v>
      </c>
      <c r="F60" s="102"/>
      <c r="G60" s="32">
        <f>G59/E60</f>
        <v>279292.77</v>
      </c>
      <c r="H60" s="193"/>
      <c r="I60" s="102"/>
      <c r="J60" s="32">
        <f>J59/E60</f>
        <v>2668800.7733333334</v>
      </c>
      <c r="L60" s="28"/>
    </row>
    <row r="64" spans="1:12" s="12" customFormat="1" ht="14.25" customHeight="1" x14ac:dyDescent="0.2">
      <c r="A64" s="30"/>
    </row>
    <row r="65" spans="2:3" s="231" customFormat="1" x14ac:dyDescent="0.25">
      <c r="B65" s="222" t="s">
        <v>429</v>
      </c>
      <c r="C65" s="223"/>
    </row>
    <row r="66" spans="2:3" s="231" customFormat="1" x14ac:dyDescent="0.25">
      <c r="B66" s="217" t="s">
        <v>77</v>
      </c>
      <c r="C66" s="223"/>
    </row>
    <row r="67" spans="2:3" s="231" customFormat="1" x14ac:dyDescent="0.25">
      <c r="B67" s="222"/>
      <c r="C67" s="223"/>
    </row>
    <row r="68" spans="2:3" s="231" customFormat="1" x14ac:dyDescent="0.25">
      <c r="B68" s="222" t="s">
        <v>430</v>
      </c>
      <c r="C68" s="223"/>
    </row>
    <row r="69" spans="2:3" s="231" customFormat="1" x14ac:dyDescent="0.25">
      <c r="B69" s="217" t="s">
        <v>78</v>
      </c>
      <c r="C69" s="223"/>
    </row>
  </sheetData>
  <sheetProtection formatCells="0" formatColumns="0" formatRows="0" insertColumns="0" insertRows="0" insertHyperlinks="0" deleteColumns="0" deleteRows="0" sort="0" autoFilter="0" pivotTables="0"/>
  <mergeCells count="20">
    <mergeCell ref="B12:H12"/>
    <mergeCell ref="B15:H15"/>
    <mergeCell ref="A6:C6"/>
    <mergeCell ref="D6:J6"/>
    <mergeCell ref="A4:H4"/>
    <mergeCell ref="A7:H7"/>
    <mergeCell ref="A9:A10"/>
    <mergeCell ref="B9:B10"/>
    <mergeCell ref="C9:C10"/>
    <mergeCell ref="D9:D10"/>
    <mergeCell ref="E9:E10"/>
    <mergeCell ref="F9:G9"/>
    <mergeCell ref="H9:H10"/>
    <mergeCell ref="I9:J9"/>
    <mergeCell ref="B17:H17"/>
    <mergeCell ref="B18:H18"/>
    <mergeCell ref="B32:J32"/>
    <mergeCell ref="B39:H39"/>
    <mergeCell ref="B31:J31"/>
    <mergeCell ref="B38:J38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2"/>
  <sheetViews>
    <sheetView view="pageBreakPreview" workbookViewId="0">
      <selection activeCell="A25" sqref="A25:XFD29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9.710937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287" t="s">
        <v>236</v>
      </c>
      <c r="B1" s="287"/>
      <c r="C1" s="287"/>
      <c r="D1" s="287"/>
      <c r="E1" s="287"/>
      <c r="F1" s="287"/>
      <c r="G1" s="287"/>
    </row>
    <row r="2" spans="1:7" x14ac:dyDescent="0.25">
      <c r="A2" s="51"/>
      <c r="B2" s="51"/>
      <c r="C2" s="51"/>
      <c r="D2" s="51"/>
      <c r="E2" s="51"/>
      <c r="F2" s="51"/>
      <c r="G2" s="51"/>
    </row>
    <row r="3" spans="1:7" ht="24.75" customHeight="1" x14ac:dyDescent="0.25">
      <c r="A3" s="245" t="s">
        <v>237</v>
      </c>
      <c r="B3" s="245"/>
      <c r="C3" s="245"/>
      <c r="D3" s="245"/>
      <c r="E3" s="245"/>
      <c r="F3" s="245"/>
      <c r="G3" s="245"/>
    </row>
    <row r="4" spans="1:7" ht="24.75" customHeight="1" x14ac:dyDescent="0.25">
      <c r="A4" s="150"/>
      <c r="B4" s="150"/>
      <c r="C4" s="150"/>
      <c r="D4" s="150"/>
      <c r="E4" s="150"/>
      <c r="F4" s="150"/>
      <c r="G4" s="150"/>
    </row>
    <row r="5" spans="1:7" ht="24.75" customHeight="1" x14ac:dyDescent="0.25">
      <c r="A5" s="150"/>
      <c r="B5" s="150"/>
      <c r="C5" s="150"/>
      <c r="D5" s="150"/>
      <c r="E5" s="150"/>
      <c r="F5" s="150"/>
      <c r="G5" s="150"/>
    </row>
    <row r="6" spans="1:7" ht="25.5" customHeight="1" x14ac:dyDescent="0.25">
      <c r="A6" s="248" t="s">
        <v>47</v>
      </c>
      <c r="B6" s="248"/>
      <c r="C6" s="248"/>
      <c r="D6" s="248" t="s">
        <v>48</v>
      </c>
      <c r="E6" s="248"/>
      <c r="F6" s="248"/>
      <c r="G6" s="248"/>
    </row>
    <row r="7" spans="1:7" x14ac:dyDescent="0.25">
      <c r="A7" s="4"/>
      <c r="B7" s="4"/>
      <c r="C7" s="4"/>
      <c r="D7" s="4"/>
      <c r="E7" s="4"/>
      <c r="F7" s="4"/>
      <c r="G7" s="4"/>
    </row>
    <row r="8" spans="1:7" ht="30" customHeight="1" x14ac:dyDescent="0.25">
      <c r="A8" s="288" t="s">
        <v>13</v>
      </c>
      <c r="B8" s="288" t="s">
        <v>98</v>
      </c>
      <c r="C8" s="288" t="s">
        <v>166</v>
      </c>
      <c r="D8" s="288" t="s">
        <v>100</v>
      </c>
      <c r="E8" s="279" t="s">
        <v>204</v>
      </c>
      <c r="F8" s="288" t="s">
        <v>102</v>
      </c>
      <c r="G8" s="288"/>
    </row>
    <row r="9" spans="1:7" x14ac:dyDescent="0.25">
      <c r="A9" s="288"/>
      <c r="B9" s="288"/>
      <c r="C9" s="288"/>
      <c r="D9" s="288"/>
      <c r="E9" s="280"/>
      <c r="F9" s="2" t="s">
        <v>207</v>
      </c>
      <c r="G9" s="2" t="s">
        <v>104</v>
      </c>
    </row>
    <row r="10" spans="1:7" x14ac:dyDescent="0.25">
      <c r="A10" s="2">
        <v>1</v>
      </c>
      <c r="B10" s="2">
        <v>2</v>
      </c>
      <c r="C10" s="2">
        <v>3</v>
      </c>
      <c r="D10" s="2">
        <v>4</v>
      </c>
      <c r="E10" s="2">
        <v>5</v>
      </c>
      <c r="F10" s="2">
        <v>6</v>
      </c>
      <c r="G10" s="2">
        <v>7</v>
      </c>
    </row>
    <row r="11" spans="1:7" ht="15" customHeight="1" x14ac:dyDescent="0.25">
      <c r="A11" s="25"/>
      <c r="B11" s="283" t="s">
        <v>238</v>
      </c>
      <c r="C11" s="284"/>
      <c r="D11" s="284"/>
      <c r="E11" s="284"/>
      <c r="F11" s="284"/>
      <c r="G11" s="285"/>
    </row>
    <row r="12" spans="1:7" ht="20.25" customHeight="1" x14ac:dyDescent="0.25">
      <c r="A12" s="2"/>
      <c r="B12" s="103"/>
      <c r="C12" s="8" t="s">
        <v>239</v>
      </c>
      <c r="D12" s="103"/>
      <c r="E12" s="104"/>
      <c r="F12" s="102"/>
      <c r="G12" s="102">
        <v>0</v>
      </c>
    </row>
    <row r="13" spans="1:7" x14ac:dyDescent="0.25">
      <c r="A13" s="2"/>
      <c r="B13" s="269" t="s">
        <v>240</v>
      </c>
      <c r="C13" s="269"/>
      <c r="D13" s="269"/>
      <c r="E13" s="286"/>
      <c r="F13" s="272"/>
      <c r="G13" s="272"/>
    </row>
    <row r="14" spans="1:7" x14ac:dyDescent="0.25">
      <c r="A14" s="2">
        <v>1</v>
      </c>
      <c r="B14" s="203" t="str">
        <f>'Прил.5 Расчет СМР и ОБ'!B33</f>
        <v>БЦ.5.3.21</v>
      </c>
      <c r="C14" s="203" t="str">
        <f>'Прил.5 Расчет СМР и ОБ'!C33</f>
        <v>Ввод выключателя 110 кВ</v>
      </c>
      <c r="D14" s="204" t="str">
        <f>'Прил.5 Расчет СМР и ОБ'!D33</f>
        <v>шт.</v>
      </c>
      <c r="E14" s="204">
        <f>'Прил.5 Расчет СМР и ОБ'!E33</f>
        <v>9</v>
      </c>
      <c r="F14" s="32">
        <f>'Прил.5 Расчет СМР и ОБ'!F33</f>
        <v>220720.45</v>
      </c>
      <c r="G14" s="32">
        <f>ROUND(E14*F14,2)</f>
        <v>1986484.05</v>
      </c>
    </row>
    <row r="15" spans="1:7" ht="25.5" customHeight="1" x14ac:dyDescent="0.25">
      <c r="A15" s="2">
        <v>2</v>
      </c>
      <c r="B15" s="113"/>
      <c r="C15" s="113" t="s">
        <v>241</v>
      </c>
      <c r="D15" s="113"/>
      <c r="E15" s="114"/>
      <c r="F15" s="102"/>
      <c r="G15" s="32">
        <f>SUM(G14:G14)</f>
        <v>1986484.05</v>
      </c>
    </row>
    <row r="16" spans="1:7" ht="19.5" customHeight="1" x14ac:dyDescent="0.25">
      <c r="A16" s="2">
        <v>3</v>
      </c>
      <c r="B16" s="8"/>
      <c r="C16" s="8" t="s">
        <v>242</v>
      </c>
      <c r="D16" s="8"/>
      <c r="E16" s="46"/>
      <c r="F16" s="102"/>
      <c r="G16" s="32">
        <f>G12+G15</f>
        <v>1986484.05</v>
      </c>
    </row>
    <row r="17" spans="1:7" x14ac:dyDescent="0.25">
      <c r="A17" s="30"/>
      <c r="B17" s="105"/>
      <c r="C17" s="30"/>
      <c r="D17" s="30"/>
      <c r="E17" s="30"/>
      <c r="F17" s="30"/>
      <c r="G17" s="30"/>
    </row>
    <row r="18" spans="1:7" s="231" customFormat="1" x14ac:dyDescent="0.25">
      <c r="B18" s="222" t="s">
        <v>429</v>
      </c>
      <c r="C18" s="223"/>
    </row>
    <row r="19" spans="1:7" s="231" customFormat="1" x14ac:dyDescent="0.25">
      <c r="B19" s="217" t="s">
        <v>77</v>
      </c>
      <c r="C19" s="223"/>
    </row>
    <row r="20" spans="1:7" s="231" customFormat="1" x14ac:dyDescent="0.25">
      <c r="B20" s="222"/>
      <c r="C20" s="223"/>
    </row>
    <row r="21" spans="1:7" s="231" customFormat="1" x14ac:dyDescent="0.25">
      <c r="B21" s="222" t="s">
        <v>430</v>
      </c>
      <c r="C21" s="223"/>
    </row>
    <row r="22" spans="1:7" s="231" customFormat="1" x14ac:dyDescent="0.25">
      <c r="B22" s="217" t="s">
        <v>78</v>
      </c>
      <c r="C22" s="223"/>
    </row>
  </sheetData>
  <mergeCells count="12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3:G3"/>
    <mergeCell ref="D6:G6"/>
    <mergeCell ref="A6:C6"/>
  </mergeCells>
  <pageMargins left="0.7" right="0.7" top="0.75" bottom="0.75" header="0.3" footer="0.3"/>
  <pageSetup paperSize="9" scale="81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15</vt:i4>
      </vt:variant>
    </vt:vector>
  </HeadingPairs>
  <TitlesOfParts>
    <vt:vector size="33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4.5 РМ</vt:lpstr>
      <vt:lpstr>ФОТр.тек.</vt:lpstr>
      <vt:lpstr>Прил.1.7</vt:lpstr>
      <vt:lpstr>ФОТи.тек.</vt:lpstr>
      <vt:lpstr>4.7 Прил.6 Расчет Прочие</vt:lpstr>
      <vt:lpstr>4.8 Прил. 6.1 Расчет ПНР</vt:lpstr>
      <vt:lpstr>4.9 Прил 6.2 Расчет ПИР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ФОТи.тек.!Область_печати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Danil</cp:lastModifiedBy>
  <cp:lastPrinted>2023-11-30T10:07:32Z</cp:lastPrinted>
  <dcterms:created xsi:type="dcterms:W3CDTF">2020-09-30T08:50:27Z</dcterms:created>
  <dcterms:modified xsi:type="dcterms:W3CDTF">2023-11-30T10:07:47Z</dcterms:modified>
  <cp:category/>
</cp:coreProperties>
</file>