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F35" sqref="F35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35 кВ (с алюминиевой жилой) сечение жилы 95 мм2</t>
        </is>
      </c>
    </row>
    <row r="8" ht="31.65" customHeight="1" s="327">
      <c r="B8" s="361" t="inlineStr">
        <is>
          <t>Сопоставимый уровень цен: 3 кв. 2011 г.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35кВ 1х95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3817.09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F35" sqref="F35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35кВ 1х95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3817087.87/1000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/>
    <row r="28" ht="15" customHeight="1" s="327"/>
    <row r="29" ht="15" customHeight="1" s="327"/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9" workbookViewId="0">
      <selection activeCell="D19" sqref="D19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71" t="inlineStr">
        <is>
          <t>Наименование разрабатываемого показателя УНЦ -  КЛ 35 кВ (с алюминиевой жилой) сечение жилы 95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68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77" t="n">
        <v>176</v>
      </c>
      <c r="G12" s="451" t="n">
        <v>9.4</v>
      </c>
      <c r="H12" s="259">
        <f>ROUND(F12*G12,2)</f>
        <v/>
      </c>
      <c r="M12" s="452" t="n"/>
    </row>
    <row r="13">
      <c r="A13" s="367" t="inlineStr">
        <is>
          <t>Затраты труда машинистов</t>
        </is>
      </c>
      <c r="B13" s="444" t="n"/>
      <c r="C13" s="444" t="n"/>
      <c r="D13" s="444" t="n"/>
      <c r="E13" s="445" t="n"/>
      <c r="F13" s="368" t="n"/>
      <c r="G13" s="238" t="n"/>
      <c r="H13" s="450">
        <f>H14</f>
        <v/>
      </c>
    </row>
    <row r="14">
      <c r="A14" s="398" t="n">
        <v>2</v>
      </c>
      <c r="B14" s="369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68" t="inlineStr">
        <is>
          <t>Машины и механизмы</t>
        </is>
      </c>
      <c r="B15" s="444" t="n"/>
      <c r="C15" s="444" t="n"/>
      <c r="D15" s="444" t="n"/>
      <c r="E15" s="445" t="n"/>
      <c r="F15" s="368" t="n"/>
      <c r="G15" s="238" t="n"/>
      <c r="H15" s="450">
        <f>SUM(H16:H19)</f>
        <v/>
      </c>
    </row>
    <row r="16">
      <c r="A16" s="398" t="n">
        <v>3</v>
      </c>
      <c r="B16" s="369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69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69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8" t="n">
        <v>6</v>
      </c>
      <c r="B19" s="369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8" t="inlineStr">
        <is>
          <t>Материалы</t>
        </is>
      </c>
      <c r="B20" s="444" t="n"/>
      <c r="C20" s="444" t="n"/>
      <c r="D20" s="444" t="n"/>
      <c r="E20" s="445" t="n"/>
      <c r="F20" s="368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 t="inlineStr">
        <is>
          <t>Кабель алюминиевый 35кВ 1х95</t>
        </is>
      </c>
      <c r="E21" s="398" t="inlineStr">
        <is>
          <t>км</t>
        </is>
      </c>
      <c r="F21" s="398" t="n">
        <v>3.3</v>
      </c>
      <c r="G21" s="293" t="n">
        <v>213778.67</v>
      </c>
      <c r="H21" s="259">
        <f>ROUND(F21*G21,2)</f>
        <v/>
      </c>
    </row>
    <row r="22" ht="25.5" customHeight="1" s="327">
      <c r="A22" s="262" t="n">
        <v>8</v>
      </c>
      <c r="B22" s="369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69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69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69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69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35" sqref="F35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35 кВ (с алюминиевой жилой) сечение жилы 95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10" sqref="D10:D11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74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0" t="inlineStr">
        <is>
          <t>КЛ 35 кВ (с алюминиевой жилой) сечение жилы 95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77" t="inlineStr">
        <is>
          <t>на ед. изм.</t>
        </is>
      </c>
      <c r="G11" s="377" t="inlineStr">
        <is>
          <t>общая</t>
        </is>
      </c>
      <c r="H11" s="447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4" t="n"/>
      <c r="L12" s="314" t="n"/>
      <c r="M12" s="314" t="n"/>
      <c r="N12" s="314" t="n"/>
    </row>
    <row r="13">
      <c r="A13" s="377" t="n"/>
      <c r="B13" s="367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7" t="n">
        <v>1</v>
      </c>
      <c r="B14" s="276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4">
      <c r="A16" s="377" t="n"/>
      <c r="B16" s="385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7" t="n"/>
      <c r="B18" s="367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77" t="n"/>
      <c r="B19" s="385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77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7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7" t="n"/>
      <c r="B22" s="377" t="n"/>
      <c r="C22" s="385" t="inlineStr">
        <is>
          <t>Итого основные машины и механизмы</t>
        </is>
      </c>
      <c r="D22" s="377" t="n"/>
      <c r="E22" s="455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7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7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7" t="n"/>
      <c r="B25" s="377" t="n"/>
      <c r="C25" s="385" t="inlineStr">
        <is>
          <t>Итого прочие машины и механизмы</t>
        </is>
      </c>
      <c r="D25" s="377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7" t="n"/>
      <c r="B26" s="377" t="n"/>
      <c r="C26" s="367" t="inlineStr">
        <is>
          <t>Итого по разделу «Машины и механизмы»</t>
        </is>
      </c>
      <c r="D26" s="377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7" t="n"/>
      <c r="B27" s="367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>
      <c r="A28" s="377" t="n"/>
      <c r="B28" s="385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77" t="n"/>
      <c r="B29" s="377" t="n"/>
      <c r="C29" s="385" t="inlineStr">
        <is>
          <t>Итого основное оборудование</t>
        </is>
      </c>
      <c r="D29" s="377" t="n"/>
      <c r="E29" s="454" t="n"/>
      <c r="F29" s="387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7" t="n"/>
      <c r="B30" s="377" t="n"/>
      <c r="C30" s="385" t="inlineStr">
        <is>
          <t>Итого прочее оборудование</t>
        </is>
      </c>
      <c r="D30" s="377" t="n"/>
      <c r="E30" s="455" t="n"/>
      <c r="F30" s="387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7" t="n"/>
      <c r="B31" s="377" t="n"/>
      <c r="C31" s="367" t="inlineStr">
        <is>
          <t>Итого по разделу «Оборудование»</t>
        </is>
      </c>
      <c r="D31" s="377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77" t="n"/>
      <c r="B32" s="377" t="n"/>
      <c r="C32" s="385" t="inlineStr">
        <is>
          <t>в том числе технологическое оборудование</t>
        </is>
      </c>
      <c r="D32" s="377" t="n"/>
      <c r="E32" s="454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7" t="n"/>
      <c r="B33" s="367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8" t="n"/>
      <c r="B34" s="381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77" t="n">
        <v>7</v>
      </c>
      <c r="B35" s="301" t="inlineStr">
        <is>
          <t>БЦ.81.380</t>
        </is>
      </c>
      <c r="C35" s="280" t="inlineStr">
        <is>
          <t>Кабель алюминиевый 35кВ 1х95</t>
        </is>
      </c>
      <c r="D35" s="377" t="inlineStr">
        <is>
          <t>км</t>
        </is>
      </c>
      <c r="E35" s="454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983738.5699999999</v>
      </c>
      <c r="J35" s="207">
        <f>ROUND(I35*E35,2)</f>
        <v/>
      </c>
    </row>
    <row r="36" ht="14.25" customFormat="1" customHeight="1" s="314">
      <c r="A36" s="379" t="n"/>
      <c r="B36" s="216" t="n"/>
      <c r="C36" s="217" t="inlineStr">
        <is>
          <t>Итого основные материалы</t>
        </is>
      </c>
      <c r="D36" s="379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7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7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7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7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7" t="n"/>
      <c r="B42" s="377" t="n"/>
      <c r="C42" s="385" t="inlineStr">
        <is>
          <t>Итого прочие материалы</t>
        </is>
      </c>
      <c r="D42" s="377" t="n"/>
      <c r="E42" s="454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7" t="n"/>
      <c r="B43" s="377" t="n"/>
      <c r="C43" s="367" t="inlineStr">
        <is>
          <t>Итого по разделу «Материалы»</t>
        </is>
      </c>
      <c r="D43" s="377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14">
      <c r="A44" s="377" t="n"/>
      <c r="B44" s="377" t="n"/>
      <c r="C44" s="385" t="inlineStr">
        <is>
          <t>ИТОГО ПО РМ</t>
        </is>
      </c>
      <c r="D44" s="377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14">
      <c r="A45" s="377" t="n"/>
      <c r="B45" s="377" t="n"/>
      <c r="C45" s="385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2077.06</v>
      </c>
      <c r="H45" s="388" t="n"/>
      <c r="I45" s="207" t="n"/>
      <c r="J45" s="207">
        <f>ROUND(D45*(J15+J17),2)</f>
        <v/>
      </c>
    </row>
    <row r="46" ht="14.25" customFormat="1" customHeight="1" s="314">
      <c r="A46" s="377" t="n"/>
      <c r="B46" s="377" t="n"/>
      <c r="C46" s="385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1092.06</v>
      </c>
      <c r="H46" s="388" t="n"/>
      <c r="I46" s="207" t="n"/>
      <c r="J46" s="207">
        <f>ROUND(D46*(J15+J17),2)</f>
        <v/>
      </c>
    </row>
    <row r="47" ht="14.25" customFormat="1" customHeight="1" s="314">
      <c r="A47" s="377" t="n"/>
      <c r="B47" s="377" t="n"/>
      <c r="C47" s="385" t="inlineStr">
        <is>
          <t>Итого СМР (с НР и СП)</t>
        </is>
      </c>
      <c r="D47" s="377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14">
      <c r="A48" s="377" t="n"/>
      <c r="B48" s="377" t="n"/>
      <c r="C48" s="385" t="inlineStr">
        <is>
          <t>ВСЕГО СМР + ОБОРУДОВАНИЕ</t>
        </is>
      </c>
      <c r="D48" s="377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14">
      <c r="A49" s="377" t="n"/>
      <c r="B49" s="377" t="n"/>
      <c r="C49" s="385" t="inlineStr">
        <is>
          <t>ИТОГО ПОКАЗАТЕЛЬ НА ЕД. ИЗМ.</t>
        </is>
      </c>
      <c r="D49" s="377" t="inlineStr">
        <is>
          <t>1 км</t>
        </is>
      </c>
      <c r="E49" s="454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35" sqref="F35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35 кВ (с алюминиевой жилой) сечение жилы 95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44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27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5" sqref="F35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К1-04-4</t>
        </is>
      </c>
      <c r="B11" s="365" t="inlineStr">
        <is>
          <t xml:space="preserve">УНЦ КЛ 6 - 500 кВ (с алюминиевой жилой) 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F35" sqref="F35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0.039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5" sqref="F35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2025-01-24T12:03:01Z</dcterms:modified>
  <cp:lastModifiedBy>user1</cp:lastModifiedBy>
</cp:coreProperties>
</file>