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35мм2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2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2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3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2">
        <f>D23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5" t="n">
        <v>1</v>
      </c>
      <c r="C12" s="160" t="inlineStr">
        <is>
          <t>Муфта концевая до 1 кВ сечением до 35мм2</t>
        </is>
      </c>
      <c r="D12" s="196" t="inlineStr">
        <is>
          <t>02-46-02</t>
        </is>
      </c>
      <c r="E12" s="147" t="inlineStr">
        <is>
          <t>ЛЭП 0,4/0,23 кВ, ТП 831</t>
        </is>
      </c>
      <c r="F12" s="197" t="n"/>
      <c r="G12" s="197" t="n">
        <v>12.49</v>
      </c>
      <c r="H12" s="197" t="n"/>
      <c r="I12" s="197" t="n"/>
      <c r="J12" s="198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36" t="inlineStr">
        <is>
          <t>Наименование разрабатываемого показателя УНЦ - Муфта концевая до 1 кВ сечением до 35мм2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9" t="n">
        <v>8.08</v>
      </c>
      <c r="G12" s="318" t="n">
        <v>9.4</v>
      </c>
      <c r="H12" s="169">
        <f>ROUND(F12*G12,2)</f>
        <v/>
      </c>
    </row>
    <row r="13">
      <c r="A13" s="238" t="inlineStr">
        <is>
          <t>Затраты труда машинистов</t>
        </is>
      </c>
      <c r="B13" s="313" t="n"/>
      <c r="C13" s="313" t="n"/>
      <c r="D13" s="313" t="n"/>
      <c r="E13" s="314" t="n"/>
      <c r="F13" s="239" t="n"/>
      <c r="G13" s="157" t="n"/>
      <c r="H13" s="317">
        <f>H14</f>
        <v/>
      </c>
    </row>
    <row r="14">
      <c r="A14" s="267" t="n">
        <v>2</v>
      </c>
      <c r="B14" s="240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9" t="inlineStr">
        <is>
          <t>Машины и механизмы</t>
        </is>
      </c>
      <c r="B15" s="313" t="n"/>
      <c r="C15" s="313" t="n"/>
      <c r="D15" s="313" t="n"/>
      <c r="E15" s="314" t="n"/>
      <c r="F15" s="239" t="n"/>
      <c r="G15" s="157" t="n"/>
      <c r="H15" s="317">
        <f>SUM(H16:H16)</f>
        <v/>
      </c>
    </row>
    <row r="16">
      <c r="A16" s="267" t="n">
        <v>3</v>
      </c>
      <c r="B16" s="240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9" t="inlineStr">
        <is>
          <t>Материалы</t>
        </is>
      </c>
      <c r="B17" s="313" t="n"/>
      <c r="C17" s="313" t="n"/>
      <c r="D17" s="313" t="n"/>
      <c r="E17" s="314" t="n"/>
      <c r="F17" s="239" t="n"/>
      <c r="G17" s="157" t="n"/>
      <c r="H17" s="317">
        <f>SUM(H18:H21)</f>
        <v/>
      </c>
    </row>
    <row r="18">
      <c r="A18" s="189" t="n">
        <v>4</v>
      </c>
      <c r="B18" s="189" t="n"/>
      <c r="C18" s="267" t="inlineStr">
        <is>
          <t>Прайс из СД ОП</t>
        </is>
      </c>
      <c r="D18" s="171" t="inlineStr">
        <is>
          <t>Муфта концевая до 1 кВ сечением до 35мм2</t>
        </is>
      </c>
      <c r="E18" s="267" t="inlineStr">
        <is>
          <t>шт</t>
        </is>
      </c>
      <c r="F18" s="267" t="n">
        <v>8</v>
      </c>
      <c r="G18" s="188" t="n">
        <v>49.05</v>
      </c>
      <c r="H18" s="169" t="n">
        <v>392.4</v>
      </c>
    </row>
    <row r="19">
      <c r="A19" s="173" t="n">
        <v>5</v>
      </c>
      <c r="B19" s="240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40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40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9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35мм2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1" t="inlineStr">
        <is>
          <t>Муфта концевая до 1 кВ сечением до 35мм2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12" t="n"/>
      <c r="N12" s="12" t="n"/>
    </row>
    <row r="13">
      <c r="A13" s="249" t="n"/>
      <c r="B13" s="238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1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2" t="n">
        <v>5.94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8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9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2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9" t="n"/>
      <c r="B21" s="249" t="n"/>
      <c r="C21" s="248" t="inlineStr">
        <is>
          <t>Итого основные машины и механизмы</t>
        </is>
      </c>
      <c r="D21" s="249" t="n"/>
      <c r="E21" s="321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9" t="n"/>
      <c r="B22" s="249" t="n"/>
      <c r="C22" s="248" t="inlineStr">
        <is>
          <t>Итого прочие машины и механизмы</t>
        </is>
      </c>
      <c r="D22" s="249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9" t="n"/>
      <c r="B23" s="249" t="n"/>
      <c r="C23" s="238" t="inlineStr">
        <is>
          <t>Итого по разделу «Машины и механизмы»</t>
        </is>
      </c>
      <c r="D23" s="249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9" t="n"/>
      <c r="B24" s="238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9" t="n"/>
      <c r="B25" s="248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9" t="n"/>
      <c r="C26" s="248" t="inlineStr">
        <is>
          <t>Итого основное оборудование</t>
        </is>
      </c>
      <c r="D26" s="249" t="n"/>
      <c r="E26" s="323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9" t="n"/>
      <c r="B27" s="249" t="n"/>
      <c r="C27" s="248" t="inlineStr">
        <is>
          <t>Итого прочее оборудование</t>
        </is>
      </c>
      <c r="D27" s="249" t="n"/>
      <c r="E27" s="321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38" t="inlineStr">
        <is>
          <t>Итого по разделу «Оборудование»</t>
        </is>
      </c>
      <c r="D28" s="249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9" t="n"/>
      <c r="B29" s="249" t="n"/>
      <c r="C29" s="248" t="inlineStr">
        <is>
          <t>в том числе технологическое оборудование</t>
        </is>
      </c>
      <c r="D29" s="249" t="n"/>
      <c r="E29" s="323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9" t="n"/>
      <c r="B30" s="238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4" t="n"/>
      <c r="B31" s="243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9" t="n">
        <v>4</v>
      </c>
      <c r="B32" s="190" t="inlineStr">
        <is>
          <t>БЦ.91.14</t>
        </is>
      </c>
      <c r="C32" s="248" t="inlineStr">
        <is>
          <t>Муфта концевая до 1 кВ сечением до 35мм2</t>
        </is>
      </c>
      <c r="D32" s="249" t="inlineStr">
        <is>
          <t>шт</t>
        </is>
      </c>
      <c r="E32" s="323" t="n">
        <v>8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225.72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60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9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9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2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2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9" t="n"/>
      <c r="B37" s="249" t="n"/>
      <c r="C37" s="248" t="inlineStr">
        <is>
          <t>Итого прочие материалы</t>
        </is>
      </c>
      <c r="D37" s="249" t="n"/>
      <c r="E37" s="323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9" t="n"/>
      <c r="B38" s="249" t="n"/>
      <c r="C38" s="238" t="inlineStr">
        <is>
          <t>Итого по разделу «Материалы»</t>
        </is>
      </c>
      <c r="D38" s="249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9" t="n"/>
      <c r="B39" s="249" t="n"/>
      <c r="C39" s="248" t="inlineStr">
        <is>
          <t>ИТОГО ПО РМ</t>
        </is>
      </c>
      <c r="D39" s="249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9" t="n"/>
      <c r="B40" s="249" t="n"/>
      <c r="C40" s="248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151.48</v>
      </c>
      <c r="H40" s="252" t="n"/>
      <c r="I40" s="32" t="n"/>
      <c r="J40" s="32">
        <f>ROUND(D40*(J15+J17),2)</f>
        <v/>
      </c>
    </row>
    <row r="41" ht="14.25" customFormat="1" customHeight="1" s="12">
      <c r="A41" s="249" t="n"/>
      <c r="B41" s="249" t="n"/>
      <c r="C41" s="248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79.64</v>
      </c>
      <c r="H41" s="252" t="n"/>
      <c r="I41" s="32" t="n"/>
      <c r="J41" s="32">
        <f>ROUND(D41*(J15+J17),2)</f>
        <v/>
      </c>
    </row>
    <row r="42" ht="14.25" customFormat="1" customHeight="1" s="12">
      <c r="A42" s="249" t="n"/>
      <c r="B42" s="249" t="n"/>
      <c r="C42" s="248" t="inlineStr">
        <is>
          <t>Итого СМР (с НР и СП)</t>
        </is>
      </c>
      <c r="D42" s="249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9" t="n"/>
      <c r="B43" s="249" t="n"/>
      <c r="C43" s="248" t="inlineStr">
        <is>
          <t>ВСЕГО СМР + ОБОРУДОВАНИЕ</t>
        </is>
      </c>
      <c r="D43" s="249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9" t="n"/>
      <c r="B44" s="249" t="n"/>
      <c r="C44" s="248" t="inlineStr">
        <is>
          <t>ИТОГО ПОКАЗАТЕЛЬ НА ЕД. ИЗМ.</t>
        </is>
      </c>
      <c r="D44" s="249" t="inlineStr">
        <is>
          <t>1 ед</t>
        </is>
      </c>
      <c r="E44" s="323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38" t="n"/>
      <c r="C10" s="248" t="inlineStr">
        <is>
          <t>ИТОГО ИНЖЕНЕРНОЕ ОБОРУДОВАНИЕ</t>
        </is>
      </c>
      <c r="D10" s="238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К3-03-1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10.77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4.39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2025-01-24T12:07:24Z</dcterms:modified>
  <cp:lastModifiedBy>112</cp:lastModifiedBy>
</cp:coreProperties>
</file>