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120 мм2</t>
        </is>
      </c>
    </row>
    <row r="8" ht="31.5" customHeight="1">
      <c r="B8" s="225" t="inlineStr">
        <is>
          <t>Сопоставимый уровень цен: 1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120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38.25" customHeight="1">
      <c r="B12" s="191" t="n">
        <v>1</v>
      </c>
      <c r="C12" s="191" t="inlineStr">
        <is>
          <t>Муфта соединительная до 1 кВ сечением до 120 мм2</t>
        </is>
      </c>
      <c r="D12" s="192" t="inlineStr">
        <is>
          <t>02-46-02</t>
        </is>
      </c>
      <c r="E12" s="191" t="inlineStr">
        <is>
          <t xml:space="preserve"> ЛЭП 0,4/0,23 кВ, ТП 831</t>
        </is>
      </c>
      <c r="F12" s="191" t="n">
        <v>0</v>
      </c>
      <c r="G12" s="193" t="n">
        <v>27.257139</v>
      </c>
      <c r="H12" s="191" t="n">
        <v>0</v>
      </c>
      <c r="I12" s="191" t="n">
        <v>0</v>
      </c>
      <c r="J12" s="193">
        <f>F12+G12+H12+I12</f>
        <v/>
      </c>
    </row>
    <row r="13" ht="15.75" customHeight="1">
      <c r="B13" s="227" t="inlineStr">
        <is>
          <t>Всего по объекту:</t>
        </is>
      </c>
      <c r="C13" s="306" t="n"/>
      <c r="D13" s="306" t="n"/>
      <c r="E13" s="307" t="n"/>
      <c r="F13" s="194" t="n">
        <v>0</v>
      </c>
      <c r="G13" s="195">
        <f>G12</f>
        <v/>
      </c>
      <c r="H13" s="194" t="n">
        <v>0</v>
      </c>
      <c r="I13" s="194" t="n">
        <v>0</v>
      </c>
      <c r="J13" s="195">
        <f>F13+G13+H13+I13</f>
        <v/>
      </c>
    </row>
    <row r="14" ht="15.75" customHeight="1">
      <c r="B14" s="227" t="inlineStr">
        <is>
          <t>Всего по объекту в сопоставимом уровне цен 1 кв. 2018г:</t>
        </is>
      </c>
      <c r="C14" s="306" t="n"/>
      <c r="D14" s="306" t="n"/>
      <c r="E14" s="307" t="n"/>
      <c r="F14" s="194" t="n">
        <v>0</v>
      </c>
      <c r="G14" s="195">
        <f>G13</f>
        <v/>
      </c>
      <c r="H14" s="194" t="n">
        <v>0</v>
      </c>
      <c r="I14" s="195">
        <f>'Прил.1 Сравнит табл'!D21</f>
        <v/>
      </c>
      <c r="J14" s="195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1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7" t="n"/>
      <c r="B4" s="177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Муфта соединительная до 1 кВ сечением до 120мм2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39" t="n">
        <v>22.38</v>
      </c>
      <c r="G12" s="311" t="n">
        <v>9.4</v>
      </c>
      <c r="H12" s="169">
        <f>ROUND(F12*G12,2)</f>
        <v/>
      </c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2" t="n">
        <v>2</v>
      </c>
      <c r="D14" s="171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9" t="n"/>
      <c r="H14" s="179" t="n">
        <v>0.78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SUM(H16:H17)</f>
        <v/>
      </c>
    </row>
    <row r="16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39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0" t="inlineStr">
        <is>
          <t>Материалы</t>
        </is>
      </c>
      <c r="B18" s="306" t="n"/>
      <c r="C18" s="306" t="n"/>
      <c r="D18" s="306" t="n"/>
      <c r="E18" s="307" t="n"/>
      <c r="F18" s="230" t="n"/>
      <c r="G18" s="157" t="n"/>
      <c r="H18" s="310">
        <f>SUM(H19:H23)</f>
        <v/>
      </c>
    </row>
    <row r="19">
      <c r="A19" s="185" t="n">
        <v>5</v>
      </c>
      <c r="B19" s="185" t="n"/>
      <c r="C19" s="260" t="inlineStr">
        <is>
          <t>Прайс из СД ОП</t>
        </is>
      </c>
      <c r="D19" s="184" t="inlineStr">
        <is>
          <t>Муфта соединительная до 1 кВ сечением до 120мм2</t>
        </is>
      </c>
      <c r="E19" s="260" t="inlineStr">
        <is>
          <t>шт</t>
        </is>
      </c>
      <c r="F19" s="260" t="n">
        <v>10</v>
      </c>
      <c r="G19" s="184" t="n">
        <v>272.19</v>
      </c>
      <c r="H19" s="169" t="n">
        <v>2721.96</v>
      </c>
    </row>
    <row r="20">
      <c r="A20" s="173" t="n">
        <v>6</v>
      </c>
      <c r="B20" s="231" t="n"/>
      <c r="C20" s="135" t="inlineStr">
        <is>
          <t>20.2.01.05-0011</t>
        </is>
      </c>
      <c r="D20" s="247" t="inlineStr">
        <is>
          <t>Гильза кабельная: медная ГМ 120</t>
        </is>
      </c>
      <c r="E20" s="239" t="inlineStr">
        <is>
          <t>100 шт</t>
        </is>
      </c>
      <c r="F20" s="135" t="n">
        <v>0.093</v>
      </c>
      <c r="G20" s="249" t="n">
        <v>1333</v>
      </c>
      <c r="H20" s="169" t="n">
        <v>123.97</v>
      </c>
      <c r="I20" s="166" t="n"/>
    </row>
    <row r="21">
      <c r="A21" s="185" t="n">
        <v>7</v>
      </c>
      <c r="B21" s="231" t="n"/>
      <c r="C21" s="135" t="inlineStr">
        <is>
          <t>01.3.01.01-0001</t>
        </is>
      </c>
      <c r="D21" s="247" t="inlineStr">
        <is>
          <t>Бензин авиационный Б-70</t>
        </is>
      </c>
      <c r="E21" s="239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85" t="n">
        <v>8</v>
      </c>
      <c r="B22" s="231" t="n"/>
      <c r="C22" s="135" t="inlineStr">
        <is>
          <t>01.7.06.07-0002</t>
        </is>
      </c>
      <c r="D22" s="247" t="inlineStr">
        <is>
          <t>Лента монтажная, тип ЛМ-5</t>
        </is>
      </c>
      <c r="E22" s="239" t="inlineStr">
        <is>
          <t>10 м</t>
        </is>
      </c>
      <c r="F22" s="239" t="n">
        <v>0.07199999999999999</v>
      </c>
      <c r="G22" s="249" t="n">
        <v>6.9</v>
      </c>
      <c r="H22" s="169" t="n">
        <v>0.5</v>
      </c>
      <c r="I22" s="166" t="n"/>
    </row>
    <row r="23">
      <c r="A23" s="173" t="n">
        <v>9</v>
      </c>
      <c r="B23" s="231" t="n"/>
      <c r="C23" s="135" t="inlineStr">
        <is>
          <t>01.3.01.05-0009</t>
        </is>
      </c>
      <c r="D23" s="247" t="inlineStr">
        <is>
          <t>Парафины нефтяные твердые марки Т-1</t>
        </is>
      </c>
      <c r="E23" s="239" t="inlineStr">
        <is>
          <t>т</t>
        </is>
      </c>
      <c r="F23" s="239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120мм2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710937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соединительная до 1 кВ сечением до 120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39" t="inlineStr">
        <is>
          <t>чел.-ч.</t>
        </is>
      </c>
      <c r="E14" s="313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39" t="inlineStr">
        <is>
          <t>маш.час</t>
        </is>
      </c>
      <c r="E21" s="315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/>
      <c r="B22" s="239" t="n"/>
      <c r="C22" s="247" t="inlineStr">
        <is>
          <t>Итого основные машины и механизмы</t>
        </is>
      </c>
      <c r="D22" s="239" t="n"/>
      <c r="E22" s="313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39" t="n"/>
      <c r="B23" s="239" t="n"/>
      <c r="C23" s="247" t="inlineStr">
        <is>
          <t>Итого прочие машины и механизмы</t>
        </is>
      </c>
      <c r="D23" s="239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39" t="n"/>
      <c r="B24" s="239" t="n"/>
      <c r="C24" s="229" t="inlineStr">
        <is>
          <t>Итого по разделу «Машины и механизмы»</t>
        </is>
      </c>
      <c r="D24" s="239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39" t="n"/>
      <c r="B25" s="229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39" t="n"/>
      <c r="B26" s="247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39" t="n"/>
      <c r="B27" s="239" t="n"/>
      <c r="C27" s="247" t="inlineStr">
        <is>
          <t>Итого основное оборудование</t>
        </is>
      </c>
      <c r="D27" s="239" t="n"/>
      <c r="E27" s="315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39" t="n"/>
      <c r="B28" s="239" t="n"/>
      <c r="C28" s="247" t="inlineStr">
        <is>
          <t>Итого прочее оборудование</t>
        </is>
      </c>
      <c r="D28" s="239" t="n"/>
      <c r="E28" s="313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39" t="n"/>
      <c r="B29" s="239" t="n"/>
      <c r="C29" s="229" t="inlineStr">
        <is>
          <t>Итого по разделу «Оборудование»</t>
        </is>
      </c>
      <c r="D29" s="239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39" t="n"/>
      <c r="B30" s="239" t="n"/>
      <c r="C30" s="247" t="inlineStr">
        <is>
          <t>в том числе технологическое оборудование</t>
        </is>
      </c>
      <c r="D30" s="239" t="n"/>
      <c r="E30" s="315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39" t="n"/>
      <c r="B31" s="229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40" t="n"/>
      <c r="B32" s="243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39" t="n">
        <v>5</v>
      </c>
      <c r="B33" s="186" t="inlineStr">
        <is>
          <t>БЦ.91.122</t>
        </is>
      </c>
      <c r="C33" s="247" t="inlineStr">
        <is>
          <t>Муфта соединительная до 1 кВ сечением до 120 мм2</t>
        </is>
      </c>
      <c r="D33" s="239" t="inlineStr">
        <is>
          <t>шт</t>
        </is>
      </c>
      <c r="E33" s="315" t="n">
        <v>10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249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1" t="n"/>
      <c r="E34" s="318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39" t="n">
        <v>6</v>
      </c>
      <c r="B35" s="135" t="inlineStr">
        <is>
          <t>20.2.01.05-0011</t>
        </is>
      </c>
      <c r="C35" s="247" t="inlineStr">
        <is>
          <t>Гильза кабельная: медная ГМ 120</t>
        </is>
      </c>
      <c r="D35" s="239" t="inlineStr">
        <is>
          <t>100 шт</t>
        </is>
      </c>
      <c r="E35" s="315" t="n">
        <v>0.093</v>
      </c>
      <c r="F35" s="249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9" t="n">
        <v>7</v>
      </c>
      <c r="B36" s="135" t="inlineStr">
        <is>
          <t>01.3.01.01-0001</t>
        </is>
      </c>
      <c r="C36" s="247" t="inlineStr">
        <is>
          <t>Бензин авиационный Б-70</t>
        </is>
      </c>
      <c r="D36" s="239" t="inlineStr">
        <is>
          <t>т</t>
        </is>
      </c>
      <c r="E36" s="315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9" t="n">
        <v>8</v>
      </c>
      <c r="B37" s="135" t="inlineStr">
        <is>
          <t>01.7.06.07-0002</t>
        </is>
      </c>
      <c r="C37" s="247" t="inlineStr">
        <is>
          <t>Лента монтажная, тип ЛМ-5</t>
        </is>
      </c>
      <c r="D37" s="239" t="inlineStr">
        <is>
          <t>10 м</t>
        </is>
      </c>
      <c r="E37" s="315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9" t="n">
        <v>9</v>
      </c>
      <c r="B38" s="135" t="inlineStr">
        <is>
          <t>01.3.01.05-0009</t>
        </is>
      </c>
      <c r="C38" s="247" t="inlineStr">
        <is>
          <t>Парафины нефтяные твердые марки Т-1</t>
        </is>
      </c>
      <c r="D38" s="239" t="inlineStr">
        <is>
          <t>т</t>
        </is>
      </c>
      <c r="E38" s="315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1" t="n"/>
      <c r="B39" s="239" t="n"/>
      <c r="C39" s="247" t="inlineStr">
        <is>
          <t>Итого прочие материалы</t>
        </is>
      </c>
      <c r="D39" s="239" t="n"/>
      <c r="E39" s="315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39" t="n"/>
      <c r="B40" s="239" t="n"/>
      <c r="C40" s="229" t="inlineStr">
        <is>
          <t>Итого по разделу «Материалы»</t>
        </is>
      </c>
      <c r="D40" s="239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39" t="n"/>
      <c r="B41" s="239" t="n"/>
      <c r="C41" s="247" t="inlineStr">
        <is>
          <t>ИТОГО ПО РМ</t>
        </is>
      </c>
      <c r="D41" s="239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39" t="n"/>
      <c r="B42" s="239" t="n"/>
      <c r="C42" s="247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204.81</v>
      </c>
      <c r="H42" s="250" t="n"/>
      <c r="I42" s="32" t="n"/>
      <c r="J42" s="32">
        <f>ROUND(D42*(J15+J17),2)</f>
        <v/>
      </c>
    </row>
    <row r="43" ht="14.25" customFormat="1" customHeight="1" s="12">
      <c r="A43" s="239" t="n"/>
      <c r="B43" s="239" t="n"/>
      <c r="C43" s="247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107.68</v>
      </c>
      <c r="H43" s="250" t="n"/>
      <c r="I43" s="32" t="n"/>
      <c r="J43" s="32">
        <f>ROUND(D43*(J15+J17),2)</f>
        <v/>
      </c>
    </row>
    <row r="44" ht="14.25" customFormat="1" customHeight="1" s="12">
      <c r="A44" s="239" t="n"/>
      <c r="B44" s="239" t="n"/>
      <c r="C44" s="247" t="inlineStr">
        <is>
          <t>Итого СМР (с НР и СП)</t>
        </is>
      </c>
      <c r="D44" s="239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39" t="n"/>
      <c r="B45" s="239" t="n"/>
      <c r="C45" s="247" t="inlineStr">
        <is>
          <t>ВСЕГО СМР + ОБОРУДОВАНИЕ</t>
        </is>
      </c>
      <c r="D45" s="239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39" t="n"/>
      <c r="B46" s="239" t="n"/>
      <c r="C46" s="247" t="inlineStr">
        <is>
          <t>ИТОГО ПОКАЗАТЕЛЬ НА ЕД. ИЗМ.</t>
        </is>
      </c>
      <c r="D46" s="239" t="inlineStr">
        <is>
          <t>1 ед</t>
        </is>
      </c>
      <c r="E46" s="315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120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К3-07-4</t>
        </is>
      </c>
      <c r="B11" s="228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7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90" t="n">
        <v>1</v>
      </c>
      <c r="F9" s="187" t="n"/>
      <c r="G9" s="200" t="n"/>
    </row>
    <row r="10" ht="15.75" customHeight="1">
      <c r="A10" s="199" t="inlineStr">
        <is>
          <t>1.4</t>
        </is>
      </c>
      <c r="B10" s="187" t="inlineStr">
        <is>
          <t>Средний разряд работ</t>
        </is>
      </c>
      <c r="C10" s="228" t="n"/>
      <c r="D10" s="228" t="n"/>
      <c r="E10" s="319" t="n">
        <v>3.8</v>
      </c>
      <c r="F10" s="187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7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2025-01-24T12:07:52Z</dcterms:modified>
  <cp:lastModifiedBy>112</cp:lastModifiedBy>
</cp:coreProperties>
</file>