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0_ ;\-#,##0.00\ 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8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168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7" t="n"/>
      <c r="C6" s="257" t="n"/>
      <c r="D6" s="257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240 мм2</t>
        </is>
      </c>
    </row>
    <row r="8" ht="31.7" customHeight="1" s="333">
      <c r="B8" s="329" t="inlineStr">
        <is>
          <t xml:space="preserve">Сопоставимый уровень цен: </t>
        </is>
      </c>
      <c r="C8" s="329" t="n"/>
      <c r="D8" s="33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3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3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3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3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жилы до 240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56" t="n"/>
    </row>
    <row r="18">
      <c r="B18" s="233" t="inlineStr">
        <is>
          <t>6.1</t>
        </is>
      </c>
      <c r="C18" s="323" t="inlineStr">
        <is>
          <t>строительно-монтажные работы</t>
        </is>
      </c>
      <c r="D18" s="331">
        <f>'Прил.2 Расч стоим'!G13</f>
        <v/>
      </c>
    </row>
    <row r="19">
      <c r="B19" s="233" t="inlineStr">
        <is>
          <t>6.2</t>
        </is>
      </c>
      <c r="C19" s="323" t="inlineStr">
        <is>
          <t>оборудование и инвентарь</t>
        </is>
      </c>
      <c r="D19" s="331" t="n">
        <v>0</v>
      </c>
    </row>
    <row r="20">
      <c r="B20" s="233" t="inlineStr">
        <is>
          <t>6.3</t>
        </is>
      </c>
      <c r="C20" s="323" t="inlineStr">
        <is>
          <t>пусконаладочные работы</t>
        </is>
      </c>
      <c r="D20" s="33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1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32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6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30" t="n"/>
    </row>
    <row r="25">
      <c r="B25" s="364" t="n">
        <v>10</v>
      </c>
      <c r="C25" s="323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29" t="n"/>
    </row>
    <row r="28">
      <c r="B28" s="335" t="inlineStr">
        <is>
          <t>Составил ______________________    А.Р. Маркова</t>
        </is>
      </c>
    </row>
    <row r="29">
      <c r="B29" s="32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2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2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8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  <c r="K9" s="335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  <c r="K10" s="335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35" t="n"/>
    </row>
    <row r="12" ht="47.25" customHeight="1" s="333">
      <c r="B12" s="320" t="n">
        <v>1</v>
      </c>
      <c r="C12" s="348">
        <f>'Прил.1 Сравнит табл'!D16</f>
        <v/>
      </c>
      <c r="D12" s="322" t="inlineStr">
        <is>
          <t>02-04-01</t>
        </is>
      </c>
      <c r="E12" s="323" t="inlineStr">
        <is>
          <t>Строительно-монтажные работы КЛ-110кВ Шушары</t>
        </is>
      </c>
      <c r="F12" s="324" t="n"/>
      <c r="G12" s="324" t="n">
        <v>2353.8448662</v>
      </c>
      <c r="H12" s="324" t="n"/>
      <c r="I12" s="324" t="n"/>
      <c r="J12" s="325">
        <f>SUM(F12:I12)</f>
        <v/>
      </c>
      <c r="K12" s="335" t="n"/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27">
        <f>SUM(F12:F12)</f>
        <v/>
      </c>
      <c r="G13" s="327">
        <f>SUM(G12:G12)</f>
        <v/>
      </c>
      <c r="H13" s="327">
        <f>SUM(H12:H12)</f>
        <v/>
      </c>
      <c r="I13" s="327" t="n"/>
      <c r="J13" s="327">
        <f>SUM(F13:I13)</f>
        <v/>
      </c>
      <c r="K13" s="328" t="n"/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27">
        <f>F13</f>
        <v/>
      </c>
      <c r="G14" s="327">
        <f>G13</f>
        <v/>
      </c>
      <c r="H14" s="327">
        <f>H13</f>
        <v/>
      </c>
      <c r="I14" s="327">
        <f>'Прил.1 Сравнит табл'!D21</f>
        <v/>
      </c>
      <c r="J14" s="327">
        <f>SUM(F14:I14)</f>
        <v/>
      </c>
      <c r="K14" s="335" t="n"/>
    </row>
    <row r="15" ht="15" customHeight="1" s="333"/>
    <row r="16" ht="15" customHeight="1" s="333"/>
    <row r="17" ht="15" customHeight="1" s="333"/>
    <row r="18" ht="15" customHeight="1" s="333">
      <c r="C18" s="314" t="inlineStr">
        <is>
          <t>Составил ______________________     А.Р. Маркова</t>
        </is>
      </c>
      <c r="D18" s="315" t="n"/>
      <c r="E18" s="315" t="n"/>
    </row>
    <row r="19" ht="15" customHeight="1" s="333">
      <c r="C19" s="317" t="inlineStr">
        <is>
          <t xml:space="preserve">                         (подпись, инициалы, фамилия)</t>
        </is>
      </c>
      <c r="D19" s="315" t="n"/>
      <c r="E19" s="315" t="n"/>
    </row>
    <row r="20" ht="15" customHeight="1" s="333">
      <c r="C20" s="314" t="n"/>
      <c r="D20" s="315" t="n"/>
      <c r="E20" s="315" t="n"/>
    </row>
    <row r="21" ht="15" customHeight="1" s="333">
      <c r="C21" s="314" t="inlineStr">
        <is>
          <t>Проверил ______________________        А.В. Костянецкая</t>
        </is>
      </c>
      <c r="D21" s="315" t="n"/>
      <c r="E21" s="315" t="n"/>
    </row>
    <row r="22" ht="15" customHeight="1" s="333">
      <c r="C22" s="317" t="inlineStr">
        <is>
          <t xml:space="preserve">                        (подпись, инициалы, фамилия)</t>
        </is>
      </c>
      <c r="D22" s="315" t="n"/>
      <c r="E22" s="315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9" zoomScale="85" workbookViewId="0">
      <selection activeCell="E37" sqref="E37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9"/>
    <col width="10.28515625" customWidth="1" style="335" min="10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8" t="n"/>
      <c r="B4" s="268" t="n"/>
      <c r="C4" s="370" t="n"/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240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8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5" t="n"/>
      <c r="H11" s="456">
        <f>SUM(H12:H12)</f>
        <v/>
      </c>
      <c r="I11" s="457" t="n"/>
      <c r="J11" s="457" t="n"/>
      <c r="K11" s="308" t="n"/>
      <c r="L11" s="308" t="n"/>
      <c r="M11" s="308" t="n"/>
      <c r="N11" s="308" t="n"/>
      <c r="O11" s="308" t="n"/>
    </row>
    <row r="12">
      <c r="A12" s="396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8" t="n">
        <v>9.619999999999999</v>
      </c>
      <c r="H12" s="288">
        <f>ROUND(F12*G12,2)</f>
        <v/>
      </c>
      <c r="I12" s="335" t="n"/>
      <c r="L12" s="335" t="n"/>
      <c r="M12" s="459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5" t="n">
        <v>2</v>
      </c>
      <c r="D14" s="276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9" t="n"/>
      <c r="H14" s="289">
        <f>123.45</f>
        <v/>
      </c>
      <c r="I14" s="335" t="n"/>
      <c r="L14" s="335" t="n"/>
      <c r="M14" s="335" t="n"/>
      <c r="N14" s="335" t="n"/>
      <c r="O14" s="335" t="n"/>
    </row>
    <row r="15" customFormat="1" s="308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457" t="n"/>
      <c r="J15" s="457" t="n"/>
      <c r="K15" s="308" t="n"/>
      <c r="L15" s="308" t="n"/>
      <c r="M15" s="308" t="n"/>
      <c r="N15" s="308" t="n"/>
      <c r="O15" s="308" t="n"/>
    </row>
    <row r="16" ht="25.5" customHeight="1" s="333">
      <c r="A16" s="396" t="n">
        <v>3</v>
      </c>
      <c r="B16" s="367" t="n"/>
      <c r="C16" s="273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8">
        <f>ROUND(F16*G16,2)</f>
        <v/>
      </c>
      <c r="I16" s="335" t="n"/>
      <c r="L16" s="294" t="n"/>
      <c r="M16" s="335" t="n"/>
      <c r="N16" s="335" t="n"/>
      <c r="O16" s="335" t="n"/>
    </row>
    <row r="17" customFormat="1" s="308">
      <c r="A17" s="396" t="n">
        <v>4</v>
      </c>
      <c r="B17" s="367" t="n"/>
      <c r="C17" s="273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8">
        <f>ROUND(F17*G17,2)</f>
        <v/>
      </c>
      <c r="I17" s="308" t="n"/>
      <c r="J17" s="308" t="n"/>
      <c r="K17" s="308" t="n"/>
      <c r="L17" s="294" t="n"/>
      <c r="M17" s="308" t="n"/>
      <c r="N17" s="308" t="n"/>
      <c r="O17" s="308" t="n"/>
    </row>
    <row r="18">
      <c r="A18" s="396" t="n">
        <v>5</v>
      </c>
      <c r="B18" s="367" t="n"/>
      <c r="C18" s="273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8">
        <f>ROUND(F18*G18,2)</f>
        <v/>
      </c>
      <c r="I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3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8">
        <f>ROUND(F19*G19,2)</f>
        <v/>
      </c>
      <c r="I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3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8">
        <f>ROUND(F20*G20,2)</f>
        <v/>
      </c>
      <c r="I20" s="335" t="n"/>
      <c r="J20" s="335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457" t="n"/>
      <c r="J21" s="457" t="n"/>
      <c r="L21" s="335" t="n"/>
      <c r="M21" s="335" t="n"/>
      <c r="N21" s="335" t="n"/>
      <c r="O21" s="335" t="n"/>
    </row>
    <row r="22" ht="25.5" customHeight="1" s="333">
      <c r="A22" s="299" t="n">
        <v>8</v>
      </c>
      <c r="B22" s="299" t="n"/>
      <c r="C22" s="396" t="inlineStr">
        <is>
          <t>Прайс из СД ОП</t>
        </is>
      </c>
      <c r="D22" s="296" t="inlineStr">
        <is>
          <t>Муфта соединительная 110 кВ сечение жилы до 240 мм2</t>
        </is>
      </c>
      <c r="E22" s="396" t="inlineStr">
        <is>
          <t>шт</t>
        </is>
      </c>
      <c r="F22" s="396" t="n">
        <v>6</v>
      </c>
      <c r="G22" s="296" t="n">
        <v>70059.92999999999</v>
      </c>
      <c r="H22" s="288">
        <f>ROUND(F22*G22,2)</f>
        <v/>
      </c>
      <c r="I22" s="457" t="n"/>
      <c r="J22" s="457" t="n"/>
      <c r="K22" s="248" t="n"/>
      <c r="L22" s="335" t="n"/>
      <c r="M22" s="335" t="n"/>
      <c r="N22" s="335" t="n"/>
      <c r="O22" s="335" t="n"/>
    </row>
    <row r="23">
      <c r="A23" s="299" t="n">
        <v>9</v>
      </c>
      <c r="B23" s="367" t="n"/>
      <c r="C23" s="273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8">
        <f>ROUND(F23*G23,2)</f>
        <v/>
      </c>
      <c r="I23" s="295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299" t="n">
        <v>10</v>
      </c>
      <c r="B24" s="367" t="n"/>
      <c r="C24" s="273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8">
        <f>ROUND(F24*G24,2)</f>
        <v/>
      </c>
      <c r="I24" s="295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299" t="n">
        <v>11</v>
      </c>
      <c r="B25" s="367" t="n"/>
      <c r="C25" s="273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8">
        <f>ROUND(F25*G25,2)</f>
        <v/>
      </c>
      <c r="I25" s="295" t="n"/>
      <c r="J25" s="294" t="n"/>
      <c r="K25" s="294" t="n"/>
      <c r="L25" s="335" t="n"/>
      <c r="M25" s="335" t="n"/>
      <c r="N25" s="335" t="n"/>
      <c r="O25" s="335" t="n"/>
    </row>
    <row r="26">
      <c r="A26" s="299" t="n">
        <v>12</v>
      </c>
      <c r="B26" s="367" t="n"/>
      <c r="C26" s="273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8">
        <f>ROUND(F26*G26,2)</f>
        <v/>
      </c>
      <c r="I26" s="295" t="n"/>
      <c r="J26" s="294" t="n"/>
      <c r="K26" s="294" t="n"/>
      <c r="L26" s="335" t="n"/>
      <c r="M26" s="335" t="n"/>
      <c r="N26" s="335" t="n"/>
      <c r="O26" s="335" t="n"/>
    </row>
    <row r="27">
      <c r="A27" s="299" t="n">
        <v>13</v>
      </c>
      <c r="B27" s="367" t="n"/>
      <c r="C27" s="273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8">
        <f>ROUND(F27*G27,2)</f>
        <v/>
      </c>
      <c r="I27" s="295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299" t="n">
        <v>14</v>
      </c>
      <c r="B28" s="367" t="n"/>
      <c r="C28" s="273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8">
        <f>ROUND(F28*G28,2)</f>
        <v/>
      </c>
      <c r="I28" s="295" t="n"/>
      <c r="J28" s="294" t="n"/>
      <c r="K28" s="294" t="n"/>
      <c r="L28" s="335" t="n"/>
      <c r="M28" s="335" t="n"/>
      <c r="N28" s="335" t="n"/>
      <c r="O28" s="335" t="n"/>
    </row>
    <row r="29">
      <c r="A29" s="299" t="n">
        <v>15</v>
      </c>
      <c r="B29" s="367" t="n"/>
      <c r="C29" s="273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8">
        <f>ROUND(F29*G29,2)</f>
        <v/>
      </c>
      <c r="I29" s="295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299" t="n">
        <v>16</v>
      </c>
      <c r="B30" s="367" t="n"/>
      <c r="C30" s="273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8">
        <f>ROUND(F30*G30,2)</f>
        <v/>
      </c>
      <c r="I30" s="295" t="n"/>
      <c r="J30" s="294" t="n"/>
      <c r="K30" s="294" t="n"/>
      <c r="L30" s="335" t="n"/>
      <c r="M30" s="335" t="n"/>
      <c r="N30" s="335" t="n"/>
      <c r="O30" s="335" t="n"/>
    </row>
    <row r="31">
      <c r="A31" s="299" t="n">
        <v>17</v>
      </c>
      <c r="B31" s="367" t="n"/>
      <c r="C31" s="273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8">
        <f>ROUND(F31*G31,2)</f>
        <v/>
      </c>
      <c r="I31" s="295" t="n"/>
      <c r="J31" s="294" t="n"/>
      <c r="K31" s="294" t="n"/>
      <c r="L31" s="335" t="n"/>
      <c r="M31" s="335" t="n"/>
      <c r="N31" s="335" t="n"/>
      <c r="O31" s="335" t="n"/>
    </row>
    <row r="32">
      <c r="A32" s="299" t="n">
        <v>18</v>
      </c>
      <c r="B32" s="367" t="n"/>
      <c r="C32" s="273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8">
        <f>ROUND(F32*G32,2)</f>
        <v/>
      </c>
      <c r="I32" s="295" t="n"/>
      <c r="J32" s="294" t="n"/>
      <c r="K32" s="294" t="n"/>
      <c r="L32" s="335" t="n"/>
      <c r="M32" s="335" t="n"/>
      <c r="N32" s="335" t="n"/>
      <c r="O32" s="335" t="n"/>
    </row>
    <row r="33">
      <c r="A33" s="299" t="n">
        <v>19</v>
      </c>
      <c r="B33" s="367" t="n"/>
      <c r="C33" s="273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8">
        <f>ROUND(F33*G33,2)</f>
        <v/>
      </c>
      <c r="I33" s="295" t="n"/>
      <c r="J33" s="294" t="n"/>
      <c r="K33" s="294" t="n"/>
      <c r="L33" s="335" t="n"/>
      <c r="M33" s="335" t="n"/>
      <c r="N33" s="335" t="n"/>
      <c r="O33" s="335" t="n"/>
    </row>
    <row r="34">
      <c r="A34" s="299" t="n">
        <v>20</v>
      </c>
      <c r="B34" s="367" t="n"/>
      <c r="C34" s="273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8">
        <f>ROUND(F34*G34,2)</f>
        <v/>
      </c>
      <c r="I34" s="295" t="n"/>
      <c r="J34" s="294" t="n"/>
      <c r="K34" s="294" t="n"/>
      <c r="L34" s="335" t="n"/>
      <c r="M34" s="335" t="n"/>
      <c r="N34" s="335" t="n"/>
      <c r="O34" s="335" t="n"/>
    </row>
    <row r="35">
      <c r="A35" s="299" t="n">
        <v>21</v>
      </c>
      <c r="B35" s="367" t="n"/>
      <c r="C35" s="273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8">
        <f>ROUND(F35*G35,2)</f>
        <v/>
      </c>
      <c r="I35" s="295" t="n"/>
      <c r="J35" s="294" t="n"/>
      <c r="K35" s="294" t="n"/>
      <c r="L35" s="335" t="n"/>
      <c r="M35" s="335" t="n"/>
      <c r="N35" s="335" t="n"/>
      <c r="O35" s="335" t="n"/>
    </row>
    <row r="36">
      <c r="A36" s="299" t="n">
        <v>22</v>
      </c>
      <c r="B36" s="367" t="n"/>
      <c r="C36" s="273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8">
        <f>ROUND(F36*G36,2)</f>
        <v/>
      </c>
      <c r="I36" s="295" t="n"/>
      <c r="J36" s="294" t="n"/>
      <c r="K36" s="294" t="n"/>
      <c r="L36" s="335" t="n"/>
      <c r="M36" s="335" t="n"/>
      <c r="N36" s="335" t="n"/>
      <c r="O36" s="335" t="n"/>
    </row>
    <row r="37">
      <c r="A37" s="299" t="n">
        <v>23</v>
      </c>
      <c r="B37" s="367" t="n"/>
      <c r="C37" s="273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8">
        <f>ROUND(F37*G37,2)</f>
        <v/>
      </c>
      <c r="I37" s="295" t="n"/>
      <c r="J37" s="294" t="n"/>
      <c r="K37" s="294" t="n"/>
      <c r="L37" s="335" t="n"/>
      <c r="M37" s="335" t="n"/>
      <c r="N37" s="335" t="n"/>
      <c r="O37" s="335" t="n"/>
    </row>
    <row r="38">
      <c r="A38" s="299" t="n">
        <v>24</v>
      </c>
      <c r="B38" s="367" t="n"/>
      <c r="C38" s="273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8">
        <f>ROUND(F38*G38,2)</f>
        <v/>
      </c>
      <c r="I38" s="295" t="n"/>
      <c r="J38" s="294" t="n"/>
      <c r="K38" s="294" t="n"/>
    </row>
    <row r="39" ht="25.5" customHeight="1" s="333">
      <c r="A39" s="299" t="n">
        <v>25</v>
      </c>
      <c r="B39" s="367" t="n"/>
      <c r="C39" s="273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8">
        <f>ROUND(F39*G39,2)</f>
        <v/>
      </c>
      <c r="I39" s="295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2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2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14.42578125" customWidth="1" style="333" min="7" max="7"/>
    <col width="9.140625" customWidth="1" style="333" min="8" max="11"/>
    <col width="13.5703125" customWidth="1" style="333" min="12" max="12"/>
    <col width="9.140625" customWidth="1" style="333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91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49" t="inlineStr">
        <is>
          <t>Ресурсная модель</t>
        </is>
      </c>
    </row>
    <row r="6">
      <c r="B6" s="253" t="n"/>
      <c r="C6" s="314" t="n"/>
      <c r="D6" s="314" t="n"/>
      <c r="E6" s="314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185 мм2</t>
        </is>
      </c>
    </row>
    <row r="8">
      <c r="B8" s="371" t="inlineStr">
        <is>
          <t>Единица измерения  — 1 ед</t>
        </is>
      </c>
    </row>
    <row r="9">
      <c r="B9" s="253" t="n"/>
      <c r="C9" s="314" t="n"/>
      <c r="D9" s="314" t="n"/>
      <c r="E9" s="314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5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  <c r="G41" s="248" t="n"/>
    </row>
    <row r="42">
      <c r="B42" s="244" t="n"/>
      <c r="C42" s="314" t="n"/>
      <c r="D42" s="314" t="n"/>
      <c r="E42" s="314" t="n"/>
      <c r="G42" s="248" t="n"/>
    </row>
    <row r="43">
      <c r="B43" s="244" t="inlineStr">
        <is>
          <t>Составил ____________________________ А.Р. Маркова</t>
        </is>
      </c>
      <c r="C43" s="314" t="n"/>
      <c r="D43" s="314" t="n"/>
      <c r="E43" s="314" t="n"/>
      <c r="G43" s="295" t="n"/>
    </row>
    <row r="44">
      <c r="B44" s="244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44" t="n"/>
      <c r="C45" s="314" t="n"/>
      <c r="D45" s="314" t="n"/>
      <c r="E45" s="314" t="n"/>
    </row>
    <row r="46">
      <c r="B46" s="244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71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55" workbookViewId="0">
      <selection activeCell="D60" sqref="D60"/>
    </sheetView>
  </sheetViews>
  <sheetFormatPr baseColWidth="8" defaultColWidth="9.140625" defaultRowHeight="15" outlineLevelRow="1"/>
  <cols>
    <col width="5.7109375" customWidth="1" style="315" min="1" max="1"/>
    <col width="22.5703125" customWidth="1" style="315" min="2" max="2"/>
    <col width="39.140625" customWidth="1" style="315" min="3" max="3"/>
    <col width="10.7109375" customWidth="1" style="315" min="4" max="4"/>
    <col width="12.7109375" customWidth="1" style="315" min="5" max="5"/>
    <col width="15" customWidth="1" style="315" min="6" max="6"/>
    <col width="13.42578125" customWidth="1" style="315" min="7" max="7"/>
    <col width="12.7109375" customWidth="1" style="315" min="8" max="8"/>
    <col width="13.85546875" customWidth="1" style="315" min="9" max="9"/>
    <col width="17.5703125" customWidth="1" style="315" min="10" max="10"/>
    <col width="10.85546875" customWidth="1" style="315" min="11" max="11"/>
    <col width="9.140625" customWidth="1" style="315" min="12" max="12"/>
    <col width="9.140625" customWidth="1" style="333" min="13" max="13"/>
  </cols>
  <sheetData>
    <row r="1" s="333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33">
      <c r="A2" s="315" t="n"/>
      <c r="B2" s="315" t="n"/>
      <c r="C2" s="315" t="n"/>
      <c r="D2" s="315" t="n"/>
      <c r="E2" s="315" t="n"/>
      <c r="F2" s="315" t="n"/>
      <c r="G2" s="315" t="n"/>
      <c r="H2" s="372" t="inlineStr">
        <is>
          <t>Приложение №5</t>
        </is>
      </c>
      <c r="K2" s="315" t="n"/>
      <c r="L2" s="315" t="n"/>
      <c r="M2" s="315" t="n"/>
      <c r="N2" s="315" t="n"/>
    </row>
    <row r="3" s="333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49" t="inlineStr">
        <is>
          <t>Расчет стоимости СМР и оборудования</t>
        </is>
      </c>
    </row>
    <row r="5" ht="12.75" customFormat="1" customHeight="1" s="314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4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240 мм2</t>
        </is>
      </c>
    </row>
    <row r="7" ht="12.75" customFormat="1" customHeight="1" s="314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4">
      <c r="A8" s="352" t="n"/>
    </row>
    <row r="9" ht="13.15" customFormat="1" customHeight="1" s="314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5" t="n"/>
      <c r="L10" s="315" t="n"/>
      <c r="M10" s="315" t="n"/>
      <c r="N10" s="315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5" t="n"/>
      <c r="L11" s="315" t="n"/>
      <c r="M11" s="315" t="n"/>
      <c r="N11" s="315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5" t="n"/>
      <c r="L12" s="315" t="n"/>
      <c r="M12" s="315" t="n"/>
      <c r="N12" s="315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3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6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5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61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5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5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61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5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5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5">
      <c r="A20" s="375" t="n">
        <v>3</v>
      </c>
      <c r="B20" s="273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5">
      <c r="A21" s="375" t="n">
        <v>4</v>
      </c>
      <c r="B21" s="273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5">
      <c r="A22" s="375" t="n">
        <v>5</v>
      </c>
      <c r="B22" s="273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5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61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5">
      <c r="A24" s="375" t="n">
        <v>6</v>
      </c>
      <c r="B24" s="273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5">
      <c r="A25" s="375" t="n">
        <v>7</v>
      </c>
      <c r="B25" s="273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5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5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5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5" t="n"/>
      <c r="L29" s="315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2" t="n"/>
      <c r="F30" s="385" t="n"/>
      <c r="G30" s="207" t="n">
        <v>0</v>
      </c>
      <c r="H30" s="209" t="n">
        <v>0</v>
      </c>
      <c r="I30" s="201" t="n"/>
      <c r="J30" s="207" t="n">
        <v>0</v>
      </c>
      <c r="K30" s="315" t="n"/>
      <c r="L30" s="315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61" t="n"/>
      <c r="F31" s="385" t="n"/>
      <c r="G31" s="207" t="n">
        <v>0</v>
      </c>
      <c r="H31" s="209" t="n">
        <v>0</v>
      </c>
      <c r="I31" s="201" t="n"/>
      <c r="J31" s="207" t="n">
        <v>0</v>
      </c>
      <c r="K31" s="315" t="n"/>
      <c r="L31" s="315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5" t="n"/>
      <c r="L32" s="315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2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5" t="n"/>
      <c r="L33" s="315" t="n"/>
    </row>
    <row r="34" ht="14.25" customFormat="1" customHeight="1" s="315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5">
      <c r="A35" s="376" t="n"/>
      <c r="B35" s="379" t="inlineStr">
        <is>
          <t>Основные материалы</t>
        </is>
      </c>
      <c r="C35" s="463" t="n"/>
      <c r="D35" s="463" t="n"/>
      <c r="E35" s="463" t="n"/>
      <c r="F35" s="463" t="n"/>
      <c r="G35" s="463" t="n"/>
      <c r="H35" s="464" t="n"/>
      <c r="I35" s="215" t="n"/>
      <c r="J35" s="215" t="n"/>
    </row>
    <row r="36" ht="25.5" customFormat="1" customHeight="1" s="315">
      <c r="A36" s="375" t="n">
        <v>8</v>
      </c>
      <c r="B36" s="375" t="inlineStr">
        <is>
          <t>БЦ.91.182</t>
        </is>
      </c>
      <c r="C36" s="276" t="inlineStr">
        <is>
          <t>Муфта соединительная 110 кВ сечение жилы до 240 мм2</t>
        </is>
      </c>
      <c r="D36" s="375" t="inlineStr">
        <is>
          <t>шт</t>
        </is>
      </c>
      <c r="E36" s="462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5">
      <c r="A37" s="377" t="n"/>
      <c r="B37" s="217" t="n"/>
      <c r="C37" s="283" t="inlineStr">
        <is>
          <t>Итого основные материалы</t>
        </is>
      </c>
      <c r="D37" s="377" t="n"/>
      <c r="E37" s="46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5">
      <c r="A38" s="375" t="n">
        <v>9</v>
      </c>
      <c r="B38" s="273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2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5">
      <c r="A39" s="375" t="n">
        <v>10</v>
      </c>
      <c r="B39" s="273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2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5">
      <c r="A40" s="375" t="n">
        <v>11</v>
      </c>
      <c r="B40" s="273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2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5">
      <c r="A41" s="375" t="n">
        <v>12</v>
      </c>
      <c r="B41" s="273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2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5">
      <c r="A42" s="375" t="n">
        <v>13</v>
      </c>
      <c r="B42" s="273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2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5">
      <c r="A43" s="375" t="n">
        <v>14</v>
      </c>
      <c r="B43" s="273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2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5">
      <c r="A44" s="375" t="n">
        <v>15</v>
      </c>
      <c r="B44" s="273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2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5">
      <c r="A45" s="375" t="n">
        <v>16</v>
      </c>
      <c r="B45" s="273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2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5">
      <c r="A46" s="375" t="n">
        <v>17</v>
      </c>
      <c r="B46" s="273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2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5">
      <c r="A47" s="375" t="n">
        <v>18</v>
      </c>
      <c r="B47" s="273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2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5">
      <c r="A48" s="375" t="n">
        <v>19</v>
      </c>
      <c r="B48" s="273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2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5">
      <c r="A49" s="375" t="n">
        <v>20</v>
      </c>
      <c r="B49" s="273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2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5">
      <c r="A50" s="375" t="n">
        <v>21</v>
      </c>
      <c r="B50" s="273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2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5">
      <c r="A51" s="375" t="n">
        <v>22</v>
      </c>
      <c r="B51" s="273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2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5">
      <c r="A52" s="375" t="n">
        <v>23</v>
      </c>
      <c r="B52" s="273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2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5">
      <c r="A53" s="375" t="n">
        <v>24</v>
      </c>
      <c r="B53" s="273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2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5">
      <c r="A54" s="375" t="n">
        <v>25</v>
      </c>
      <c r="B54" s="273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2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5">
      <c r="A55" s="377" t="n"/>
      <c r="B55" s="377" t="n"/>
      <c r="C55" s="283" t="inlineStr">
        <is>
          <t>Итого прочие материалы</t>
        </is>
      </c>
      <c r="D55" s="377" t="n"/>
      <c r="E55" s="465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5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5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5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5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5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5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5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2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5">
      <c r="A64" s="314" t="inlineStr">
        <is>
          <t>Составил ______________________    А.Р. Маркова</t>
        </is>
      </c>
    </row>
    <row r="65" ht="14.25" customFormat="1" customHeight="1" s="315">
      <c r="A65" s="317" t="inlineStr">
        <is>
          <t xml:space="preserve">                         (подпись, инициалы, фамилия)</t>
        </is>
      </c>
    </row>
    <row r="66" ht="14.25" customFormat="1" customHeight="1" s="315">
      <c r="A66" s="314" t="n"/>
    </row>
    <row r="67" ht="14.25" customFormat="1" customHeight="1" s="315">
      <c r="A67" s="314" t="inlineStr">
        <is>
          <t>Проверил ______________________        А.В. Костянецкая</t>
        </is>
      </c>
    </row>
    <row r="68" ht="14.25" customFormat="1" customHeight="1" s="315">
      <c r="A68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240 мм2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14" t="inlineStr">
        <is>
          <t>Составил ______________________    А.Р. Маркова</t>
        </is>
      </c>
      <c r="B15" s="315" t="n"/>
      <c r="C15" s="315" t="n"/>
      <c r="D15" s="316" t="n"/>
      <c r="E15" s="316" t="n"/>
      <c r="F15" s="316" t="n"/>
      <c r="G15" s="316" t="n"/>
    </row>
    <row r="16">
      <c r="A16" s="317" t="inlineStr">
        <is>
          <t xml:space="preserve">                         (подпись, инициалы, фамилия)</t>
        </is>
      </c>
      <c r="B16" s="315" t="n"/>
      <c r="C16" s="315" t="n"/>
      <c r="D16" s="316" t="n"/>
      <c r="E16" s="316" t="n"/>
      <c r="F16" s="316" t="n"/>
      <c r="G16" s="316" t="n"/>
    </row>
    <row r="17">
      <c r="A17" s="314" t="n"/>
      <c r="B17" s="315" t="n"/>
      <c r="C17" s="315" t="n"/>
      <c r="D17" s="316" t="n"/>
      <c r="E17" s="316" t="n"/>
      <c r="F17" s="316" t="n"/>
      <c r="G17" s="316" t="n"/>
    </row>
    <row r="18">
      <c r="A18" s="314" t="inlineStr">
        <is>
          <t>Проверил ______________________        А.В. Костянецкая</t>
        </is>
      </c>
      <c r="B18" s="315" t="n"/>
      <c r="C18" s="315" t="n"/>
      <c r="D18" s="316" t="n"/>
      <c r="E18" s="316" t="n"/>
      <c r="F18" s="316" t="n"/>
      <c r="G18" s="316" t="n"/>
    </row>
    <row r="19">
      <c r="A19" s="317" t="inlineStr">
        <is>
          <t xml:space="preserve">                        (подпись, инициалы, фамилия)</t>
        </is>
      </c>
      <c r="B19" s="315" t="n"/>
      <c r="C19" s="315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8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К4-02-1</t>
        </is>
      </c>
      <c r="B11" s="364" t="inlineStr">
        <is>
          <t xml:space="preserve">УНЦ КЛ 110 - 500 кВ с системой термомониторинга  </t>
        </is>
      </c>
      <c r="C11" s="312">
        <f>D5</f>
        <v/>
      </c>
      <c r="D11" s="341">
        <f>'Прил.4 РМ'!C41/1000</f>
        <v/>
      </c>
    </row>
    <row r="13">
      <c r="A13" s="314" t="inlineStr">
        <is>
          <t>Составил ______________________    А.Р. Маркова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 ht="20.25" customHeight="1" s="333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8" t="n"/>
    </row>
    <row r="21" ht="18.75" customHeight="1" s="333">
      <c r="B21" s="258" t="n"/>
    </row>
    <row r="22" ht="18.75" customHeight="1" s="333">
      <c r="B22" s="258" t="n"/>
    </row>
    <row r="23" ht="18.75" customHeight="1" s="333">
      <c r="B23" s="258" t="n"/>
    </row>
    <row r="26">
      <c r="B26" s="450" t="inlineStr">
        <is>
          <t>Составил ______________________        А.Р. Маркова</t>
        </is>
      </c>
      <c r="C26" s="315" t="n"/>
    </row>
    <row r="27">
      <c r="B27" s="317" t="inlineStr">
        <is>
          <t xml:space="preserve">                         (подпись, инициалы, фамилия)</t>
        </is>
      </c>
      <c r="C27" s="315" t="n"/>
    </row>
    <row r="28">
      <c r="B28" s="314" t="n"/>
      <c r="C28" s="315" t="n"/>
    </row>
    <row r="29">
      <c r="B29" s="314" t="inlineStr">
        <is>
          <t>Проверил ______________________        А.В. Костянецкая</t>
        </is>
      </c>
      <c r="C29" s="315" t="n"/>
    </row>
    <row r="30">
      <c r="B30" s="317" t="inlineStr">
        <is>
          <t xml:space="preserve">                        (подпись, инициалы, фамилия)</t>
        </is>
      </c>
      <c r="C30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6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7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8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2025-01-24T12:08:12Z</dcterms:modified>
  <cp:lastModifiedBy>User4</cp:lastModifiedBy>
  <cp:lastPrinted>2023-11-28T13:17:26Z</cp:lastPrinted>
</cp:coreProperties>
</file>