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6" t="n"/>
      <c r="C6" s="256" t="n"/>
      <c r="D6" s="256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1000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1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1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1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1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1000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1">
        <f>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5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1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11.28515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7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5" t="n"/>
      <c r="L9" s="325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  <c r="K10" s="325" t="n"/>
      <c r="L10" s="325" t="n"/>
    </row>
    <row r="11" ht="62.2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5" t="n"/>
      <c r="L11" s="325" t="n"/>
    </row>
    <row r="12" ht="31.5" customHeight="1" s="323">
      <c r="B12" s="310" t="n">
        <v>1</v>
      </c>
      <c r="C12" s="311" t="inlineStr">
        <is>
          <t>Муфта соединительная 220 кВ сечение жилы до 1000 мм2</t>
        </is>
      </c>
      <c r="D12" s="312" t="inlineStr">
        <is>
          <t>02-08-01</t>
        </is>
      </c>
      <c r="E12" s="311" t="inlineStr">
        <is>
          <t>Заходы КЛ 220 кВ</t>
        </is>
      </c>
      <c r="F12" s="313" t="n"/>
      <c r="G12" s="313" t="n">
        <v>5274.7405896</v>
      </c>
      <c r="H12" s="313" t="n"/>
      <c r="I12" s="313" t="n"/>
      <c r="J12" s="314">
        <f>SUM(F12:I12)</f>
        <v/>
      </c>
      <c r="K12" s="315" t="n"/>
      <c r="L12" s="315" t="n"/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5" t="n"/>
      <c r="L13" s="315" t="n"/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  <c r="K14" s="325" t="n"/>
      <c r="L14" s="315" t="n"/>
    </row>
    <row r="15" ht="15" customHeight="1" s="323"/>
    <row r="16" ht="15" customHeight="1" s="323"/>
    <row r="17" ht="15" customHeight="1" s="323"/>
    <row r="18" ht="15" customHeight="1" s="323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3">
      <c r="C20" s="303" t="n"/>
      <c r="D20" s="304" t="n"/>
      <c r="E20" s="304" t="n"/>
    </row>
    <row r="21" ht="15" customHeight="1" s="323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68" t="n"/>
      <c r="B4" s="268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1000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7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4" t="n"/>
      <c r="H11" s="445">
        <f>SUM(H12:H12)</f>
        <v/>
      </c>
    </row>
    <row r="12">
      <c r="A12" s="386" t="n">
        <v>1</v>
      </c>
      <c r="B12" s="241" t="n"/>
      <c r="C12" s="272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58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4" t="n">
        <v>2</v>
      </c>
      <c r="D14" s="260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58" t="n"/>
      <c r="H14" s="277">
        <f>38.07+32.71</f>
        <v/>
      </c>
    </row>
    <row r="15" customFormat="1" s="297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2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58">
        <f>ROUND(F16*G16,2)</f>
        <v/>
      </c>
      <c r="I16" s="289" t="n"/>
      <c r="J16" s="289" t="n"/>
      <c r="L16" s="289" t="n"/>
    </row>
    <row r="17" customFormat="1" s="297">
      <c r="A17" s="386" t="n">
        <v>4</v>
      </c>
      <c r="B17" s="359" t="n"/>
      <c r="C17" s="272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58">
        <f>ROUND(F17*G17,2)</f>
        <v/>
      </c>
      <c r="I17" s="289" t="n"/>
      <c r="J17" s="289" t="n"/>
      <c r="K17" s="290" t="n"/>
      <c r="L17" s="289" t="n"/>
    </row>
    <row r="18">
      <c r="A18" s="386" t="n">
        <v>5</v>
      </c>
      <c r="B18" s="359" t="n"/>
      <c r="C18" s="272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58">
        <f>ROUND(F18*G18,2)</f>
        <v/>
      </c>
      <c r="I18" s="289" t="n"/>
      <c r="J18" s="289" t="n"/>
      <c r="L18" s="289" t="n"/>
    </row>
    <row r="19" ht="25.5" customHeight="1" s="323">
      <c r="A19" s="386" t="n">
        <v>6</v>
      </c>
      <c r="B19" s="359" t="n"/>
      <c r="C19" s="272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58">
        <f>ROUND(F19*G19,2)</f>
        <v/>
      </c>
      <c r="I19" s="289" t="n"/>
      <c r="J19" s="289" t="n"/>
      <c r="L19" s="289" t="n"/>
    </row>
    <row r="20">
      <c r="A20" s="386" t="n">
        <v>7</v>
      </c>
      <c r="B20" s="359" t="n"/>
      <c r="C20" s="272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58">
        <f>ROUND(F20*G20,2)</f>
        <v/>
      </c>
      <c r="I20" s="289" t="n"/>
      <c r="J20" s="289" t="n"/>
      <c r="L20" s="289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5" t="n">
        <v>8</v>
      </c>
      <c r="B22" s="283" t="n"/>
      <c r="C22" s="386" t="inlineStr">
        <is>
          <t>Прайс из СД ОП</t>
        </is>
      </c>
      <c r="D22" s="284" t="inlineStr">
        <is>
          <t>Муфта соединительная 220 кВ сечение жилы до 1000 мм2</t>
        </is>
      </c>
      <c r="E22" s="386" t="inlineStr">
        <is>
          <t>шт</t>
        </is>
      </c>
      <c r="F22" s="386" t="n">
        <v>6</v>
      </c>
      <c r="G22" s="284" t="n">
        <v>153646.72</v>
      </c>
      <c r="H22" s="258">
        <f>ROUND(F22*G22,2)</f>
        <v/>
      </c>
    </row>
    <row r="23">
      <c r="A23" s="261" t="n">
        <v>9</v>
      </c>
      <c r="B23" s="359" t="n"/>
      <c r="C23" s="272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58" t="n">
        <v>1868.73</v>
      </c>
      <c r="I23" s="262" t="n"/>
      <c r="J23" s="289" t="n"/>
      <c r="K23" s="289" t="n"/>
    </row>
    <row r="24">
      <c r="A24" s="285" t="n">
        <v>10</v>
      </c>
      <c r="B24" s="359" t="n"/>
      <c r="C24" s="272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58" t="n">
        <v>1285.47</v>
      </c>
      <c r="I24" s="262" t="n"/>
      <c r="J24" s="289" t="n"/>
      <c r="K24" s="289" t="n"/>
    </row>
    <row r="25">
      <c r="A25" s="261" t="n">
        <v>11</v>
      </c>
      <c r="B25" s="359" t="n"/>
      <c r="C25" s="272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58" t="n">
        <v>832.67</v>
      </c>
      <c r="I25" s="262" t="n"/>
      <c r="J25" s="289" t="n"/>
      <c r="K25" s="289" t="n"/>
    </row>
    <row r="26" ht="25.5" customHeight="1" s="323">
      <c r="A26" s="285" t="n">
        <v>12</v>
      </c>
      <c r="B26" s="359" t="n"/>
      <c r="C26" s="272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58" t="n">
        <v>612.45</v>
      </c>
      <c r="I26" s="262" t="n"/>
      <c r="J26" s="289" t="n"/>
      <c r="K26" s="289" t="n"/>
    </row>
    <row r="27">
      <c r="A27" s="261" t="n">
        <v>13</v>
      </c>
      <c r="B27" s="359" t="n"/>
      <c r="C27" s="272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58" t="n">
        <v>552.38</v>
      </c>
      <c r="I27" s="262" t="n"/>
      <c r="J27" s="289" t="n"/>
      <c r="K27" s="289" t="n"/>
    </row>
    <row r="28">
      <c r="A28" s="285" t="n">
        <v>14</v>
      </c>
      <c r="B28" s="359" t="n"/>
      <c r="C28" s="272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58" t="n">
        <v>464.4</v>
      </c>
      <c r="I28" s="262" t="n"/>
      <c r="J28" s="289" t="n"/>
      <c r="K28" s="289" t="n"/>
    </row>
    <row r="29" ht="25.5" customHeight="1" s="323">
      <c r="A29" s="261" t="n">
        <v>15</v>
      </c>
      <c r="B29" s="359" t="n"/>
      <c r="C29" s="272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58" t="n">
        <v>287.28</v>
      </c>
      <c r="I29" s="262" t="n"/>
      <c r="J29" s="289" t="n"/>
      <c r="K29" s="289" t="n"/>
    </row>
    <row r="30">
      <c r="A30" s="285" t="n">
        <v>16</v>
      </c>
      <c r="B30" s="359" t="n"/>
      <c r="C30" s="272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58" t="n">
        <v>269.3</v>
      </c>
      <c r="I30" s="262" t="n"/>
      <c r="J30" s="289" t="n"/>
      <c r="K30" s="289" t="n"/>
    </row>
    <row r="31">
      <c r="A31" s="261" t="n">
        <v>17</v>
      </c>
      <c r="B31" s="359" t="n"/>
      <c r="C31" s="272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58" t="n">
        <v>224.58</v>
      </c>
      <c r="I31" s="262" t="n"/>
      <c r="J31" s="289" t="n"/>
      <c r="K31" s="289" t="n"/>
    </row>
    <row r="32">
      <c r="A32" s="285" t="n">
        <v>18</v>
      </c>
      <c r="B32" s="359" t="n"/>
      <c r="C32" s="272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58" t="n">
        <v>218.8</v>
      </c>
      <c r="I32" s="262" t="n"/>
      <c r="J32" s="289" t="n"/>
      <c r="K32" s="289" t="n"/>
    </row>
    <row r="33" ht="25.5" customHeight="1" s="323">
      <c r="A33" s="261" t="n">
        <v>19</v>
      </c>
      <c r="B33" s="359" t="n"/>
      <c r="C33" s="272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58" t="n">
        <v>69.29000000000001</v>
      </c>
      <c r="I33" s="262" t="n"/>
      <c r="J33" s="289" t="n"/>
      <c r="K33" s="289" t="n"/>
    </row>
    <row r="34" ht="25.5" customHeight="1" s="323">
      <c r="A34" s="285" t="n">
        <v>20</v>
      </c>
      <c r="B34" s="359" t="n"/>
      <c r="C34" s="272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58" t="n">
        <v>36.48</v>
      </c>
      <c r="I34" s="262" t="n"/>
      <c r="J34" s="289" t="n"/>
      <c r="K34" s="289" t="n"/>
    </row>
    <row r="35" ht="25.5" customHeight="1" s="323">
      <c r="A35" s="261" t="n">
        <v>21</v>
      </c>
      <c r="B35" s="359" t="n"/>
      <c r="C35" s="272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58" t="n">
        <v>33.77</v>
      </c>
      <c r="I35" s="262" t="n"/>
      <c r="J35" s="289" t="n"/>
      <c r="K35" s="289" t="n"/>
    </row>
    <row r="36">
      <c r="A36" s="285" t="n">
        <v>22</v>
      </c>
      <c r="B36" s="359" t="n"/>
      <c r="C36" s="272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58" t="n">
        <v>28</v>
      </c>
      <c r="I36" s="262" t="n"/>
      <c r="J36" s="289" t="n"/>
      <c r="K36" s="289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9.140625" customWidth="1" style="323" min="7" max="10"/>
    <col width="13.5703125" customWidth="1" style="323" min="11" max="11"/>
    <col width="9.140625" customWidth="1" style="323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1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1000 мм2</t>
        </is>
      </c>
    </row>
    <row r="8">
      <c r="B8" s="361" t="inlineStr">
        <is>
          <t>Единица измерения  — 1 ед</t>
        </is>
      </c>
    </row>
    <row r="9">
      <c r="B9" s="252" t="n"/>
      <c r="C9" s="303" t="n"/>
      <c r="D9" s="303" t="n"/>
      <c r="E9" s="303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2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1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9" workbookViewId="0">
      <selection activeCell="D60" sqref="D60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3" min="13" max="13"/>
  </cols>
  <sheetData>
    <row r="1" s="323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3">
      <c r="A2" s="304" t="n"/>
      <c r="B2" s="304" t="n"/>
      <c r="C2" s="304" t="n"/>
      <c r="D2" s="304" t="n"/>
      <c r="E2" s="304" t="n"/>
      <c r="F2" s="304" t="n"/>
      <c r="G2" s="304" t="n"/>
      <c r="H2" s="376" t="inlineStr">
        <is>
          <t>Приложение №5</t>
        </is>
      </c>
      <c r="K2" s="304" t="n"/>
      <c r="L2" s="304" t="n"/>
      <c r="M2" s="304" t="n"/>
      <c r="N2" s="304" t="n"/>
    </row>
    <row r="3" s="323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1000 мм2</t>
        </is>
      </c>
    </row>
    <row r="7" ht="12.75" customFormat="1" customHeight="1" s="303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3">
      <c r="A8" s="342" t="n"/>
    </row>
    <row r="9" ht="13.15" customFormat="1" customHeight="1" s="303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4" t="n"/>
      <c r="L10" s="304" t="n"/>
      <c r="M10" s="304" t="n"/>
      <c r="N10" s="304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4" t="n"/>
      <c r="L11" s="304" t="n"/>
      <c r="M11" s="304" t="n"/>
      <c r="N11" s="304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4" t="n"/>
      <c r="L12" s="304" t="n"/>
      <c r="M12" s="304" t="n"/>
      <c r="N12" s="304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2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4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4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8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4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4">
      <c r="A20" s="368" t="n">
        <v>3</v>
      </c>
      <c r="B20" s="272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49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68" t="n">
        <v>4</v>
      </c>
      <c r="B21" s="272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49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4">
      <c r="A22" s="368" t="n">
        <v>5</v>
      </c>
      <c r="B22" s="272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49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4">
      <c r="A23" s="368" t="n">
        <v>6</v>
      </c>
      <c r="B23" s="272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49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8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4">
      <c r="A25" s="368" t="n">
        <v>7</v>
      </c>
      <c r="B25" s="272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49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4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4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4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4" t="n"/>
      <c r="L29" s="304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49" t="n"/>
      <c r="F30" s="370" t="n"/>
      <c r="G30" s="207" t="n">
        <v>0</v>
      </c>
      <c r="H30" s="209" t="n">
        <v>0</v>
      </c>
      <c r="I30" s="201" t="n"/>
      <c r="J30" s="207" t="n">
        <v>0</v>
      </c>
      <c r="K30" s="304" t="n"/>
      <c r="L30" s="304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8" t="n"/>
      <c r="F31" s="370" t="n"/>
      <c r="G31" s="207" t="n">
        <v>0</v>
      </c>
      <c r="H31" s="209" t="n">
        <v>0</v>
      </c>
      <c r="I31" s="201" t="n"/>
      <c r="J31" s="207" t="n">
        <v>0</v>
      </c>
      <c r="K31" s="304" t="n"/>
      <c r="L31" s="304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4" t="n"/>
      <c r="L32" s="304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49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4" t="n"/>
      <c r="L33" s="304" t="n"/>
    </row>
    <row r="34" ht="14.25" customFormat="1" customHeight="1" s="304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4">
      <c r="A35" s="363" t="n"/>
      <c r="B35" s="362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15" t="n"/>
      <c r="J35" s="215" t="n"/>
    </row>
    <row r="36" ht="25.5" customFormat="1" customHeight="1" s="304">
      <c r="A36" s="368" t="n">
        <v>8</v>
      </c>
      <c r="B36" s="368" t="inlineStr">
        <is>
          <t>БЦ.91.198</t>
        </is>
      </c>
      <c r="C36" s="260" t="inlineStr">
        <is>
          <t>Муфта соединительная 220 кВ сечение жилы до 1000 мм2</t>
        </is>
      </c>
      <c r="D36" s="368" t="inlineStr">
        <is>
          <t>шт</t>
        </is>
      </c>
      <c r="E36" s="449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4">
      <c r="A37" s="379" t="n"/>
      <c r="B37" s="217" t="n"/>
      <c r="C37" s="281" t="inlineStr">
        <is>
          <t>Итого основные материалы</t>
        </is>
      </c>
      <c r="D37" s="379" t="n"/>
      <c r="E37" s="452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4">
      <c r="A38" s="368" t="n">
        <v>9</v>
      </c>
      <c r="B38" s="272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49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4">
      <c r="A39" s="368" t="n">
        <v>10</v>
      </c>
      <c r="B39" s="272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49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4">
      <c r="A40" s="368" t="n">
        <v>11</v>
      </c>
      <c r="B40" s="272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49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4">
      <c r="A41" s="368" t="n">
        <v>12</v>
      </c>
      <c r="B41" s="272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49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4">
      <c r="A42" s="368" t="n">
        <v>13</v>
      </c>
      <c r="B42" s="272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49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4">
      <c r="A43" s="368" t="n">
        <v>14</v>
      </c>
      <c r="B43" s="272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49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4">
      <c r="A44" s="368" t="n">
        <v>15</v>
      </c>
      <c r="B44" s="272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49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4">
      <c r="A45" s="368" t="n">
        <v>16</v>
      </c>
      <c r="B45" s="272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49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4">
      <c r="A46" s="368" t="n">
        <v>17</v>
      </c>
      <c r="B46" s="272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49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4">
      <c r="A47" s="368" t="n">
        <v>18</v>
      </c>
      <c r="B47" s="272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49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4">
      <c r="A48" s="368" t="n">
        <v>19</v>
      </c>
      <c r="B48" s="272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49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4">
      <c r="A49" s="368" t="n">
        <v>20</v>
      </c>
      <c r="B49" s="272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49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4">
      <c r="A50" s="368" t="n">
        <v>21</v>
      </c>
      <c r="B50" s="272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49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4">
      <c r="A51" s="368" t="n">
        <v>22</v>
      </c>
      <c r="B51" s="272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49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4">
      <c r="A52" s="379" t="n"/>
      <c r="B52" s="379" t="n"/>
      <c r="C52" s="281" t="inlineStr">
        <is>
          <t>Итого прочие материалы</t>
        </is>
      </c>
      <c r="D52" s="379" t="n"/>
      <c r="E52" s="452" t="n"/>
      <c r="F52" s="282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4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4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4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4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4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4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4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49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4">
      <c r="A61" s="303" t="inlineStr">
        <is>
          <t>Составил ______________________    А.Р. Маркова</t>
        </is>
      </c>
    </row>
    <row r="62" ht="14.25" customFormat="1" customHeight="1" s="304">
      <c r="A62" s="306" t="inlineStr">
        <is>
          <t xml:space="preserve">                         (подпись, инициалы, фамилия)</t>
        </is>
      </c>
    </row>
    <row r="63" ht="14.25" customFormat="1" customHeight="1" s="304">
      <c r="A63" s="303" t="n"/>
    </row>
    <row r="64" ht="14.25" customFormat="1" customHeight="1" s="304">
      <c r="A64" s="303" t="inlineStr">
        <is>
          <t>Проверил ______________________        А.В. Костянецкая</t>
        </is>
      </c>
    </row>
    <row r="65" ht="14.25" customFormat="1" customHeight="1" s="304">
      <c r="A65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1000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7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К4-08-2</t>
        </is>
      </c>
      <c r="B11" s="354" t="inlineStr">
        <is>
          <t xml:space="preserve">УНЦ КЛ 110 - 500 кВ с системой термомониторинга  </t>
        </is>
      </c>
      <c r="C11" s="301">
        <f>D5</f>
        <v/>
      </c>
      <c r="D11" s="331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3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7" t="n"/>
    </row>
    <row r="21" ht="18.75" customHeight="1" s="323">
      <c r="B21" s="257" t="n"/>
    </row>
    <row r="22" ht="18.75" customHeight="1" s="323">
      <c r="B22" s="257" t="n"/>
    </row>
    <row r="23" ht="18.75" customHeight="1" s="323">
      <c r="B23" s="257" t="n"/>
    </row>
    <row r="26">
      <c r="B26" s="440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3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4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5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2025-01-24T12:08:35Z</dcterms:modified>
  <cp:lastModifiedBy>User4</cp:lastModifiedBy>
  <cp:lastPrinted>2023-11-29T05:58:59Z</cp:lastPrinted>
</cp:coreProperties>
</file>