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4" zoomScale="70" zoomScaleNormal="55" zoomScaleSheetLayoutView="70" workbookViewId="0">
      <selection activeCell="C27" sqref="C27"/>
    </sheetView>
  </sheetViews>
  <sheetFormatPr baseColWidth="8" defaultColWidth="9.140625" defaultRowHeight="15.75"/>
  <cols>
    <col width="9.140625" customWidth="1" style="206" min="1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1" t="n"/>
      <c r="C6" s="161" t="n"/>
      <c r="D6" s="161" t="n"/>
    </row>
    <row r="7" ht="28.9" customHeight="1" s="204">
      <c r="B7" s="237" t="inlineStr">
        <is>
          <t>Наименование разрабатываемого показателя УНЦ - Грозотрос ВЛ, диаметр 12,1 мм</t>
        </is>
      </c>
    </row>
    <row r="8" ht="31.5" customHeight="1" s="204">
      <c r="B8" s="237" t="inlineStr">
        <is>
          <t>Сопоставимый уровень цен: кв.2013</t>
        </is>
      </c>
    </row>
    <row r="9" ht="15.75" customHeight="1" s="204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8" t="n"/>
    </row>
    <row r="12" ht="96.75" customHeight="1" s="204">
      <c r="B12" s="241" t="n">
        <v>1</v>
      </c>
      <c r="C12" s="218" t="inlineStr">
        <is>
          <t>Наименование объекта-представителя</t>
        </is>
      </c>
      <c r="D12" s="226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8" t="inlineStr">
        <is>
          <t>Наименование субъекта Российской Федерации</t>
        </is>
      </c>
      <c r="D13" s="226" t="inlineStr">
        <is>
          <t>Республика Коми</t>
        </is>
      </c>
    </row>
    <row r="14">
      <c r="B14" s="241" t="n">
        <v>3</v>
      </c>
      <c r="C14" s="218" t="inlineStr">
        <is>
          <t>Климатический район и подрайон</t>
        </is>
      </c>
      <c r="D14" s="226" t="inlineStr">
        <is>
          <t>IВ</t>
        </is>
      </c>
    </row>
    <row r="15">
      <c r="B15" s="241" t="n">
        <v>4</v>
      </c>
      <c r="C15" s="218" t="inlineStr">
        <is>
          <t>Мощность объекта</t>
        </is>
      </c>
      <c r="D15" s="226" t="n">
        <v>1</v>
      </c>
    </row>
    <row r="16" ht="116.25" customHeight="1" s="204">
      <c r="B16" s="24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4">
      <c r="B17" s="24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0" t="n"/>
    </row>
    <row r="18">
      <c r="B18" s="147" t="inlineStr">
        <is>
          <t>6.1</t>
        </is>
      </c>
      <c r="C18" s="218" t="inlineStr">
        <is>
          <t>строительно-монтажные работы</t>
        </is>
      </c>
      <c r="D18" s="170">
        <f>'Прил.2 Расч стоим'!F12</f>
        <v/>
      </c>
    </row>
    <row r="19" ht="15.75" customHeight="1" s="204">
      <c r="B19" s="147" t="inlineStr">
        <is>
          <t>6.2</t>
        </is>
      </c>
      <c r="C19" s="218" t="inlineStr">
        <is>
          <t>оборудование и инвентарь</t>
        </is>
      </c>
      <c r="D19" s="170" t="n">
        <v>0</v>
      </c>
    </row>
    <row r="20" ht="16.5" customHeight="1" s="204">
      <c r="B20" s="147" t="inlineStr">
        <is>
          <t>6.3</t>
        </is>
      </c>
      <c r="C20" s="218" t="inlineStr">
        <is>
          <t>пусконаладочные работы</t>
        </is>
      </c>
      <c r="D20" s="170" t="n"/>
    </row>
    <row r="21" ht="35.25" customHeight="1" s="204">
      <c r="B21" s="147" t="inlineStr">
        <is>
          <t>6.4</t>
        </is>
      </c>
      <c r="C21" s="146" t="inlineStr">
        <is>
          <t>прочие и лимитированные затраты</t>
        </is>
      </c>
      <c r="D21" s="170" t="n"/>
    </row>
    <row r="22">
      <c r="B22" s="241" t="n">
        <v>7</v>
      </c>
      <c r="C22" s="146" t="inlineStr">
        <is>
          <t>Сопоставимый уровень цен</t>
        </is>
      </c>
      <c r="D22" s="171" t="inlineStr">
        <is>
          <t>1 квартал 2013</t>
        </is>
      </c>
      <c r="E22" s="144" t="n"/>
    </row>
    <row r="23" ht="123" customHeight="1" s="204"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0" t="n"/>
    </row>
    <row r="24" ht="60.75" customHeight="1" s="204">
      <c r="B24" s="24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170">
        <f>D18/D15</f>
        <v/>
      </c>
      <c r="E24" s="144" t="n"/>
    </row>
    <row r="25" ht="48" customHeight="1" s="204">
      <c r="B25" s="241" t="n">
        <v>10</v>
      </c>
      <c r="C25" s="218" t="inlineStr">
        <is>
          <t>Примечание</t>
        </is>
      </c>
      <c r="D25" s="241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06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  <col width="9.140625" customWidth="1" style="206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4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4">
      <c r="B8" s="115" t="n"/>
    </row>
    <row r="9" ht="15.75" customHeight="1" s="20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4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4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4">
      <c r="B12" s="241" t="n"/>
      <c r="C12" s="241" t="inlineStr">
        <is>
          <t>Грозотрос ВЛ, диаметр 12,1 мм</t>
        </is>
      </c>
      <c r="D12" s="241" t="n"/>
      <c r="E12" s="241" t="n"/>
      <c r="F12" s="241" t="n">
        <v>304.119153</v>
      </c>
      <c r="G12" s="325" t="n"/>
      <c r="H12" s="241" t="n">
        <v>0</v>
      </c>
      <c r="I12" s="241" t="n"/>
      <c r="J12" s="241">
        <f>F12</f>
        <v/>
      </c>
    </row>
    <row r="13" ht="15" customHeight="1" s="204">
      <c r="B13" s="244" t="inlineStr">
        <is>
          <t>Всего по объекту:</t>
        </is>
      </c>
      <c r="C13" s="324" t="n"/>
      <c r="D13" s="324" t="n"/>
      <c r="E13" s="325" t="n"/>
      <c r="F13" s="162" t="n"/>
      <c r="G13" s="162" t="n"/>
      <c r="H13" s="162" t="n"/>
      <c r="I13" s="162" t="n"/>
      <c r="J13" s="162" t="n"/>
    </row>
    <row r="14" ht="15.75" customHeight="1" s="204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2">
        <f>H12</f>
        <v/>
      </c>
      <c r="I14" s="162" t="n"/>
      <c r="J14" s="162">
        <f>J12</f>
        <v/>
      </c>
    </row>
    <row r="15" ht="15.75" customHeight="1" s="204"/>
    <row r="16" ht="15.75" customHeight="1" s="204"/>
    <row r="17" ht="15" customHeight="1" s="204"/>
    <row r="18" ht="15" customHeight="1" s="204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4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4">
      <c r="C20" s="199" t="n"/>
      <c r="D20" s="200" t="n"/>
      <c r="E20" s="200" t="n"/>
    </row>
    <row r="21" ht="15" customHeight="1" s="204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4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  <row r="29" ht="15" customHeight="1" s="204"/>
    <row r="30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zoomScale="8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206" min="1" max="1"/>
    <col width="12.5703125" customWidth="1" style="206" min="2" max="2"/>
    <col width="22.42578125" customWidth="1" style="206" min="3" max="3"/>
    <col width="49.7109375" customWidth="1" style="206" min="4" max="4"/>
    <col width="10.140625" customWidth="1" style="206" min="5" max="5"/>
    <col width="20.7109375" customWidth="1" style="206" min="6" max="6"/>
    <col width="20" customWidth="1" style="206" min="7" max="7"/>
    <col width="16.7109375" customWidth="1" style="206" min="8" max="8"/>
    <col width="9.140625" customWidth="1" style="206" min="9" max="10"/>
    <col width="15" customWidth="1" style="206" min="11" max="11"/>
    <col width="9.14062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4">
      <c r="A4" s="169" t="n"/>
      <c r="B4" s="169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12,1 мм</t>
        </is>
      </c>
    </row>
    <row r="7" s="204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6" t="n"/>
      <c r="J7" s="206" t="n"/>
      <c r="K7" s="206" t="n"/>
      <c r="L7" s="206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4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n">
        <v>3</v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94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6" t="inlineStr">
        <is>
          <t>1-3-8</t>
        </is>
      </c>
      <c r="D13" s="165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3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2" t="n"/>
      <c r="H14" s="329">
        <f>H15</f>
        <v/>
      </c>
    </row>
    <row r="15">
      <c r="A15" s="277" t="n">
        <v>2</v>
      </c>
      <c r="B15" s="249" t="n"/>
      <c r="C15" s="166" t="n">
        <v>2</v>
      </c>
      <c r="D15" s="165" t="inlineStr">
        <is>
          <t>Затраты труда машинистов(справочно)</t>
        </is>
      </c>
      <c r="E15" s="277" t="inlineStr">
        <is>
          <t>чел.-ч</t>
        </is>
      </c>
      <c r="F15" s="166" t="inlineStr">
        <is>
          <t>8,31</t>
        </is>
      </c>
      <c r="G15" s="163" t="n"/>
      <c r="H15" s="330" t="n">
        <v>112.54</v>
      </c>
    </row>
    <row r="16" customFormat="1" s="194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2" t="n"/>
      <c r="H16" s="329">
        <f>SUM(H17:H23)</f>
        <v/>
      </c>
    </row>
    <row r="17" ht="25.5" customHeight="1" s="204">
      <c r="A17" s="277" t="n">
        <v>3</v>
      </c>
      <c r="B17" s="249" t="n"/>
      <c r="C17" s="166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7" t="n">
        <v>476.43</v>
      </c>
      <c r="H17" s="163">
        <f>ROUND(F17*G17,2)</f>
        <v/>
      </c>
    </row>
    <row r="18">
      <c r="A18" s="277" t="n">
        <v>4</v>
      </c>
      <c r="B18" s="249" t="n"/>
      <c r="C18" s="166" t="inlineStr">
        <is>
          <t>91.06.06-014</t>
        </is>
      </c>
      <c r="D18" s="165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7" t="n">
        <v>243.49</v>
      </c>
      <c r="H18" s="163">
        <f>ROUND(F18*G18,2)</f>
        <v/>
      </c>
    </row>
    <row r="19" ht="25.5" customHeight="1" s="204">
      <c r="A19" s="277" t="n">
        <v>5</v>
      </c>
      <c r="B19" s="249" t="n"/>
      <c r="C19" s="166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7" t="n">
        <v>637.76</v>
      </c>
      <c r="H19" s="163">
        <f>ROUND(F19*G19,2)</f>
        <v/>
      </c>
    </row>
    <row r="20" ht="25.5" customHeight="1" s="204">
      <c r="A20" s="277" t="n">
        <v>6</v>
      </c>
      <c r="B20" s="249" t="n"/>
      <c r="C20" s="166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7" t="n">
        <v>147.43</v>
      </c>
      <c r="H20" s="163">
        <f>ROUND(F20*G20,2)</f>
        <v/>
      </c>
    </row>
    <row r="21">
      <c r="A21" s="277" t="n">
        <v>7</v>
      </c>
      <c r="B21" s="249" t="n"/>
      <c r="C21" s="166" t="inlineStr">
        <is>
          <t>91.14.04-002</t>
        </is>
      </c>
      <c r="D21" s="165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7" t="n">
        <v>94.38</v>
      </c>
      <c r="H21" s="163">
        <f>ROUND(F21*G21,2)</f>
        <v/>
      </c>
    </row>
    <row r="22" ht="25.5" customHeight="1" s="204">
      <c r="A22" s="277" t="n">
        <v>8</v>
      </c>
      <c r="B22" s="249" t="n"/>
      <c r="C22" s="166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7" t="n">
        <v>19.76</v>
      </c>
      <c r="H22" s="163">
        <f>ROUND(F22*G22,2)</f>
        <v/>
      </c>
    </row>
    <row r="23">
      <c r="A23" s="277" t="n">
        <v>9</v>
      </c>
      <c r="B23" s="249" t="n"/>
      <c r="C23" s="166" t="inlineStr">
        <is>
          <t>91.21.16-012</t>
        </is>
      </c>
      <c r="D23" s="165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7" t="n">
        <v>1.11</v>
      </c>
      <c r="H23" s="163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2" t="n"/>
      <c r="H24" s="329">
        <f>SUM(H25:H25)</f>
        <v/>
      </c>
    </row>
    <row r="25">
      <c r="A25" s="167" t="n">
        <v>10</v>
      </c>
      <c r="B25" s="249" t="n"/>
      <c r="C25" s="166" t="inlineStr">
        <is>
          <t>Прайс из СД ОП</t>
        </is>
      </c>
      <c r="D25" s="184" t="inlineStr">
        <is>
          <t>Грозотрос ВЛ диаметр 12,1 мм</t>
        </is>
      </c>
      <c r="E25" s="166" t="inlineStr">
        <is>
          <t>км</t>
        </is>
      </c>
      <c r="F25" s="166" t="n">
        <v>1</v>
      </c>
      <c r="G25" s="166" t="n">
        <v>37621.95</v>
      </c>
      <c r="H25" s="163" t="n">
        <v>37621.95</v>
      </c>
    </row>
    <row r="28">
      <c r="B28" s="206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3" sqref="B43"/>
    </sheetView>
  </sheetViews>
  <sheetFormatPr baseColWidth="8" defaultColWidth="9.140625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2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58" t="n"/>
      <c r="C6" s="199" t="n"/>
      <c r="D6" s="199" t="n"/>
      <c r="E6" s="199" t="n"/>
    </row>
    <row r="7" ht="25.5" customHeight="1" s="204">
      <c r="B7" s="251" t="inlineStr">
        <is>
          <t>Наименование разрабатываемого показателя УНЦ — Грозотрос ВЛ, диаметр 12,1 мм</t>
        </is>
      </c>
    </row>
    <row r="8">
      <c r="B8" s="252" t="inlineStr">
        <is>
          <t>Единица измерения  — 1 км</t>
        </is>
      </c>
    </row>
    <row r="9">
      <c r="B9" s="158" t="n"/>
      <c r="C9" s="199" t="n"/>
      <c r="D9" s="199" t="n"/>
      <c r="E9" s="199" t="n"/>
    </row>
    <row r="10" ht="51" customHeight="1" s="20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3" t="n">
        <v>0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199" t="n"/>
      <c r="D42" s="199" t="n"/>
      <c r="E42" s="199" t="n"/>
    </row>
    <row r="43">
      <c r="B43" s="154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4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4" t="n"/>
      <c r="C45" s="199" t="n"/>
      <c r="D45" s="199" t="n"/>
      <c r="E45" s="199" t="n"/>
    </row>
    <row r="46">
      <c r="B46" s="154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0" zoomScale="85" zoomScaleSheetLayoutView="85" workbookViewId="0">
      <selection activeCell="B48" sqref="B48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4">
      <c r="H2" s="267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3" t="inlineStr">
        <is>
          <t>Наименование разрабатываемого показателя УНЦ</t>
        </is>
      </c>
      <c r="B6" s="132" t="n"/>
      <c r="C6" s="132" t="n"/>
      <c r="D6" s="271" t="inlineStr">
        <is>
          <t>Грозотрос ВЛ, диаметр 12,1 мм</t>
        </is>
      </c>
    </row>
    <row r="7" ht="12.75" customFormat="1" customHeight="1" s="199">
      <c r="A7" s="231" t="inlineStr">
        <is>
          <t>Единица измерения  — 1 км</t>
        </is>
      </c>
      <c r="I7" s="251" t="n"/>
      <c r="J7" s="251" t="n"/>
    </row>
    <row r="8" ht="13.15" customFormat="1" customHeight="1" s="199"/>
    <row r="9" ht="27" customHeight="1" s="204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4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1" t="n"/>
      <c r="J12" s="121" t="n"/>
    </row>
    <row r="13" ht="25.5" customHeight="1" s="204">
      <c r="A13" s="259" t="n">
        <v>1</v>
      </c>
      <c r="B13" s="131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1" t="n"/>
      <c r="J14" s="30">
        <f>SUM(J13:J13)</f>
        <v/>
      </c>
    </row>
    <row r="15" ht="14.25" customFormat="1" customHeight="1" s="200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1" t="n"/>
      <c r="J15" s="121" t="n"/>
    </row>
    <row r="16" ht="14.25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1" t="n"/>
      <c r="J17" s="121" t="n"/>
    </row>
    <row r="18" ht="14.25" customFormat="1" customHeight="1" s="200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1" t="n"/>
      <c r="J18" s="121" t="n"/>
    </row>
    <row r="19" ht="25.5" customFormat="1" customHeight="1" s="200">
      <c r="A19" s="259" t="n">
        <v>3</v>
      </c>
      <c r="B19" s="166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7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59" t="n">
        <v>4</v>
      </c>
      <c r="B20" s="166" t="inlineStr">
        <is>
          <t>91.06.06-014</t>
        </is>
      </c>
      <c r="C20" s="165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7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59" t="n">
        <v>5</v>
      </c>
      <c r="B21" s="166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7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9" t="n">
        <v>6</v>
      </c>
      <c r="B22" s="166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7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8">
        <f>SUM(G19:G22)</f>
        <v/>
      </c>
      <c r="H23" s="257">
        <f>G23/G28</f>
        <v/>
      </c>
      <c r="I23" s="179" t="n"/>
      <c r="J23" s="178">
        <f>SUM(J19:J22)</f>
        <v/>
      </c>
    </row>
    <row r="24" hidden="1" outlineLevel="1" ht="14.25" customFormat="1" customHeight="1" s="200">
      <c r="A24" s="259" t="n">
        <v>7</v>
      </c>
      <c r="B24" s="166" t="inlineStr">
        <is>
          <t>91.14.04-002</t>
        </is>
      </c>
      <c r="C24" s="165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7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0">
      <c r="A25" s="259" t="n">
        <v>8</v>
      </c>
      <c r="B25" s="166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7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0">
      <c r="A26" s="259" t="n">
        <v>9</v>
      </c>
      <c r="B26" s="166" t="inlineStr">
        <is>
          <t>91.21.16-012</t>
        </is>
      </c>
      <c r="C26" s="165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7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0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5">
        <f>SUM(G24:G26)</f>
        <v/>
      </c>
      <c r="H27" s="180">
        <f>G27/G28</f>
        <v/>
      </c>
      <c r="I27" s="126" t="n"/>
      <c r="J27" s="126">
        <f>SUM(J24:J26)</f>
        <v/>
      </c>
    </row>
    <row r="28" ht="25.5" customFormat="1" customHeight="1" s="200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0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1" t="n"/>
      <c r="J29" s="121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1" t="n"/>
      <c r="J30" s="121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3" t="n">
        <v>0</v>
      </c>
      <c r="I31" s="127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3" t="n">
        <v>0</v>
      </c>
      <c r="I32" s="127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4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7" t="n"/>
      <c r="J34" s="30">
        <f>J33</f>
        <v/>
      </c>
    </row>
    <row r="35" ht="14.25" customFormat="1" customHeight="1" s="200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1" t="n"/>
      <c r="J35" s="121" t="n"/>
    </row>
    <row r="36" ht="14.25" customFormat="1" customHeight="1" s="200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4" t="n"/>
      <c r="J36" s="134" t="n"/>
    </row>
    <row r="37" ht="14.25" customFormat="1" customHeight="1" s="200">
      <c r="A37" s="259" t="n">
        <v>10</v>
      </c>
      <c r="B37" s="191" t="inlineStr">
        <is>
          <t>БЦ.109.15</t>
        </is>
      </c>
      <c r="C37" s="165" t="inlineStr">
        <is>
          <t>Грозотрос ВЛ диаметр 12,1 мм</t>
        </is>
      </c>
      <c r="D37" s="277" t="inlineStr">
        <is>
          <t>км</t>
        </is>
      </c>
      <c r="E37" s="334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349245.28</v>
      </c>
      <c r="J37" s="30">
        <f>ROUND(I37*E37,2)</f>
        <v/>
      </c>
    </row>
    <row r="38" ht="14.25" customFormat="1" customHeight="1" s="200">
      <c r="A38" s="175" t="n"/>
      <c r="B38" s="135" t="n"/>
      <c r="C38" s="136" t="inlineStr">
        <is>
          <t>Итого основные материалы</t>
        </is>
      </c>
      <c r="D38" s="270" t="n"/>
      <c r="E38" s="338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0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0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0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0">
      <c r="A42" s="259" t="n"/>
      <c r="B42" s="259" t="n"/>
      <c r="C42" s="258" t="inlineStr">
        <is>
          <t>Накладные расходы</t>
        </is>
      </c>
      <c r="D42" s="129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0">
      <c r="A43" s="259" t="n"/>
      <c r="B43" s="259" t="n"/>
      <c r="C43" s="258" t="inlineStr">
        <is>
          <t>Сметная прибыль</t>
        </is>
      </c>
      <c r="D43" s="129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0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0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0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0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2" t="inlineStr">
        <is>
          <t>Приложение №6</t>
        </is>
      </c>
    </row>
    <row r="2" ht="21.75" customHeight="1" s="204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4">
      <c r="A4" s="231" t="inlineStr">
        <is>
          <t>Наименование разрабатываемого показателя УНЦ — Грозотрос ВЛ, диаметр 12,1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4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4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4" min="1" max="1"/>
    <col width="22.42578125" customWidth="1" style="204" min="2" max="2"/>
    <col width="37.140625" customWidth="1" style="204" min="3" max="3"/>
    <col width="49" customWidth="1" style="204" min="4" max="4"/>
    <col width="9.140625" customWidth="1" style="204" min="5" max="5"/>
  </cols>
  <sheetData>
    <row r="1" ht="15.75" customHeight="1" s="204">
      <c r="A1" s="206" t="n"/>
      <c r="B1" s="206" t="n"/>
      <c r="C1" s="206" t="n"/>
      <c r="D1" s="206" t="inlineStr">
        <is>
          <t>Приложение №7</t>
        </is>
      </c>
    </row>
    <row r="2" ht="15.75" customHeight="1" s="204">
      <c r="A2" s="206" t="n"/>
      <c r="B2" s="206" t="n"/>
      <c r="C2" s="206" t="n"/>
      <c r="D2" s="206" t="n"/>
    </row>
    <row r="3" ht="15.75" customHeight="1" s="204">
      <c r="A3" s="206" t="n"/>
      <c r="B3" s="194" t="inlineStr">
        <is>
          <t>Расчет показателя УНЦ</t>
        </is>
      </c>
      <c r="C3" s="206" t="n"/>
      <c r="D3" s="206" t="n"/>
    </row>
    <row r="4" ht="15.75" customHeight="1" s="204">
      <c r="A4" s="206" t="n"/>
      <c r="B4" s="206" t="n"/>
      <c r="C4" s="206" t="n"/>
      <c r="D4" s="206" t="n"/>
    </row>
    <row r="5" ht="15.75" customHeight="1" s="20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4">
      <c r="A6" s="206" t="inlineStr">
        <is>
          <t>Единица измерения  — 1 км</t>
        </is>
      </c>
      <c r="B6" s="206" t="n"/>
      <c r="C6" s="206" t="n"/>
      <c r="D6" s="206" t="n"/>
    </row>
    <row r="7" ht="15.75" customHeight="1" s="204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4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4">
      <c r="A11" s="241" t="inlineStr">
        <is>
          <t>Л6-05</t>
        </is>
      </c>
      <c r="B11" s="241" t="inlineStr">
        <is>
          <t xml:space="preserve">УНЦ грозотроса ВЛ </t>
        </is>
      </c>
      <c r="C11" s="197">
        <f>D5</f>
        <v/>
      </c>
      <c r="D11" s="212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4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9" sqref="C29"/>
    </sheetView>
  </sheetViews>
  <sheetFormatPr baseColWidth="8" defaultColWidth="9.140625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5" t="inlineStr">
        <is>
          <t>Приложение № 10</t>
        </is>
      </c>
    </row>
    <row r="5" ht="18.75" customHeight="1" s="204">
      <c r="B5" s="114" t="n"/>
    </row>
    <row r="6" ht="15.75" customHeight="1" s="20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4">
      <c r="B10" s="241" t="n">
        <v>1</v>
      </c>
      <c r="C10" s="241" t="n">
        <v>2</v>
      </c>
      <c r="D10" s="241" t="n">
        <v>3</v>
      </c>
    </row>
    <row r="11" ht="45" customHeight="1" s="20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4">
      <c r="B14" s="24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4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4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4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4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4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4">
      <c r="B21" s="115" t="n"/>
    </row>
    <row r="22" ht="18.75" customHeight="1" s="204">
      <c r="B22" s="115" t="n"/>
    </row>
    <row r="23" ht="18.75" customHeight="1" s="204">
      <c r="B23" s="115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41" t="n"/>
      <c r="D10" s="241" t="n"/>
      <c r="E10" s="339" t="n">
        <v>3.8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2025-01-24T12:10:24Z</dcterms:modified>
  <cp:lastModifiedBy>Виктор Плотников</cp:lastModifiedBy>
  <cp:lastPrinted>2023-11-26T11:24:41Z</cp:lastPrinted>
</cp:coreProperties>
</file>