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22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201" t="n"/>
      <c r="C28" s="208" t="n"/>
    </row>
    <row r="29">
      <c r="B29" s="201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201" t="n"/>
      <c r="D20" s="208" t="n"/>
    </row>
    <row r="21">
      <c r="C21" s="201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zoomScale="130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3х150+1х95</t>
        </is>
      </c>
      <c r="E24" s="254" t="inlineStr">
        <is>
          <t>км</t>
        </is>
      </c>
      <c r="F24" s="254" t="n">
        <v>1</v>
      </c>
      <c r="G24" s="256" t="n">
        <v>65762.27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08">
      <c r="A34" s="201" t="inlineStr">
        <is>
          <t>Составил ______________________    Д.Ю. Нефедова</t>
        </is>
      </c>
    </row>
    <row r="35" ht="14.25" customFormat="1" customHeight="1" s="208">
      <c r="A35" s="209" t="inlineStr">
        <is>
          <t xml:space="preserve">                         (подпись, инициалы, фамилия)</t>
        </is>
      </c>
    </row>
    <row r="36" ht="14.25" customFormat="1" customHeight="1" s="208">
      <c r="A36" s="201" t="n"/>
    </row>
    <row r="37" ht="14.25" customFormat="1" customHeight="1" s="208">
      <c r="A37" s="201" t="inlineStr">
        <is>
          <t>Проверил ______________________        А.В. Костянецкая</t>
        </is>
      </c>
    </row>
    <row r="38" ht="14.25" customFormat="1" customHeight="1" s="208">
      <c r="A38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5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5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5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5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5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5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5">
        <f>C40/'Прил.5 Расчет СМР и ОБ'!E49</f>
        <v/>
      </c>
      <c r="D41" s="25" t="n"/>
      <c r="E41" s="25" t="n"/>
    </row>
    <row r="42">
      <c r="B42" s="206" t="n"/>
      <c r="C42" s="201" t="n"/>
      <c r="D42" s="201" t="n"/>
      <c r="E42" s="201" t="n"/>
    </row>
    <row r="43">
      <c r="B43" s="206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6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6" t="n"/>
      <c r="C45" s="201" t="n"/>
      <c r="D45" s="201" t="n"/>
      <c r="E45" s="201" t="n"/>
    </row>
    <row r="46">
      <c r="B46" s="206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9.85546875" customWidth="1" style="208" min="9" max="9"/>
    <col width="17.5703125" customWidth="1" style="208" min="10" max="10"/>
    <col width="10.8554687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 s="200">
      <c r="H2" s="26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150 мм2, сечение нулевого провода 95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08" t="n"/>
      <c r="N10" s="208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08" t="n"/>
      <c r="N11" s="208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08" t="n"/>
      <c r="N12" s="208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08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08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08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08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8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08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08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08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08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08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08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08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08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08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08">
      <c r="A36" s="254" t="n">
        <v>8</v>
      </c>
      <c r="B36" s="174" t="inlineStr">
        <is>
          <t>БЦ.103.57</t>
        </is>
      </c>
      <c r="C36" s="253" t="inlineStr">
        <is>
          <t>Провода изолированные для воздушных линий  СИП-2 3х150+1х95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603416.74</v>
      </c>
      <c r="J36" s="32">
        <f>ROUND(I36*E36,2)</f>
        <v/>
      </c>
    </row>
    <row r="37" ht="14.25" customFormat="1" customHeight="1" s="208">
      <c r="A37" s="254" t="n"/>
      <c r="B37" s="174" t="n"/>
      <c r="C37" s="253" t="inlineStr">
        <is>
          <t>Итого основные материалы</t>
        </is>
      </c>
      <c r="D37" s="254" t="n"/>
      <c r="E37" s="187" t="n"/>
      <c r="F37" s="32" t="n"/>
      <c r="G37" s="32">
        <f>G36</f>
        <v/>
      </c>
      <c r="H37" s="188">
        <f>G37/$G$43</f>
        <v/>
      </c>
      <c r="I37" s="193" t="n"/>
      <c r="J37" s="32">
        <f>J36</f>
        <v/>
      </c>
    </row>
    <row r="38" outlineLevel="1" ht="25.5" customFormat="1" customHeight="1" s="208">
      <c r="A38" s="254" t="n">
        <v>9</v>
      </c>
      <c r="B38" s="174" t="inlineStr">
        <is>
          <t>25.2.02.04-0003</t>
        </is>
      </c>
      <c r="C38" s="253" t="inlineStr">
        <is>
          <t>Комплект промежуточной подвески (СИП) ES 1500E</t>
        </is>
      </c>
      <c r="D38" s="254" t="inlineStr">
        <is>
          <t>компл.</t>
        </is>
      </c>
      <c r="E38" s="189" t="n">
        <v>29</v>
      </c>
      <c r="F38" s="256" t="n">
        <v>168.71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51" customFormat="1" customHeight="1" s="208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08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08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08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SUM(G38:G41)</f>
        <v/>
      </c>
      <c r="H42" s="188">
        <f>G42/$G$43</f>
        <v/>
      </c>
      <c r="I42" s="32" t="n"/>
      <c r="J42" s="32">
        <f>SUM(J38:J41)</f>
        <v/>
      </c>
    </row>
    <row r="43" ht="14.25" customFormat="1" customHeight="1" s="208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G37+G42</f>
        <v/>
      </c>
      <c r="H43" s="257" t="n">
        <v>1</v>
      </c>
      <c r="I43" s="32" t="n"/>
      <c r="J43" s="32">
        <f>J37+J42</f>
        <v/>
      </c>
    </row>
    <row r="44" ht="14.25" customFormat="1" customHeight="1" s="208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08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08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08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08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08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08">
      <c r="A51" s="201" t="inlineStr">
        <is>
          <t>Составил ______________________    Д.Ю. Нефедова</t>
        </is>
      </c>
    </row>
    <row r="52" ht="14.25" customFormat="1" customHeight="1" s="208">
      <c r="A52" s="209" t="inlineStr">
        <is>
          <t xml:space="preserve">                         (подпись, инициалы, фамилия)</t>
        </is>
      </c>
    </row>
    <row r="53" ht="14.25" customFormat="1" customHeight="1" s="208">
      <c r="A53" s="201" t="n"/>
    </row>
    <row r="54" ht="14.25" customFormat="1" customHeight="1" s="208">
      <c r="A54" s="201" t="inlineStr">
        <is>
          <t>Проверил ______________________        А.В. Костянецкая</t>
        </is>
      </c>
    </row>
    <row r="55" ht="14.25" customFormat="1" customHeight="1" s="208">
      <c r="A55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7" t="n"/>
      <c r="B15" s="212" t="n"/>
      <c r="C15" s="207" t="n"/>
      <c r="D15" s="207" t="n"/>
      <c r="E15" s="207" t="n"/>
      <c r="F15" s="207" t="n"/>
      <c r="G15" s="207" t="n"/>
    </row>
    <row r="16">
      <c r="A16" s="201" t="inlineStr">
        <is>
          <t>Составил ______________________    Д.Ю. Нефедова</t>
        </is>
      </c>
      <c r="B16" s="208" t="n"/>
      <c r="C16" s="208" t="n"/>
      <c r="D16" s="207" t="n"/>
      <c r="E16" s="207" t="n"/>
      <c r="F16" s="207" t="n"/>
      <c r="G16" s="207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7" t="n"/>
      <c r="E17" s="207" t="n"/>
      <c r="F17" s="207" t="n"/>
      <c r="G17" s="207" t="n"/>
    </row>
    <row r="18">
      <c r="A18" s="201" t="n"/>
      <c r="B18" s="208" t="n"/>
      <c r="C18" s="208" t="n"/>
      <c r="D18" s="207" t="n"/>
      <c r="E18" s="207" t="n"/>
      <c r="F18" s="207" t="n"/>
      <c r="G18" s="207" t="n"/>
    </row>
    <row r="19">
      <c r="A19" s="201" t="inlineStr">
        <is>
          <t>Проверил ______________________        А.В. Костянецкая</t>
        </is>
      </c>
      <c r="B19" s="208" t="n"/>
      <c r="C19" s="208" t="n"/>
      <c r="D19" s="207" t="n"/>
      <c r="E19" s="207" t="n"/>
      <c r="F19" s="207" t="n"/>
      <c r="G19" s="207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Л7-29-2</t>
        </is>
      </c>
      <c r="B11" s="254" t="inlineStr">
        <is>
          <t xml:space="preserve">УНЦ провода СИП ВЛ 0,4 - 35 кВ </t>
        </is>
      </c>
      <c r="C11" s="205">
        <f>D5</f>
        <v/>
      </c>
      <c r="D11" s="211">
        <f>'Прил.4 РМ'!C41/1000</f>
        <v/>
      </c>
      <c r="E11" s="206" t="n"/>
    </row>
    <row r="12">
      <c r="A12" s="207" t="n"/>
      <c r="B12" s="212" t="n"/>
      <c r="C12" s="207" t="n"/>
      <c r="D12" s="207" t="n"/>
    </row>
    <row r="13">
      <c r="A13" s="201" t="inlineStr">
        <is>
          <t>Составил ______________________      Д.Ю. Нефедова</t>
        </is>
      </c>
      <c r="B13" s="208" t="n"/>
      <c r="C13" s="208" t="n"/>
      <c r="D13" s="207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7" t="n"/>
    </row>
    <row r="15">
      <c r="A15" s="201" t="n"/>
      <c r="B15" s="208" t="n"/>
      <c r="C15" s="208" t="n"/>
      <c r="D15" s="207" t="n"/>
    </row>
    <row r="16">
      <c r="A16" s="201" t="inlineStr">
        <is>
          <t>Проверил ______________________        А.В. Костянецкая</t>
        </is>
      </c>
      <c r="B16" s="208" t="n"/>
      <c r="C16" s="208" t="n"/>
      <c r="D16" s="207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6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201" t="n"/>
      <c r="C29" s="208" t="n"/>
    </row>
    <row r="30">
      <c r="B30" s="201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B9" sqref="B9:D9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2025-01-24T12:10:41Z</dcterms:modified>
  <cp:lastModifiedBy>Danil</cp:lastModifiedBy>
  <cp:lastPrinted>2023-11-29T06:34:36Z</cp:lastPrinted>
</cp:coreProperties>
</file>