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32 шт., максимально-допустимая растягивающая нагрузка 15 кН</t>
        </is>
      </c>
    </row>
    <row r="8" ht="15.75" customHeight="1" s="294">
      <c r="B8" s="326" t="inlineStr">
        <is>
          <t>Сопоставимый уровень цен: 1кв.2013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32 волокон (МДРН 15кН)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7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32 шт., максимально-допустимая растягивающая нагрузка 15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2478.3831804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41" t="inlineStr">
        <is>
          <t>Наименование разрабатываемого показателя УНЦ - ВОК количество волокон 32 шт., максимально-допустимая растягивающая нагрузка 15 кН</t>
        </is>
      </c>
    </row>
    <row r="7" ht="15.75" customHeight="1" s="294">
      <c r="A7" s="341" t="n"/>
      <c r="B7" s="341" t="n"/>
      <c r="C7" s="341" t="n"/>
      <c r="D7" s="341" t="n"/>
      <c r="E7" s="341" t="n"/>
      <c r="F7" s="341" t="n"/>
      <c r="G7" s="341" t="n"/>
      <c r="H7" s="341" t="n"/>
    </row>
    <row r="8" ht="15.75" customHeight="1" s="294">
      <c r="A8" s="269" t="n"/>
      <c r="B8" s="341" t="n"/>
      <c r="C8" s="341" t="n"/>
      <c r="D8" s="341" t="n"/>
      <c r="E8" s="341" t="n"/>
      <c r="F8" s="341" t="n"/>
      <c r="G8" s="341" t="n"/>
      <c r="H8" s="341" t="n"/>
    </row>
    <row r="9" ht="38.25" customHeight="1" s="294">
      <c r="A9" s="338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8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39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7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7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7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7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32 волокон  МДРН 15 кН</t>
        </is>
      </c>
      <c r="E32" s="362" t="inlineStr">
        <is>
          <t>1000 м</t>
        </is>
      </c>
      <c r="F32" s="362" t="n">
        <v>14.4431</v>
      </c>
      <c r="G32" s="362" t="n">
        <v>10123.88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43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32 шт., максимально-допустимая растягивающая нагрузка 15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61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44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0" t="inlineStr">
        <is>
          <t>ВОК количество волокон 32 шт., максимально-допустимая растягивающая нагрузка 15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7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51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55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51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55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7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55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51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51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55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7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55" t="n"/>
      <c r="J18" s="355" t="n"/>
    </row>
    <row r="19" ht="14.25" customFormat="1" customHeight="1" s="288">
      <c r="A19" s="345" t="n"/>
      <c r="B19" s="351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55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55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55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51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55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55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55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55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55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55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51" t="inlineStr">
        <is>
          <t>Итого прочие машины и механизмы</t>
        </is>
      </c>
      <c r="D29" s="345" t="n"/>
      <c r="E29" s="352" t="n"/>
      <c r="F29" s="259" t="n"/>
      <c r="G29" s="259">
        <f>SUM(G24:G28)</f>
        <v/>
      </c>
      <c r="H29" s="355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46" t="n"/>
      <c r="C30" s="236" t="inlineStr">
        <is>
          <t>Итого по разделу «Машины и механизмы»</t>
        </is>
      </c>
      <c r="D30" s="346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48" t="n"/>
      <c r="B31" s="337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6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51" t="inlineStr">
        <is>
          <t>Итого основное оборудование</t>
        </is>
      </c>
      <c r="D33" s="345" t="n"/>
      <c r="E33" s="231" t="n"/>
      <c r="F33" s="353" t="n"/>
      <c r="G33" s="259" t="n">
        <v>0</v>
      </c>
      <c r="H33" s="355" t="n"/>
      <c r="I33" s="353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51" t="inlineStr">
        <is>
          <t>Итого прочее оборудование</t>
        </is>
      </c>
      <c r="D34" s="345" t="n"/>
      <c r="E34" s="352" t="n"/>
      <c r="F34" s="353" t="n"/>
      <c r="G34" s="259" t="n">
        <v>0</v>
      </c>
      <c r="H34" s="355" t="n"/>
      <c r="I34" s="353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7" t="inlineStr">
        <is>
          <t>Итого по разделу «Оборудование»</t>
        </is>
      </c>
      <c r="D35" s="345" t="n"/>
      <c r="E35" s="352" t="n"/>
      <c r="F35" s="353" t="n"/>
      <c r="G35" s="259">
        <f>G34+G33</f>
        <v/>
      </c>
      <c r="H35" s="355" t="n"/>
      <c r="I35" s="353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51" t="inlineStr">
        <is>
          <t>в том числе технологическое оборудование</t>
        </is>
      </c>
      <c r="D36" s="345" t="n"/>
      <c r="E36" s="352" t="n"/>
      <c r="F36" s="353" t="n"/>
      <c r="G36" s="259">
        <f>G35</f>
        <v/>
      </c>
      <c r="H36" s="355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7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55" t="n"/>
      <c r="J37" s="355" t="n"/>
      <c r="K37" s="428" t="n"/>
    </row>
    <row r="38" ht="14.25" customFormat="1" customHeight="1" s="288">
      <c r="A38" s="345" t="n"/>
      <c r="B38" s="351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55" t="n"/>
      <c r="J38" s="355" t="n"/>
    </row>
    <row r="39" ht="25.5" customFormat="1" customHeight="1" s="288">
      <c r="A39" s="345" t="n">
        <v>12</v>
      </c>
      <c r="B39" s="345" t="inlineStr">
        <is>
          <t>БЦ.88.26</t>
        </is>
      </c>
      <c r="C39" s="351" t="inlineStr">
        <is>
          <t>ВОК диэлектрический 32 волокон  МДРН 15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55">
        <f>G39/$G$62</f>
        <v/>
      </c>
      <c r="I39" s="360" t="n">
        <v>76788.67999999999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51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55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51" t="inlineStr">
        <is>
          <t>Итого основные материалы</t>
        </is>
      </c>
      <c r="D41" s="345" t="n"/>
      <c r="E41" s="231" t="n"/>
      <c r="F41" s="353" t="n"/>
      <c r="G41" s="259">
        <f>SUM(G39:G40)</f>
        <v/>
      </c>
      <c r="H41" s="355">
        <f>G41/$G$62</f>
        <v/>
      </c>
      <c r="I41" s="353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51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55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51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55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51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55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51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55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51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55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51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55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51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55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51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55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51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55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51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55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51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55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51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55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51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55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51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55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51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55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51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55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51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55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51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55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51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55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51" t="inlineStr">
        <is>
          <t>Итого прочие материалы</t>
        </is>
      </c>
      <c r="D61" s="345" t="n"/>
      <c r="E61" s="352" t="n"/>
      <c r="F61" s="353" t="n"/>
      <c r="G61" s="259">
        <f>SUM(G42:G60)</f>
        <v/>
      </c>
      <c r="H61" s="355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7" t="inlineStr">
        <is>
          <t>Итого по разделу «Материалы»</t>
        </is>
      </c>
      <c r="D62" s="345" t="n"/>
      <c r="E62" s="352" t="n"/>
      <c r="F62" s="353" t="n"/>
      <c r="G62" s="259">
        <f>G41+G61</f>
        <v/>
      </c>
      <c r="H62" s="355" t="n">
        <v>1</v>
      </c>
      <c r="I62" s="353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51" t="inlineStr">
        <is>
          <t>ИТОГО ПО РМ</t>
        </is>
      </c>
      <c r="D63" s="345" t="n"/>
      <c r="E63" s="352" t="n"/>
      <c r="F63" s="353" t="n"/>
      <c r="G63" s="259">
        <f>G15+G30+G62</f>
        <v/>
      </c>
      <c r="H63" s="355" t="n"/>
      <c r="I63" s="353" t="n"/>
      <c r="J63" s="259">
        <f>J15+J30+J62</f>
        <v/>
      </c>
    </row>
    <row r="64" ht="14.25" customFormat="1" customHeight="1" s="288">
      <c r="A64" s="345" t="n"/>
      <c r="B64" s="345" t="n"/>
      <c r="C64" s="351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53" t="n"/>
      <c r="G64" s="259" t="n">
        <v>16870.33</v>
      </c>
      <c r="H64" s="355" t="n"/>
      <c r="I64" s="353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51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53" t="n"/>
      <c r="G65" s="259" t="n">
        <v>8868.889999999999</v>
      </c>
      <c r="H65" s="355" t="n"/>
      <c r="I65" s="353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51" t="inlineStr">
        <is>
          <t>Итого СМР (с НР и СП)</t>
        </is>
      </c>
      <c r="D66" s="345" t="n"/>
      <c r="E66" s="352" t="n"/>
      <c r="F66" s="353" t="n"/>
      <c r="G66" s="259">
        <f>G15+G30+G62+G64+G65</f>
        <v/>
      </c>
      <c r="H66" s="355" t="n"/>
      <c r="I66" s="353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51" t="inlineStr">
        <is>
          <t>ВСЕГО СМР + ОБОРУДОВАНИЕ</t>
        </is>
      </c>
      <c r="D67" s="345" t="n"/>
      <c r="E67" s="352" t="n"/>
      <c r="F67" s="353" t="n"/>
      <c r="G67" s="259">
        <f>G66+G35</f>
        <v/>
      </c>
      <c r="H67" s="355" t="n"/>
      <c r="I67" s="353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51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53" t="n"/>
      <c r="G68" s="259">
        <f>G67/E68</f>
        <v/>
      </c>
      <c r="H68" s="355" t="n"/>
      <c r="I68" s="353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51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7" t="n"/>
      <c r="C10" s="351" t="inlineStr">
        <is>
          <t>ИТОГО ИНЖЕНЕРНОЕ ОБОРУДОВАНИЕ</t>
        </is>
      </c>
      <c r="D10" s="337" t="n"/>
      <c r="E10" s="142" t="n"/>
      <c r="F10" s="353" t="n"/>
      <c r="G10" s="353" t="n">
        <v>0</v>
      </c>
    </row>
    <row r="11">
      <c r="A11" s="345" t="n"/>
      <c r="B11" s="351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3" t="n"/>
      <c r="G12" s="259" t="n">
        <v>0</v>
      </c>
    </row>
    <row r="13" ht="19.5" customHeight="1" s="294">
      <c r="A13" s="345" t="n"/>
      <c r="B13" s="351" t="n"/>
      <c r="C13" s="351" t="inlineStr">
        <is>
          <t>Всего по разделу «Оборудование»</t>
        </is>
      </c>
      <c r="D13" s="351" t="n"/>
      <c r="E13" s="360" t="n"/>
      <c r="F13" s="353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О3-04-2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13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K11" sqref="K11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2025-01-24T12:13:02Z</dcterms:modified>
  <cp:lastModifiedBy>User1</cp:lastModifiedBy>
  <cp:lastPrinted>2023-11-30T11:16:08Z</cp:lastPrinted>
</cp:coreProperties>
</file>