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30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220/30000 - 1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30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2" t="n"/>
      <c r="C12" s="212" t="inlineStr">
        <is>
          <t>КРМ 220кВ мощность 30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88" zoomScale="70" workbookViewId="0">
      <selection activeCell="D306" sqref="D306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s="196">
      <c r="A6" s="227" t="n"/>
      <c r="B6" s="198" t="n"/>
      <c r="C6" s="198" t="n"/>
      <c r="D6" s="198" t="n"/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</row>
    <row r="7" ht="30" customHeight="1" s="196">
      <c r="A7" s="233" t="inlineStr">
        <is>
          <t>Наименование разрабатываемого показателя УНЦ — КРМ 220кВ мощность 30 Мвар УШР</t>
        </is>
      </c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220/30000</t>
        </is>
      </c>
      <c r="E104" s="182" t="inlineStr">
        <is>
          <t>шт</t>
        </is>
      </c>
      <c r="F104" s="182" t="n">
        <v>1</v>
      </c>
      <c r="G104" s="170" t="n">
        <v>26357827.48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A7:H7"/>
    <mergeCell ref="A9:A10"/>
    <mergeCell ref="F9:F10"/>
    <mergeCell ref="A2:H2"/>
    <mergeCell ref="A33:E33"/>
    <mergeCell ref="A103:E103"/>
    <mergeCell ref="C4:H4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30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zoomScale="70" workbookViewId="0">
      <selection activeCell="F306" sqref="F306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30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5" customFormat="1" customHeight="1" s="184">
      <c r="A8" s="221" t="n"/>
    </row>
    <row r="9" ht="27" customHeight="1" s="196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49" t="inlineStr">
        <is>
          <t>на ед. изм.</t>
        </is>
      </c>
      <c r="G10" s="249" t="inlineStr">
        <is>
          <t>общая</t>
        </is>
      </c>
      <c r="H10" s="332" t="n"/>
      <c r="I10" s="249" t="inlineStr">
        <is>
          <t>на ед. изм.</t>
        </is>
      </c>
      <c r="J10" s="249" t="inlineStr">
        <is>
          <t>общая</t>
        </is>
      </c>
      <c r="M10" s="194" t="n"/>
      <c r="N10" s="194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94" t="n"/>
      <c r="N11" s="194" t="n"/>
    </row>
    <row r="12">
      <c r="A12" s="249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49" t="n">
        <v>1</v>
      </c>
      <c r="B13" s="135" t="inlineStr">
        <is>
          <t>1-4-0</t>
        </is>
      </c>
      <c r="C13" s="256" t="inlineStr">
        <is>
          <t>Затраты труда рабочих-строителей среднего разряда (4,0)</t>
        </is>
      </c>
      <c r="D13" s="249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4">
      <c r="A15" s="249" t="n"/>
      <c r="B15" s="256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49" t="n">
        <v>2</v>
      </c>
      <c r="B16" s="249" t="n">
        <v>2</v>
      </c>
      <c r="C16" s="256" t="inlineStr">
        <is>
          <t>Затраты труда машинистов</t>
        </is>
      </c>
      <c r="D16" s="249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9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49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49" t="n"/>
      <c r="B18" s="256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49" t="n">
        <v>3</v>
      </c>
      <c r="B19" s="135" t="inlineStr">
        <is>
          <t>91.05.05-014</t>
        </is>
      </c>
      <c r="C19" s="256" t="inlineStr">
        <is>
          <t>Краны на автомобильном ходу, грузоподъемность 10 т</t>
        </is>
      </c>
      <c r="D19" s="249" t="inlineStr">
        <is>
          <t>маш.-ч</t>
        </is>
      </c>
      <c r="E19" s="343" t="n">
        <v>825.866974</v>
      </c>
      <c r="F19" s="258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49" t="n">
        <v>4</v>
      </c>
      <c r="B20" s="135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маш.-ч</t>
        </is>
      </c>
      <c r="E20" s="343" t="n">
        <v>554.684135</v>
      </c>
      <c r="F20" s="258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49" t="n">
        <v>5</v>
      </c>
      <c r="B21" s="135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9" t="inlineStr">
        <is>
          <t>маш.-ч</t>
        </is>
      </c>
      <c r="E21" s="343" t="n">
        <v>234.47336</v>
      </c>
      <c r="F21" s="258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49" t="n">
        <v>6</v>
      </c>
      <c r="B22" s="135" t="inlineStr">
        <is>
          <t>91.06.03-058</t>
        </is>
      </c>
      <c r="C22" s="256" t="inlineStr">
        <is>
          <t>Лебедки электрические тяговым усилием 156,96 кН (16 т)</t>
        </is>
      </c>
      <c r="D22" s="249" t="inlineStr">
        <is>
          <t>маш.-ч</t>
        </is>
      </c>
      <c r="E22" s="343" t="n">
        <v>149.34</v>
      </c>
      <c r="F22" s="258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49" t="n">
        <v>7</v>
      </c>
      <c r="B23" s="135" t="inlineStr">
        <is>
          <t>91.04.01-021</t>
        </is>
      </c>
      <c r="C23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9" t="inlineStr">
        <is>
          <t>маш.-ч</t>
        </is>
      </c>
      <c r="E23" s="343" t="n">
        <v>203.73776</v>
      </c>
      <c r="F23" s="258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49" t="n">
        <v>8</v>
      </c>
      <c r="B24" s="135" t="inlineStr">
        <is>
          <t>91.15.02-029</t>
        </is>
      </c>
      <c r="C24" s="256" t="inlineStr">
        <is>
          <t>Тракторы на гусеничном ходу с лебедкой 132 кВт (180 л.с.)</t>
        </is>
      </c>
      <c r="D24" s="249" t="inlineStr">
        <is>
          <t>маш.-ч</t>
        </is>
      </c>
      <c r="E24" s="343" t="n">
        <v>113.342332</v>
      </c>
      <c r="F24" s="258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49" t="n">
        <v>9</v>
      </c>
      <c r="B25" s="135" t="inlineStr">
        <is>
          <t>91.05.06-007</t>
        </is>
      </c>
      <c r="C25" s="256" t="inlineStr">
        <is>
          <t>Краны на гусеничном ходу, грузоподъемность 25 т</t>
        </is>
      </c>
      <c r="D25" s="249" t="inlineStr">
        <is>
          <t>маш.-ч</t>
        </is>
      </c>
      <c r="E25" s="343" t="n">
        <v>125.392855</v>
      </c>
      <c r="F25" s="258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49" t="n">
        <v>10</v>
      </c>
      <c r="B26" s="135" t="inlineStr">
        <is>
          <t>91.14.02-001</t>
        </is>
      </c>
      <c r="C26" s="256" t="inlineStr">
        <is>
          <t>Автомобили бортовые, грузоподъемность до 5 т</t>
        </is>
      </c>
      <c r="D26" s="249" t="inlineStr">
        <is>
          <t>маш.-ч</t>
        </is>
      </c>
      <c r="E26" s="343" t="n">
        <v>201.049463</v>
      </c>
      <c r="F26" s="258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49" t="n">
        <v>11</v>
      </c>
      <c r="B27" s="135" t="inlineStr">
        <is>
          <t>91.02.02-002</t>
        </is>
      </c>
      <c r="C27" s="256" t="inlineStr">
        <is>
          <t>Агрегаты копровые без дизель-молота на базе экскаватора 0,65 м3</t>
        </is>
      </c>
      <c r="D27" s="249" t="inlineStr">
        <is>
          <t>маш.-ч</t>
        </is>
      </c>
      <c r="E27" s="343" t="n">
        <v>65.92905</v>
      </c>
      <c r="F27" s="258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49" t="n">
        <v>12</v>
      </c>
      <c r="B28" s="135" t="inlineStr">
        <is>
          <t>91.01.05-086</t>
        </is>
      </c>
      <c r="C28" s="256" t="inlineStr">
        <is>
          <t>Экскаваторы одноковшовые дизельные на гусеничном ходу, емкость ковша 0,65 м3</t>
        </is>
      </c>
      <c r="D28" s="249" t="inlineStr">
        <is>
          <t>маш.-ч</t>
        </is>
      </c>
      <c r="E28" s="343" t="n">
        <v>103.018748</v>
      </c>
      <c r="F28" s="258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49" t="n">
        <v>13</v>
      </c>
      <c r="B29" s="135" t="inlineStr">
        <is>
          <t>91.21.22-438</t>
        </is>
      </c>
      <c r="C29" s="256" t="inlineStr">
        <is>
          <t>Установка передвижная цеолитовая</t>
        </is>
      </c>
      <c r="D29" s="249" t="inlineStr">
        <is>
          <t>маш.-ч</t>
        </is>
      </c>
      <c r="E29" s="343" t="n">
        <v>307.24</v>
      </c>
      <c r="F29" s="258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49" t="n">
        <v>14</v>
      </c>
      <c r="B30" s="135" t="inlineStr">
        <is>
          <t>91.02.02-003</t>
        </is>
      </c>
      <c r="C30" s="256" t="inlineStr">
        <is>
          <t>Агрегаты копровые без дизель-молота на базе экскаватора 1 м3</t>
        </is>
      </c>
      <c r="D30" s="249" t="inlineStr">
        <is>
          <t>маш.-ч</t>
        </is>
      </c>
      <c r="E30" s="343" t="n">
        <v>56.088</v>
      </c>
      <c r="F30" s="258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49" t="n">
        <v>15</v>
      </c>
      <c r="B31" s="135" t="inlineStr">
        <is>
          <t>91.21.18-011</t>
        </is>
      </c>
      <c r="C31" s="256" t="inlineStr">
        <is>
          <t>Маслоподогреватель</t>
        </is>
      </c>
      <c r="D31" s="249" t="inlineStr">
        <is>
          <t>маш.-ч</t>
        </is>
      </c>
      <c r="E31" s="343" t="n">
        <v>276.28</v>
      </c>
      <c r="F31" s="258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49" t="n">
        <v>16</v>
      </c>
      <c r="B32" s="135" t="inlineStr">
        <is>
          <t>91.08.03-009</t>
        </is>
      </c>
      <c r="C32" s="256" t="inlineStr">
        <is>
          <t>Катки дорожные самоходные вибрационные, масса 2,2 т</t>
        </is>
      </c>
      <c r="D32" s="249" t="inlineStr">
        <is>
          <t>маш.-ч</t>
        </is>
      </c>
      <c r="E32" s="343" t="n">
        <v>89.480538</v>
      </c>
      <c r="F32" s="258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49" t="n">
        <v>17</v>
      </c>
      <c r="B33" s="135" t="inlineStr">
        <is>
          <t>91.01.01-036</t>
        </is>
      </c>
      <c r="C33" s="256" t="inlineStr">
        <is>
          <t>Бульдозеры, мощность 96 кВт (130 л.с.)</t>
        </is>
      </c>
      <c r="D33" s="249" t="inlineStr">
        <is>
          <t>маш.-ч</t>
        </is>
      </c>
      <c r="E33" s="343" t="n">
        <v>97.538308</v>
      </c>
      <c r="F33" s="258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49" t="n">
        <v>18</v>
      </c>
      <c r="B34" s="135" t="inlineStr">
        <is>
          <t>91.14.03-002</t>
        </is>
      </c>
      <c r="C34" s="256" t="inlineStr">
        <is>
          <t>Автомобиль-самосвал, грузоподъемность до 10 т</t>
        </is>
      </c>
      <c r="D34" s="249" t="inlineStr">
        <is>
          <t>маш.-ч</t>
        </is>
      </c>
      <c r="E34" s="343" t="n">
        <v>80.87301600000001</v>
      </c>
      <c r="F34" s="258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49" t="n">
        <v>19</v>
      </c>
      <c r="B35" s="135" t="inlineStr">
        <is>
          <t>91.05.08-007</t>
        </is>
      </c>
      <c r="C35" s="256" t="inlineStr">
        <is>
          <t>Краны на пневмоколесном ходу, грузоподъемность 25 т</t>
        </is>
      </c>
      <c r="D35" s="249" t="inlineStr">
        <is>
          <t>маш.-ч</t>
        </is>
      </c>
      <c r="E35" s="343" t="n">
        <v>59.782848</v>
      </c>
      <c r="F35" s="258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49" t="n">
        <v>20</v>
      </c>
      <c r="B36" s="135" t="inlineStr">
        <is>
          <t>91.05.01-017</t>
        </is>
      </c>
      <c r="C36" s="256" t="inlineStr">
        <is>
          <t>Краны башенные, грузоподъемность 8 т</t>
        </is>
      </c>
      <c r="D36" s="249" t="inlineStr">
        <is>
          <t>маш.-ч</t>
        </is>
      </c>
      <c r="E36" s="343" t="n">
        <v>68.63912999999999</v>
      </c>
      <c r="F36" s="258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49" t="n">
        <v>21</v>
      </c>
      <c r="B37" s="249" t="n"/>
      <c r="C37" s="256" t="inlineStr">
        <is>
          <t>Итого основные машины и механизмы</t>
        </is>
      </c>
      <c r="D37" s="249" t="n"/>
      <c r="E37" s="343" t="n"/>
      <c r="F37" s="30" t="n"/>
      <c r="G37" s="30">
        <f>SUM(G19:G36)</f>
        <v/>
      </c>
      <c r="H37" s="259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49" t="n">
        <v>22</v>
      </c>
      <c r="B38" s="135" t="inlineStr">
        <is>
          <t>91.05.14-023</t>
        </is>
      </c>
      <c r="C38" s="256" t="inlineStr">
        <is>
          <t>Краны на тракторе, мощность 121 кВт (165 л.с.), грузоподъемность 5 т</t>
        </is>
      </c>
      <c r="D38" s="249" t="inlineStr">
        <is>
          <t>маш.-ч</t>
        </is>
      </c>
      <c r="E38" s="343" t="n">
        <v>29.670813</v>
      </c>
      <c r="F38" s="258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49" t="n">
        <v>23</v>
      </c>
      <c r="B39" s="135" t="inlineStr">
        <is>
          <t>91.10.05-005</t>
        </is>
      </c>
      <c r="C39" s="256" t="inlineStr">
        <is>
          <t>Трубоукладчики для труб диаметром до 700 мм, грузоподъемность 12,5 т</t>
        </is>
      </c>
      <c r="D39" s="249" t="inlineStr">
        <is>
          <t>маш.-ч</t>
        </is>
      </c>
      <c r="E39" s="343" t="n">
        <v>27.57033</v>
      </c>
      <c r="F39" s="258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49" t="n">
        <v>24</v>
      </c>
      <c r="B40" s="135" t="inlineStr">
        <is>
          <t>91.02.03-024</t>
        </is>
      </c>
      <c r="C40" s="256" t="inlineStr">
        <is>
          <t>Дизель-молоты 2,5 т</t>
        </is>
      </c>
      <c r="D40" s="249" t="inlineStr">
        <is>
          <t>маш.-ч</t>
        </is>
      </c>
      <c r="E40" s="343" t="n">
        <v>56.088</v>
      </c>
      <c r="F40" s="258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49" t="n">
        <v>25</v>
      </c>
      <c r="B41" s="135" t="inlineStr">
        <is>
          <t>91.02.03-022</t>
        </is>
      </c>
      <c r="C41" s="256" t="inlineStr">
        <is>
          <t>Дизель-молоты 1,8 т</t>
        </is>
      </c>
      <c r="D41" s="249" t="inlineStr">
        <is>
          <t>маш.-ч</t>
        </is>
      </c>
      <c r="E41" s="343" t="n">
        <v>65.92905</v>
      </c>
      <c r="F41" s="258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49" t="n">
        <v>26</v>
      </c>
      <c r="B42" s="135" t="inlineStr">
        <is>
          <t>91.08.04-021</t>
        </is>
      </c>
      <c r="C42" s="256" t="inlineStr">
        <is>
          <t>Котлы битумные передвижные 400 л</t>
        </is>
      </c>
      <c r="D42" s="249" t="inlineStr">
        <is>
          <t>маш.-ч</t>
        </is>
      </c>
      <c r="E42" s="343" t="n">
        <v>117.92213</v>
      </c>
      <c r="F42" s="258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49" t="n">
        <v>27</v>
      </c>
      <c r="B43" s="135" t="inlineStr">
        <is>
          <t>91.17.04-036</t>
        </is>
      </c>
      <c r="C43" s="256" t="inlineStr">
        <is>
          <t>Агрегаты сварочные передвижные номинальным сварочным током 250-400 А с дизельным двигателем</t>
        </is>
      </c>
      <c r="D43" s="249" t="inlineStr">
        <is>
          <t>маш.-ч</t>
        </is>
      </c>
      <c r="E43" s="343" t="n">
        <v>232.479505</v>
      </c>
      <c r="F43" s="258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49" t="n">
        <v>28</v>
      </c>
      <c r="B44" s="135" t="inlineStr">
        <is>
          <t>91.01.01-035</t>
        </is>
      </c>
      <c r="C44" s="256" t="inlineStr">
        <is>
          <t>Бульдозеры, мощность 79 кВт (108 л.с.)</t>
        </is>
      </c>
      <c r="D44" s="249" t="inlineStr">
        <is>
          <t>маш.-ч</t>
        </is>
      </c>
      <c r="E44" s="343" t="n">
        <v>40.412165</v>
      </c>
      <c r="F44" s="258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49" t="n">
        <v>29</v>
      </c>
      <c r="B45" s="135" t="inlineStr">
        <is>
          <t>91.13.03-111</t>
        </is>
      </c>
      <c r="C45" s="256" t="inlineStr">
        <is>
          <t>Спецавтомашины, грузоподъемность до 8 т, вездеходы</t>
        </is>
      </c>
      <c r="D45" s="249" t="inlineStr">
        <is>
          <t>маш.-ч</t>
        </is>
      </c>
      <c r="E45" s="343" t="n">
        <v>16.483785</v>
      </c>
      <c r="F45" s="258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49" t="n">
        <v>30</v>
      </c>
      <c r="B46" s="135" t="inlineStr">
        <is>
          <t>91.19.12-021</t>
        </is>
      </c>
      <c r="C46" s="256" t="inlineStr">
        <is>
          <t>Насос вакуумный 3,6 м3/мин</t>
        </is>
      </c>
      <c r="D46" s="249" t="inlineStr">
        <is>
          <t>маш.-ч</t>
        </is>
      </c>
      <c r="E46" s="343" t="n">
        <v>455.2</v>
      </c>
      <c r="F46" s="258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49" t="n">
        <v>31</v>
      </c>
      <c r="B47" s="135" t="inlineStr">
        <is>
          <t>91.14.02-002</t>
        </is>
      </c>
      <c r="C47" s="256" t="inlineStr">
        <is>
          <t>Автомобили бортовые, грузоподъемность до 8 т</t>
        </is>
      </c>
      <c r="D47" s="249" t="inlineStr">
        <is>
          <t>маш.-ч</t>
        </is>
      </c>
      <c r="E47" s="343" t="n">
        <v>31.601862</v>
      </c>
      <c r="F47" s="258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49" t="n">
        <v>32</v>
      </c>
      <c r="B48" s="135" t="inlineStr">
        <is>
          <t>91.06.06-014</t>
        </is>
      </c>
      <c r="C48" s="256" t="inlineStr">
        <is>
          <t>Автогидроподъемники высотой подъема 28 м</t>
        </is>
      </c>
      <c r="D48" s="249" t="inlineStr">
        <is>
          <t>маш.-ч</t>
        </is>
      </c>
      <c r="E48" s="343" t="n">
        <v>10.58</v>
      </c>
      <c r="F48" s="258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49" t="n">
        <v>33</v>
      </c>
      <c r="B49" s="135" t="inlineStr">
        <is>
          <t>91.17.04-233</t>
        </is>
      </c>
      <c r="C49" s="256" t="inlineStr">
        <is>
          <t>Установки для сварки ручной дуговой (постоянного тока)</t>
        </is>
      </c>
      <c r="D49" s="249" t="inlineStr">
        <is>
          <t>маш.-ч</t>
        </is>
      </c>
      <c r="E49" s="343" t="n">
        <v>311.315533</v>
      </c>
      <c r="F49" s="258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49" t="n">
        <v>34</v>
      </c>
      <c r="B50" s="135" t="inlineStr">
        <is>
          <t>91.10.05-001</t>
        </is>
      </c>
      <c r="C50" s="256" t="inlineStr">
        <is>
          <t>Трубоукладчики для труб диаметром 800-1000 мм, грузоподъемность 35 т</t>
        </is>
      </c>
      <c r="D50" s="249" t="inlineStr">
        <is>
          <t>маш.-ч</t>
        </is>
      </c>
      <c r="E50" s="343" t="n">
        <v>9.576000000000001</v>
      </c>
      <c r="F50" s="258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49" t="n">
        <v>35</v>
      </c>
      <c r="B51" s="135" t="inlineStr">
        <is>
          <t>91.06.05-011</t>
        </is>
      </c>
      <c r="C51" s="256" t="inlineStr">
        <is>
          <t>Погрузчик, грузоподъемность 5 т</t>
        </is>
      </c>
      <c r="D51" s="249" t="inlineStr">
        <is>
          <t>маш.-ч</t>
        </is>
      </c>
      <c r="E51" s="343" t="n">
        <v>17.201883</v>
      </c>
      <c r="F51" s="258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49" t="n">
        <v>36</v>
      </c>
      <c r="B52" s="135" t="inlineStr">
        <is>
          <t>91.21.18-031</t>
        </is>
      </c>
      <c r="C52" s="256" t="inlineStr">
        <is>
          <t>Установка Суховей</t>
        </is>
      </c>
      <c r="D52" s="249" t="inlineStr">
        <is>
          <t>маш.-ч</t>
        </is>
      </c>
      <c r="E52" s="343" t="n">
        <v>108</v>
      </c>
      <c r="F52" s="258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49" t="n">
        <v>37</v>
      </c>
      <c r="B53" s="135" t="inlineStr">
        <is>
          <t>91.21.22-432</t>
        </is>
      </c>
      <c r="C53" s="256" t="inlineStr">
        <is>
          <t>Установка вакуумной обработки трансформаторного масла</t>
        </is>
      </c>
      <c r="D53" s="249" t="inlineStr">
        <is>
          <t>маш.-ч</t>
        </is>
      </c>
      <c r="E53" s="343" t="n">
        <v>18.56</v>
      </c>
      <c r="F53" s="258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49" t="n">
        <v>38</v>
      </c>
      <c r="B54" s="135" t="inlineStr">
        <is>
          <t>91.21.22-091</t>
        </is>
      </c>
      <c r="C54" s="256" t="inlineStr">
        <is>
          <t>Выпрямитель полупроводниковый для подогрева трансформаторов</t>
        </is>
      </c>
      <c r="D54" s="249" t="inlineStr">
        <is>
          <t>маш.-ч</t>
        </is>
      </c>
      <c r="E54" s="343" t="n">
        <v>332.6</v>
      </c>
      <c r="F54" s="258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49" t="n">
        <v>39</v>
      </c>
      <c r="B55" s="135" t="inlineStr">
        <is>
          <t>91.21.22-447</t>
        </is>
      </c>
      <c r="C55" s="256" t="inlineStr">
        <is>
          <t>Установки электрометаллизационные</t>
        </is>
      </c>
      <c r="D55" s="249" t="inlineStr">
        <is>
          <t>маш.час</t>
        </is>
      </c>
      <c r="E55" s="343" t="n">
        <v>14.27</v>
      </c>
      <c r="F55" s="258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49" t="n">
        <v>40</v>
      </c>
      <c r="B56" s="135" t="inlineStr">
        <is>
          <t>91.05.05-015</t>
        </is>
      </c>
      <c r="C56" s="256" t="inlineStr">
        <is>
          <t>Краны на автомобильном ходу, грузоподъемность 16 т</t>
        </is>
      </c>
      <c r="D56" s="249" t="inlineStr">
        <is>
          <t>маш.-ч</t>
        </is>
      </c>
      <c r="E56" s="343" t="n">
        <v>7.656984</v>
      </c>
      <c r="F56" s="258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49" t="n">
        <v>41</v>
      </c>
      <c r="B57" s="135" t="inlineStr">
        <is>
          <t>91.06.05-057</t>
        </is>
      </c>
      <c r="C57" s="256" t="inlineStr">
        <is>
          <t>Погрузчики одноковшовые универсальные фронтальные пневмоколесные, грузоподъемность 3 т</t>
        </is>
      </c>
      <c r="D57" s="249" t="inlineStr">
        <is>
          <t>маш.-ч</t>
        </is>
      </c>
      <c r="E57" s="343" t="n">
        <v>6.45488</v>
      </c>
      <c r="F57" s="258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49" t="n">
        <v>42</v>
      </c>
      <c r="B58" s="135" t="inlineStr">
        <is>
          <t>91.06.06-042</t>
        </is>
      </c>
      <c r="C58" s="256" t="inlineStr">
        <is>
          <t>Подъемники гидравлические высотой подъема: 10 м</t>
        </is>
      </c>
      <c r="D58" s="249" t="inlineStr">
        <is>
          <t>маш.-ч</t>
        </is>
      </c>
      <c r="E58" s="343" t="n">
        <v>17.44</v>
      </c>
      <c r="F58" s="258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49" t="n">
        <v>43</v>
      </c>
      <c r="B59" s="135" t="inlineStr">
        <is>
          <t>91.05.06-012</t>
        </is>
      </c>
      <c r="C59" s="256" t="inlineStr">
        <is>
          <t>Краны на гусеничном ходу, грузоподъемность до 16 т</t>
        </is>
      </c>
      <c r="D59" s="249" t="inlineStr">
        <is>
          <t>маш.-ч</t>
        </is>
      </c>
      <c r="E59" s="343" t="n">
        <v>4.94078</v>
      </c>
      <c r="F59" s="258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49" t="n">
        <v>44</v>
      </c>
      <c r="B60" s="135" t="inlineStr">
        <is>
          <t>91.18.01-012</t>
        </is>
      </c>
      <c r="C60" s="256" t="inlineStr">
        <is>
          <t>Компрессоры передвижные с электродвигателем давлением 600 кПа (6 ат), производительность до 3,5 м3/мин</t>
        </is>
      </c>
      <c r="D60" s="249" t="inlineStr">
        <is>
          <t>маш.-ч</t>
        </is>
      </c>
      <c r="E60" s="343" t="n">
        <v>13.852404</v>
      </c>
      <c r="F60" s="258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49" t="n">
        <v>45</v>
      </c>
      <c r="B61" s="135" t="inlineStr">
        <is>
          <t>91.21.18-051</t>
        </is>
      </c>
      <c r="C61" s="256" t="inlineStr">
        <is>
          <t>Шкаф сушильный</t>
        </is>
      </c>
      <c r="D61" s="249" t="inlineStr">
        <is>
          <t>маш.-ч</t>
        </is>
      </c>
      <c r="E61" s="343" t="n">
        <v>167.04</v>
      </c>
      <c r="F61" s="258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49" t="n">
        <v>46</v>
      </c>
      <c r="B62" s="135" t="inlineStr">
        <is>
          <t>91.14.04-001</t>
        </is>
      </c>
      <c r="C62" s="256" t="inlineStr">
        <is>
          <t>Тягачи седельные, грузоподъемность 12 т</t>
        </is>
      </c>
      <c r="D62" s="249" t="inlineStr">
        <is>
          <t>маш.-ч</t>
        </is>
      </c>
      <c r="E62" s="343" t="n">
        <v>3.82299</v>
      </c>
      <c r="F62" s="258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49" t="n">
        <v>47</v>
      </c>
      <c r="B63" s="135" t="inlineStr">
        <is>
          <t>91.15.03-014</t>
        </is>
      </c>
      <c r="C63" s="256" t="inlineStr">
        <is>
          <t>Тракторы на пневмоколесном ходу, мощность 59 кВт (80 л.с.)</t>
        </is>
      </c>
      <c r="D63" s="249" t="inlineStr">
        <is>
          <t>маш.-ч</t>
        </is>
      </c>
      <c r="E63" s="343" t="n">
        <v>3.52</v>
      </c>
      <c r="F63" s="258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49" t="n">
        <v>48</v>
      </c>
      <c r="B64" s="135" t="inlineStr">
        <is>
          <t>91.21.20-013</t>
        </is>
      </c>
      <c r="C64" s="256" t="inlineStr">
        <is>
          <t>Установки для сверления отверстий в железобетоне диаметром до 160 мм</t>
        </is>
      </c>
      <c r="D64" s="249" t="inlineStr">
        <is>
          <t>маш.-ч</t>
        </is>
      </c>
      <c r="E64" s="343" t="n">
        <v>7.032</v>
      </c>
      <c r="F64" s="258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49" t="n">
        <v>49</v>
      </c>
      <c r="B65" s="135" t="inlineStr">
        <is>
          <t>91.21.10-003</t>
        </is>
      </c>
      <c r="C65" s="256" t="inlineStr">
        <is>
          <t>Молотки при работе от передвижных компрессорных станций отбойные пневматические</t>
        </is>
      </c>
      <c r="D65" s="249" t="inlineStr">
        <is>
          <t>маш.-ч</t>
        </is>
      </c>
      <c r="E65" s="343" t="n">
        <v>124.984808</v>
      </c>
      <c r="F65" s="258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49" t="n">
        <v>50</v>
      </c>
      <c r="B66" s="135" t="inlineStr">
        <is>
          <t>91.17.04-171</t>
        </is>
      </c>
      <c r="C66" s="256" t="inlineStr">
        <is>
          <t>Преобразователи сварочные номинальным сварочным током 315-500 А</t>
        </is>
      </c>
      <c r="D66" s="249" t="inlineStr">
        <is>
          <t>маш.-ч</t>
        </is>
      </c>
      <c r="E66" s="343" t="n">
        <v>14.925918</v>
      </c>
      <c r="F66" s="258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49" t="n">
        <v>51</v>
      </c>
      <c r="B67" s="135" t="inlineStr">
        <is>
          <t>91.04.01-031</t>
        </is>
      </c>
      <c r="C67" s="256" t="inlineStr">
        <is>
          <t>Машины бурильно-крановые на автомобиле, глубина бурения 3,5 м</t>
        </is>
      </c>
      <c r="D67" s="249" t="inlineStr">
        <is>
          <t>маш.-ч</t>
        </is>
      </c>
      <c r="E67" s="343" t="n">
        <v>1.1613</v>
      </c>
      <c r="F67" s="258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49" t="n">
        <v>52</v>
      </c>
      <c r="B68" s="135" t="inlineStr">
        <is>
          <t>91.06.01-003</t>
        </is>
      </c>
      <c r="C68" s="256" t="inlineStr">
        <is>
          <t>Домкраты гидравлические, грузоподъемность 63-100 т</t>
        </is>
      </c>
      <c r="D68" s="249" t="inlineStr">
        <is>
          <t>маш.-ч</t>
        </is>
      </c>
      <c r="E68" s="343" t="n">
        <v>173.044649</v>
      </c>
      <c r="F68" s="258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49" t="n">
        <v>53</v>
      </c>
      <c r="B69" s="135" t="inlineStr">
        <is>
          <t>91.05.06-008</t>
        </is>
      </c>
      <c r="C69" s="256" t="inlineStr">
        <is>
          <t>Краны на гусеничном ходу, грузоподъемность 40 т</t>
        </is>
      </c>
      <c r="D69" s="249" t="inlineStr">
        <is>
          <t>маш.-ч</t>
        </is>
      </c>
      <c r="E69" s="343" t="n">
        <v>0.807339</v>
      </c>
      <c r="F69" s="258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49" t="n">
        <v>54</v>
      </c>
      <c r="B70" s="135" t="inlineStr">
        <is>
          <t>91.05.06-009</t>
        </is>
      </c>
      <c r="C70" s="256" t="inlineStr">
        <is>
          <t>Краны на гусеничном ходу, грузоподъемность 50-63 т</t>
        </is>
      </c>
      <c r="D70" s="249" t="inlineStr">
        <is>
          <t>маш.-ч</t>
        </is>
      </c>
      <c r="E70" s="343" t="n">
        <v>0.369824</v>
      </c>
      <c r="F70" s="258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49" t="n">
        <v>55</v>
      </c>
      <c r="B71" s="135" t="inlineStr">
        <is>
          <t>91.08.03-015</t>
        </is>
      </c>
      <c r="C71" s="256" t="inlineStr">
        <is>
          <t>Катки дорожные самоходные гладкие, масса 5 т</t>
        </is>
      </c>
      <c r="D71" s="249" t="inlineStr">
        <is>
          <t>маш.-ч</t>
        </is>
      </c>
      <c r="E71" s="343" t="n">
        <v>0.5337</v>
      </c>
      <c r="F71" s="258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49" t="n">
        <v>56</v>
      </c>
      <c r="B72" s="135" t="inlineStr">
        <is>
          <t>91.07.04-001</t>
        </is>
      </c>
      <c r="C72" s="256" t="inlineStr">
        <is>
          <t>Вибратор глубинный</t>
        </is>
      </c>
      <c r="D72" s="249" t="inlineStr">
        <is>
          <t>маш.-ч</t>
        </is>
      </c>
      <c r="E72" s="343" t="n">
        <v>49.22446</v>
      </c>
      <c r="F72" s="258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49" t="n">
        <v>57</v>
      </c>
      <c r="B73" s="135" t="inlineStr">
        <is>
          <t>91.19.10-031</t>
        </is>
      </c>
      <c r="C73" s="256" t="inlineStr">
        <is>
          <t>Станция насосная для привода гидродомкратов</t>
        </is>
      </c>
      <c r="D73" s="249" t="inlineStr">
        <is>
          <t>маш.-ч</t>
        </is>
      </c>
      <c r="E73" s="343" t="n">
        <v>36.2</v>
      </c>
      <c r="F73" s="258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49" t="n">
        <v>58</v>
      </c>
      <c r="B74" s="135" t="inlineStr">
        <is>
          <t>91.14.02-001</t>
        </is>
      </c>
      <c r="C74" s="256" t="inlineStr">
        <is>
          <t>Автомобили бортовые, грузоподъемность до 5 т</t>
        </is>
      </c>
      <c r="D74" s="249" t="inlineStr">
        <is>
          <t>маш.час</t>
        </is>
      </c>
      <c r="E74" s="343" t="n">
        <v>0.91</v>
      </c>
      <c r="F74" s="258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49" t="n">
        <v>59</v>
      </c>
      <c r="B75" s="135" t="inlineStr">
        <is>
          <t>91.07.08-024</t>
        </is>
      </c>
      <c r="C75" s="256" t="inlineStr">
        <is>
          <t>Растворосмесители передвижные 65 л</t>
        </is>
      </c>
      <c r="D75" s="249" t="inlineStr">
        <is>
          <t>маш.-ч</t>
        </is>
      </c>
      <c r="E75" s="343" t="n">
        <v>3.899</v>
      </c>
      <c r="F75" s="258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49" t="n">
        <v>60</v>
      </c>
      <c r="B76" s="135" t="inlineStr">
        <is>
          <t>91.06.09-101</t>
        </is>
      </c>
      <c r="C76" s="256" t="inlineStr">
        <is>
          <t>Стрелы монтажные А-образные высотой до 22 м для подъема опор ВЛ</t>
        </is>
      </c>
      <c r="D76" s="249" t="inlineStr">
        <is>
          <t>маш.-ч</t>
        </is>
      </c>
      <c r="E76" s="343" t="n">
        <v>7.550637</v>
      </c>
      <c r="F76" s="258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49" t="n">
        <v>61</v>
      </c>
      <c r="B77" s="135" t="inlineStr">
        <is>
          <t>91.14.05-011</t>
        </is>
      </c>
      <c r="C77" s="256" t="inlineStr">
        <is>
          <t>Полуприцепы общего назначения, грузоподъемность 12 т</t>
        </is>
      </c>
      <c r="D77" s="249" t="inlineStr">
        <is>
          <t>маш.-ч</t>
        </is>
      </c>
      <c r="E77" s="343" t="n">
        <v>3.82299</v>
      </c>
      <c r="F77" s="258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49" t="n">
        <v>62</v>
      </c>
      <c r="B78" s="135" t="inlineStr">
        <is>
          <t>91.05.02-005</t>
        </is>
      </c>
      <c r="C78" s="256" t="inlineStr">
        <is>
          <t>Краны козловые, грузоподъемность 32 т</t>
        </is>
      </c>
      <c r="D78" s="249" t="inlineStr">
        <is>
          <t>маш.-ч</t>
        </is>
      </c>
      <c r="E78" s="343" t="n">
        <v>0.368939</v>
      </c>
      <c r="F78" s="258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49" t="n">
        <v>63</v>
      </c>
      <c r="B79" s="135" t="inlineStr">
        <is>
          <t>91.21.01-012</t>
        </is>
      </c>
      <c r="C79" s="256" t="inlineStr">
        <is>
          <t>Агрегаты окрасочные высокого давления для окраски поверхностей конструкций, мощность 1 кВт</t>
        </is>
      </c>
      <c r="D79" s="249" t="inlineStr">
        <is>
          <t>маш.-ч</t>
        </is>
      </c>
      <c r="E79" s="343" t="n">
        <v>6.24172</v>
      </c>
      <c r="F79" s="258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49" t="n">
        <v>64</v>
      </c>
      <c r="B80" s="135" t="inlineStr">
        <is>
          <t>91.19.02-002</t>
        </is>
      </c>
      <c r="C80" s="256" t="inlineStr">
        <is>
          <t>Маслонасосы шестеренные, производительность м3/час 2,3</t>
        </is>
      </c>
      <c r="D80" s="249" t="inlineStr">
        <is>
          <t>маш.-ч</t>
        </is>
      </c>
      <c r="E80" s="343" t="n">
        <v>46.08</v>
      </c>
      <c r="F80" s="258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49" t="n">
        <v>65</v>
      </c>
      <c r="B81" s="135" t="inlineStr">
        <is>
          <t>91.06.06-048</t>
        </is>
      </c>
      <c r="C81" s="256" t="inlineStr">
        <is>
          <t>Подъемники одномачтовые, грузоподъемность до 500 кг, высота подъема 45 м</t>
        </is>
      </c>
      <c r="D81" s="249" t="inlineStr">
        <is>
          <t>маш.-ч</t>
        </is>
      </c>
      <c r="E81" s="343" t="n">
        <v>1.1697</v>
      </c>
      <c r="F81" s="258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49" t="n">
        <v>66</v>
      </c>
      <c r="B82" s="135" t="inlineStr">
        <is>
          <t>91.08.09-023</t>
        </is>
      </c>
      <c r="C82" s="256" t="inlineStr">
        <is>
          <t>Трамбовки пневматические при работе от передвижных компрессорных станций</t>
        </is>
      </c>
      <c r="D82" s="249" t="inlineStr">
        <is>
          <t>маш.-ч</t>
        </is>
      </c>
      <c r="E82" s="343" t="n">
        <v>62.92602</v>
      </c>
      <c r="F82" s="258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49" t="n">
        <v>67</v>
      </c>
      <c r="B83" s="135" t="inlineStr">
        <is>
          <t>91.07.04-002</t>
        </is>
      </c>
      <c r="C83" s="256" t="inlineStr">
        <is>
          <t>Вибратор поверхностный</t>
        </is>
      </c>
      <c r="D83" s="249" t="inlineStr">
        <is>
          <t>маш.-ч</t>
        </is>
      </c>
      <c r="E83" s="343" t="n">
        <v>57.732548</v>
      </c>
      <c r="F83" s="258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49" t="n">
        <v>68</v>
      </c>
      <c r="B84" s="135" t="inlineStr">
        <is>
          <t>91.06.01-002</t>
        </is>
      </c>
      <c r="C84" s="256" t="inlineStr">
        <is>
          <t>Домкраты гидравлические, грузоподъемность 6,3-25 т</t>
        </is>
      </c>
      <c r="D84" s="249" t="inlineStr">
        <is>
          <t>маш.-ч</t>
        </is>
      </c>
      <c r="E84" s="343" t="n">
        <v>29.564466</v>
      </c>
      <c r="F84" s="258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49" t="n">
        <v>69</v>
      </c>
      <c r="B85" s="135" t="inlineStr">
        <is>
          <t>91.06.05-011</t>
        </is>
      </c>
      <c r="C85" s="256" t="inlineStr">
        <is>
          <t>Погрузчики, грузоподъемность 5 т</t>
        </is>
      </c>
      <c r="D85" s="249" t="inlineStr">
        <is>
          <t>маш.час</t>
        </is>
      </c>
      <c r="E85" s="343" t="n">
        <v>0.15</v>
      </c>
      <c r="F85" s="258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49" t="n">
        <v>70</v>
      </c>
      <c r="B86" s="135" t="inlineStr">
        <is>
          <t>91.17.04-042</t>
        </is>
      </c>
      <c r="C86" s="256" t="inlineStr">
        <is>
          <t>Аппарат для газовой сварки и резки</t>
        </is>
      </c>
      <c r="D86" s="249" t="inlineStr">
        <is>
          <t>маш.-ч</t>
        </is>
      </c>
      <c r="E86" s="343" t="n">
        <v>7.973336</v>
      </c>
      <c r="F86" s="258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49" t="n">
        <v>71</v>
      </c>
      <c r="B87" s="135" t="inlineStr">
        <is>
          <t>91.21.16-012</t>
        </is>
      </c>
      <c r="C87" s="256" t="inlineStr">
        <is>
          <t>Пресс гидравлический с электроприводом</t>
        </is>
      </c>
      <c r="D87" s="249" t="inlineStr">
        <is>
          <t>маш.-ч</t>
        </is>
      </c>
      <c r="E87" s="343" t="n">
        <v>6.68</v>
      </c>
      <c r="F87" s="258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49" t="n">
        <v>72</v>
      </c>
      <c r="B88" s="135" t="inlineStr">
        <is>
          <t>91.06.03-060</t>
        </is>
      </c>
      <c r="C88" s="256" t="inlineStr">
        <is>
          <t>Лебедки электрические тяговым усилием до 5,79 кН (0,59 т)</t>
        </is>
      </c>
      <c r="D88" s="249" t="inlineStr">
        <is>
          <t>маш.-ч</t>
        </is>
      </c>
      <c r="E88" s="343" t="n">
        <v>0.061708</v>
      </c>
      <c r="F88" s="258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49" t="n"/>
      <c r="B89" s="249" t="n"/>
      <c r="C89" s="256" t="inlineStr">
        <is>
          <t>Итого прочие машины и механизмы</t>
        </is>
      </c>
      <c r="D89" s="249" t="n"/>
      <c r="E89" s="257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49" t="n"/>
      <c r="B90" s="249" t="n"/>
      <c r="C90" s="239" t="inlineStr">
        <is>
          <t>Итого по разделу «Машины и механизмы»</t>
        </is>
      </c>
      <c r="D90" s="249" t="n"/>
      <c r="E90" s="257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49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49" t="n"/>
      <c r="B92" s="252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5.5" customHeight="1" s="196">
      <c r="A93" s="249" t="n">
        <v>73</v>
      </c>
      <c r="B93" s="135" t="inlineStr">
        <is>
          <t>БЦ.21.31</t>
        </is>
      </c>
      <c r="C93" s="256" t="inlineStr">
        <is>
          <t>Компенсация реактивной мощности УШР 220 кВ 30 Мвар</t>
        </is>
      </c>
      <c r="D93" s="249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165000000</v>
      </c>
      <c r="J93" s="30">
        <f>ROUND(I93*E93,2)</f>
        <v/>
      </c>
    </row>
    <row r="94">
      <c r="A94" s="249" t="n"/>
      <c r="B94" s="249" t="n"/>
      <c r="C94" s="256" t="inlineStr">
        <is>
          <t>Итого основное оборудование</t>
        </is>
      </c>
      <c r="D94" s="249" t="n"/>
      <c r="E94" s="343" t="n"/>
      <c r="F94" s="258" t="n"/>
      <c r="G94" s="30">
        <f>G93</f>
        <v/>
      </c>
      <c r="H94" s="259" t="n">
        <v>0</v>
      </c>
      <c r="I94" s="127" t="n"/>
      <c r="J94" s="30">
        <f>J93</f>
        <v/>
      </c>
    </row>
    <row r="95">
      <c r="A95" s="249" t="n"/>
      <c r="B95" s="249" t="n"/>
      <c r="C95" s="256" t="inlineStr">
        <is>
          <t>Итого прочее оборудование</t>
        </is>
      </c>
      <c r="D95" s="249" t="n"/>
      <c r="E95" s="343" t="n"/>
      <c r="F95" s="258" t="n"/>
      <c r="G95" s="30" t="n">
        <v>0</v>
      </c>
      <c r="H95" s="259" t="n">
        <v>0</v>
      </c>
      <c r="I95" s="127" t="n"/>
      <c r="J95" s="30" t="n">
        <v>0</v>
      </c>
    </row>
    <row r="96">
      <c r="A96" s="249" t="n"/>
      <c r="B96" s="249" t="n"/>
      <c r="C96" s="239" t="inlineStr">
        <is>
          <t>Итого по разделу «Оборудование»</t>
        </is>
      </c>
      <c r="D96" s="249" t="n"/>
      <c r="E96" s="257" t="n"/>
      <c r="F96" s="258" t="n"/>
      <c r="G96" s="30">
        <f>G95+G94</f>
        <v/>
      </c>
      <c r="H96" s="259">
        <f>H95+H94</f>
        <v/>
      </c>
      <c r="I96" s="127" t="n"/>
      <c r="J96" s="30">
        <f>J95+J94</f>
        <v/>
      </c>
    </row>
    <row r="97" ht="25.5" customHeight="1" s="196">
      <c r="A97" s="249" t="n"/>
      <c r="B97" s="249" t="n"/>
      <c r="C97" s="256" t="inlineStr">
        <is>
          <t>в том числе технологическое оборудование</t>
        </is>
      </c>
      <c r="D97" s="249" t="n"/>
      <c r="E97" s="346" t="n"/>
      <c r="F97" s="258" t="n"/>
      <c r="G97" s="30">
        <f>G96</f>
        <v/>
      </c>
      <c r="H97" s="259" t="n"/>
      <c r="I97" s="127" t="n"/>
      <c r="J97" s="30">
        <f>J96</f>
        <v/>
      </c>
    </row>
    <row r="98" ht="14.25" customFormat="1" customHeight="1" s="194">
      <c r="A98" s="249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50" t="n"/>
      <c r="B99" s="252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49" t="n">
        <v>74</v>
      </c>
      <c r="B100" s="135" t="inlineStr">
        <is>
          <t>20.5.04.05-0001</t>
        </is>
      </c>
      <c r="C100" s="256" t="inlineStr">
        <is>
          <t>Зажим ответвительный ОА-400-1</t>
        </is>
      </c>
      <c r="D100" s="249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49" t="n">
        <v>75</v>
      </c>
      <c r="B101" s="135" t="inlineStr">
        <is>
          <t>10.3.02.03-0011</t>
        </is>
      </c>
      <c r="C101" s="256" t="inlineStr">
        <is>
          <t>Припои оловянно-свинцовые бессурьмянистые марки ПОС30</t>
        </is>
      </c>
      <c r="D101" s="249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49" t="n">
        <v>76</v>
      </c>
      <c r="B102" s="135" t="inlineStr">
        <is>
          <t>22.2.01.03-0003</t>
        </is>
      </c>
      <c r="C102" s="256" t="inlineStr">
        <is>
          <t>Изоляторы линейные подвесные стеклянные ПСД-70Е</t>
        </is>
      </c>
      <c r="D102" s="249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49" t="n">
        <v>77</v>
      </c>
      <c r="B103" s="135" t="inlineStr">
        <is>
          <t>20.1.01.02-0054</t>
        </is>
      </c>
      <c r="C103" s="256" t="inlineStr">
        <is>
          <t>Зажим аппаратный прессуемый А2А-400-2 (Зажим аппаратный прессуемый А2А-400-2  Т(П))</t>
        </is>
      </c>
      <c r="D103" s="249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49" t="n">
        <v>78</v>
      </c>
      <c r="B104" s="135" t="inlineStr">
        <is>
          <t>20.1.01.02-0029</t>
        </is>
      </c>
      <c r="C104" s="256" t="inlineStr">
        <is>
          <t>Зажим аппаратный прессуемый 3А4А-400-2 (Зажим аппаратный прессуемый 3А4А-400-2 Т(П))</t>
        </is>
      </c>
      <c r="D104" s="249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49" t="n">
        <v>79</v>
      </c>
      <c r="B105" s="135" t="inlineStr">
        <is>
          <t>20.1.01.02-0067</t>
        </is>
      </c>
      <c r="C105" s="256" t="inlineStr">
        <is>
          <t>Зажим аппаратный прессуемый А4А-400-2 (Зажим аппаратный прессуемый А4А-400-2 Т(П))</t>
        </is>
      </c>
      <c r="D105" s="249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49" t="n">
        <v>80</v>
      </c>
      <c r="B106" s="135" t="inlineStr">
        <is>
          <t>20.5.04.05-0001</t>
        </is>
      </c>
      <c r="C106" s="256" t="inlineStr">
        <is>
          <t>Зажим ответвительный ОА-400-1 (Зажим ответвительный ОА-185-1)</t>
        </is>
      </c>
      <c r="D106" s="249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49" t="n">
        <v>81</v>
      </c>
      <c r="B107" s="135" t="inlineStr">
        <is>
          <t>20.5.04.05-0002</t>
        </is>
      </c>
      <c r="C107" s="256" t="inlineStr">
        <is>
          <t>Зажим ответвительный ОА-400-2 (Зажим ответвительный ОА-400Т-2)</t>
        </is>
      </c>
      <c r="D107" s="249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49" t="n">
        <v>82</v>
      </c>
      <c r="B108" s="135" t="inlineStr">
        <is>
          <t>22.2.02.07-0003</t>
        </is>
      </c>
      <c r="C108" s="256" t="inlineStr">
        <is>
          <t>Конструкции стальные порталов ОРУ  (Опоры под электрооборудование )</t>
        </is>
      </c>
      <c r="D108" s="249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49" t="n">
        <v>83</v>
      </c>
      <c r="B109" s="135" t="inlineStr">
        <is>
          <t>05.1.02.07-0025</t>
        </is>
      </c>
      <c r="C109" s="256" t="inlineStr">
        <is>
          <t>Стойка железобетонная вибрированная ОРУ</t>
        </is>
      </c>
      <c r="D109" s="249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49" t="n">
        <v>84</v>
      </c>
      <c r="B110" s="135" t="inlineStr">
        <is>
          <t>05.1.05.16-0221</t>
        </is>
      </c>
      <c r="C110" s="256" t="inlineStr">
        <is>
          <t>Фундаменты сборные железобетонные ВЛ и ОРУ</t>
        </is>
      </c>
      <c r="D110" s="249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49" t="n">
        <v>85</v>
      </c>
      <c r="B111" s="135" t="inlineStr">
        <is>
          <t>04.1.02.05-0048</t>
        </is>
      </c>
      <c r="C111" s="256" t="inlineStr">
        <is>
          <t>Бетон тяжелый, крупность заполнителя 20 мм, класс В30 (М400)</t>
        </is>
      </c>
      <c r="D111" s="249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49" t="n">
        <v>86</v>
      </c>
      <c r="B112" s="135" t="inlineStr">
        <is>
          <t>08.4.03.03-0032</t>
        </is>
      </c>
      <c r="C112" s="256" t="inlineStr">
        <is>
          <t>Горячекатаная арматурная сталь периодического профиля класса А-III, диаметром 12 мм</t>
        </is>
      </c>
      <c r="D112" s="249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49" t="n">
        <v>87</v>
      </c>
      <c r="B113" s="135" t="inlineStr">
        <is>
          <t>05.1.05.16-0011</t>
        </is>
      </c>
      <c r="C113" s="256" t="inlineStr">
        <is>
          <t>Сваи железобетонные  (сваиС35.12-1 /бетон В25 (М350), объем 1,45 м3)</t>
        </is>
      </c>
      <c r="D113" s="249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49" t="n">
        <v>88</v>
      </c>
      <c r="B114" s="135" t="inlineStr">
        <is>
          <t>20.1.01.02-0054</t>
        </is>
      </c>
      <c r="C114" s="256" t="inlineStr">
        <is>
          <t>Зажим аппаратный прессуемый А2А-400-2 (Зажим аппаратный прессуемый А2А-185Т-2А Т(П))</t>
        </is>
      </c>
      <c r="D114" s="249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51.75" customFormat="1" customHeight="1" s="194">
      <c r="A115" s="249" t="n">
        <v>89</v>
      </c>
      <c r="B115" s="135" t="inlineStr">
        <is>
          <t>07.4.03.08-0005</t>
        </is>
      </c>
      <c r="C115" s="25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49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49" t="n">
        <v>90</v>
      </c>
      <c r="B116" s="135" t="inlineStr">
        <is>
          <t>21.2.01.02-0101</t>
        </is>
      </c>
      <c r="C116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49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49" t="n">
        <v>91</v>
      </c>
      <c r="B117" s="135" t="inlineStr">
        <is>
          <t>05.1.05.16-0011</t>
        </is>
      </c>
      <c r="C117" s="256" t="inlineStr">
        <is>
          <t>Сваи железобетонные   (сваи С35.10-1 /бетон В25 (М350), объем 1,2 м3)</t>
        </is>
      </c>
      <c r="D117" s="249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49" t="n">
        <v>92</v>
      </c>
      <c r="B118" s="135" t="inlineStr">
        <is>
          <t>05.1.05.16-0011</t>
        </is>
      </c>
      <c r="C118" s="256" t="inlineStr">
        <is>
          <t>Сваи железобетонные (С50.30-4,5,6, объем 0,46 м3,)</t>
        </is>
      </c>
      <c r="D118" s="249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49" t="n">
        <v>93</v>
      </c>
      <c r="B119" s="138" t="n"/>
      <c r="C119" s="139" t="inlineStr">
        <is>
          <t>Итого основные материалы</t>
        </is>
      </c>
      <c r="D119" s="251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49" t="n">
        <v>94</v>
      </c>
      <c r="B120" s="135" t="inlineStr">
        <is>
          <t>07.4.03.08-0005</t>
        </is>
      </c>
      <c r="C120" s="25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49" t="inlineStr">
        <is>
          <t>т</t>
        </is>
      </c>
      <c r="E120" s="343" t="n">
        <v>4.55784</v>
      </c>
      <c r="F120" s="258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49" t="n">
        <v>95</v>
      </c>
      <c r="B121" s="135" t="inlineStr">
        <is>
          <t>21.2.01.02-0097</t>
        </is>
      </c>
      <c r="C121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49" t="inlineStr">
        <is>
          <t>т</t>
        </is>
      </c>
      <c r="E121" s="343" t="n">
        <v>1.657</v>
      </c>
      <c r="F121" s="258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49" t="n">
        <v>96</v>
      </c>
      <c r="B122" s="135" t="inlineStr">
        <is>
          <t>05.1.01.11-0024</t>
        </is>
      </c>
      <c r="C122" s="256" t="inlineStr">
        <is>
          <t>Плита днища ПД 300.120.12-1,5/бетон В15 (М200), объем 0,42 м3, расход ар-ры 14,2 кг/(серия 3.006.1-8)</t>
        </is>
      </c>
      <c r="D122" s="249" t="inlineStr">
        <is>
          <t>шт</t>
        </is>
      </c>
      <c r="E122" s="343" t="n">
        <v>93</v>
      </c>
      <c r="F122" s="258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49" t="n">
        <v>97</v>
      </c>
      <c r="B123" s="135" t="inlineStr">
        <is>
          <t>22.2.01.03-0001</t>
        </is>
      </c>
      <c r="C123" s="256" t="inlineStr">
        <is>
          <t>Изоляторы линейные подвесные стеклянные ПСВ-120Б (Изоляторы линейные подвесные стеклянные ПС-120Б)</t>
        </is>
      </c>
      <c r="D123" s="249" t="inlineStr">
        <is>
          <t>шт</t>
        </is>
      </c>
      <c r="E123" s="343" t="n">
        <v>222</v>
      </c>
      <c r="F123" s="258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49" t="n">
        <v>98</v>
      </c>
      <c r="B124" s="135" t="inlineStr">
        <is>
          <t>04.3.02.09-0821</t>
        </is>
      </c>
      <c r="C124" s="256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49" t="inlineStr">
        <is>
          <t>кг</t>
        </is>
      </c>
      <c r="E124" s="343" t="n">
        <v>529.15</v>
      </c>
      <c r="F124" s="258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49" t="n">
        <v>99</v>
      </c>
      <c r="B125" s="135" t="inlineStr">
        <is>
          <t>20.5.04.05-0001</t>
        </is>
      </c>
      <c r="C125" s="256" t="inlineStr">
        <is>
          <t>Зажим ответвительный ОА-400-1 (Зажим ответвительный ОА-185Т-2)</t>
        </is>
      </c>
      <c r="D125" s="249" t="inlineStr">
        <is>
          <t>100 шт</t>
        </is>
      </c>
      <c r="E125" s="343" t="n">
        <v>6</v>
      </c>
      <c r="F125" s="258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49" t="n">
        <v>100</v>
      </c>
      <c r="B126" s="135" t="inlineStr">
        <is>
          <t>04.1.02.05-0040</t>
        </is>
      </c>
      <c r="C126" s="256" t="inlineStr">
        <is>
          <t>Бетон тяжелый, крупность заполнителя 20 мм, класс В7,5 (М100)</t>
        </is>
      </c>
      <c r="D126" s="249" t="inlineStr">
        <is>
          <t>м3</t>
        </is>
      </c>
      <c r="E126" s="343" t="n">
        <v>64.158</v>
      </c>
      <c r="F126" s="258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49" t="n">
        <v>101</v>
      </c>
      <c r="B127" s="135" t="inlineStr">
        <is>
          <t>07.2.07.12-0006</t>
        </is>
      </c>
      <c r="C127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49" t="inlineStr">
        <is>
          <t>т</t>
        </is>
      </c>
      <c r="E127" s="343" t="n">
        <v>2.8554</v>
      </c>
      <c r="F127" s="258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49" t="n">
        <v>102</v>
      </c>
      <c r="B128" s="135" t="inlineStr">
        <is>
          <t>20.5.04.04-0016</t>
        </is>
      </c>
      <c r="C128" s="256" t="inlineStr">
        <is>
          <t>Зажим натяжной НАС-600-1</t>
        </is>
      </c>
      <c r="D128" s="249" t="inlineStr">
        <is>
          <t>шт</t>
        </is>
      </c>
      <c r="E128" s="343" t="n">
        <v>91</v>
      </c>
      <c r="F128" s="258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49" t="n">
        <v>103</v>
      </c>
      <c r="B129" s="135" t="inlineStr">
        <is>
          <t>07.2.07.13-0161</t>
        </is>
      </c>
      <c r="C129" s="25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49" t="inlineStr">
        <is>
          <t>т</t>
        </is>
      </c>
      <c r="E129" s="343" t="n">
        <v>2.22</v>
      </c>
      <c r="F129" s="258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49" t="n">
        <v>104</v>
      </c>
      <c r="B130" s="135" t="inlineStr">
        <is>
          <t>10.1.02.03-0001</t>
        </is>
      </c>
      <c r="C130" s="256" t="inlineStr">
        <is>
          <t>Проволока алюминиевая (АМЦ) диаметром 1,4-1,8 мм</t>
        </is>
      </c>
      <c r="D130" s="249" t="inlineStr">
        <is>
          <t>т</t>
        </is>
      </c>
      <c r="E130" s="343" t="n">
        <v>0.867582</v>
      </c>
      <c r="F130" s="258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49" t="n">
        <v>105</v>
      </c>
      <c r="B131" s="135" t="inlineStr">
        <is>
          <t>04.1.02.05-0048</t>
        </is>
      </c>
      <c r="C131" s="256" t="inlineStr">
        <is>
          <t>Бетон тяжелый, крупность заполнителя 20 мм, класс В30 (М400 W6  (Лист 75 по проекту))</t>
        </is>
      </c>
      <c r="D131" s="249" t="inlineStr">
        <is>
          <t>м3</t>
        </is>
      </c>
      <c r="E131" s="343" t="n">
        <v>30.45</v>
      </c>
      <c r="F131" s="258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49" t="n">
        <v>106</v>
      </c>
      <c r="B132" s="135" t="inlineStr">
        <is>
          <t>25.2.01.10-0005</t>
        </is>
      </c>
      <c r="C132" s="256" t="inlineStr">
        <is>
          <t>Коромысло для компенсированной анкеровки (КС-159) (Коромысло однореберное К2-7-1С)</t>
        </is>
      </c>
      <c r="D132" s="249" t="inlineStr">
        <is>
          <t>шт</t>
        </is>
      </c>
      <c r="E132" s="343" t="n">
        <v>91</v>
      </c>
      <c r="F132" s="258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49" t="n">
        <v>107</v>
      </c>
      <c r="B133" s="135" t="inlineStr">
        <is>
          <t>01.7.15.03-0036</t>
        </is>
      </c>
      <c r="C133" s="256" t="inlineStr">
        <is>
          <t>Болты с гайками и шайбами оцинкованные, диаметр 24 мм</t>
        </is>
      </c>
      <c r="D133" s="249" t="inlineStr">
        <is>
          <t>кг</t>
        </is>
      </c>
      <c r="E133" s="343" t="n">
        <v>799.77</v>
      </c>
      <c r="F133" s="258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49" t="n">
        <v>108</v>
      </c>
      <c r="B134" s="135" t="inlineStr">
        <is>
          <t>04.3.01.09-0014</t>
        </is>
      </c>
      <c r="C134" s="256" t="inlineStr">
        <is>
          <t>Раствор готовый кладочный цементный марки: 100</t>
        </is>
      </c>
      <c r="D134" s="249" t="inlineStr">
        <is>
          <t>м3</t>
        </is>
      </c>
      <c r="E134" s="343" t="n">
        <v>28.1963</v>
      </c>
      <c r="F134" s="258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49" t="n">
        <v>109</v>
      </c>
      <c r="B135" s="135" t="inlineStr">
        <is>
          <t>20.2.02.06-0003</t>
        </is>
      </c>
      <c r="C135" s="256" t="inlineStr">
        <is>
          <t>Экран защитный ЭЗ-500-6</t>
        </is>
      </c>
      <c r="D135" s="249" t="inlineStr">
        <is>
          <t>шт</t>
        </is>
      </c>
      <c r="E135" s="343" t="n">
        <v>32</v>
      </c>
      <c r="F135" s="258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49" t="n">
        <v>110</v>
      </c>
      <c r="B136" s="135" t="inlineStr">
        <is>
          <t>05.1.05.16-0011</t>
        </is>
      </c>
      <c r="C136" s="256" t="inlineStr">
        <is>
          <t>Сваи железобетонные ( С35.6-1 /бетон В25 (М350), объем 0,71 м3)</t>
        </is>
      </c>
      <c r="D136" s="249" t="inlineStr">
        <is>
          <t>м3</t>
        </is>
      </c>
      <c r="E136" s="343" t="n">
        <v>7.313</v>
      </c>
      <c r="F136" s="258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49" t="n">
        <v>111</v>
      </c>
      <c r="B137" s="135" t="inlineStr">
        <is>
          <t>21.2.01.02-0091</t>
        </is>
      </c>
      <c r="C1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49" t="inlineStr">
        <is>
          <t>т</t>
        </is>
      </c>
      <c r="E137" s="343" t="n">
        <v>0.3</v>
      </c>
      <c r="F137" s="258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49" t="n">
        <v>112</v>
      </c>
      <c r="B138" s="135" t="inlineStr">
        <is>
          <t>08.4.01.01-0022</t>
        </is>
      </c>
      <c r="C138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49" t="inlineStr">
        <is>
          <t>т</t>
        </is>
      </c>
      <c r="E138" s="343" t="n">
        <v>0.96</v>
      </c>
      <c r="F138" s="258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49" t="n">
        <v>113</v>
      </c>
      <c r="B139" s="135" t="inlineStr">
        <is>
          <t>05.1.01.11-0025</t>
        </is>
      </c>
      <c r="C139" s="256" t="inlineStr">
        <is>
          <t>Плита днища ПД 300.150.12-1,5/бетон В15 (М200), объем 0,53 м3, расход ар-ры 18,6 кг/(серия 3.006.1-8)</t>
        </is>
      </c>
      <c r="D139" s="249" t="inlineStr">
        <is>
          <t>шт</t>
        </is>
      </c>
      <c r="E139" s="343" t="n">
        <v>12</v>
      </c>
      <c r="F139" s="258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49" t="n">
        <v>114</v>
      </c>
      <c r="B140" s="135" t="inlineStr">
        <is>
          <t>01.7.19.04-0003</t>
        </is>
      </c>
      <c r="C140" s="256" t="inlineStr">
        <is>
          <t>Пластина техническая без тканевых прокладок</t>
        </is>
      </c>
      <c r="D140" s="249" t="inlineStr">
        <is>
          <t>т</t>
        </is>
      </c>
      <c r="E140" s="343" t="n">
        <v>0.164</v>
      </c>
      <c r="F140" s="258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49" t="n">
        <v>115</v>
      </c>
      <c r="B141" s="135" t="inlineStr">
        <is>
          <t>20.2.11.01-0015</t>
        </is>
      </c>
      <c r="C141" s="256" t="inlineStr">
        <is>
          <t>Распорка дистанционная глухая трехлучевая 3РГ-3-400</t>
        </is>
      </c>
      <c r="D141" s="249" t="inlineStr">
        <is>
          <t>шт</t>
        </is>
      </c>
      <c r="E141" s="343" t="n">
        <v>89</v>
      </c>
      <c r="F141" s="258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49" t="n">
        <v>116</v>
      </c>
      <c r="B142" s="135" t="inlineStr">
        <is>
          <t>20.1.02.05-0013</t>
        </is>
      </c>
      <c r="C142" s="256" t="inlineStr">
        <is>
          <t>Коромысло универсальное трехлучевое 3КУ-16-1</t>
        </is>
      </c>
      <c r="D142" s="249" t="inlineStr">
        <is>
          <t>шт</t>
        </is>
      </c>
      <c r="E142" s="343" t="n">
        <v>17</v>
      </c>
      <c r="F142" s="258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49" t="n">
        <v>117</v>
      </c>
      <c r="B143" s="135" t="inlineStr">
        <is>
          <t>20.5.04.04-0011</t>
        </is>
      </c>
      <c r="C143" s="256" t="inlineStr">
        <is>
          <t>Зажим натяжной НАС-330-1</t>
        </is>
      </c>
      <c r="D143" s="249" t="inlineStr">
        <is>
          <t>шт</t>
        </is>
      </c>
      <c r="E143" s="343" t="n">
        <v>47</v>
      </c>
      <c r="F143" s="258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49" t="n">
        <v>118</v>
      </c>
      <c r="B144" s="135" t="inlineStr">
        <is>
          <t>01.7.11.07-0032</t>
        </is>
      </c>
      <c r="C144" s="256" t="inlineStr">
        <is>
          <t>Электроды диаметром 4 мм Э42</t>
        </is>
      </c>
      <c r="D144" s="249" t="inlineStr">
        <is>
          <t>т</t>
        </is>
      </c>
      <c r="E144" s="343" t="n">
        <v>0.712747</v>
      </c>
      <c r="F144" s="258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49" t="n">
        <v>119</v>
      </c>
      <c r="B145" s="135" t="inlineStr">
        <is>
          <t>22.2.02.04-0054</t>
        </is>
      </c>
      <c r="C145" s="256" t="inlineStr">
        <is>
          <t>Звено промежуточное трехлапчатое ПРТ-21/16-2 (Звено промежуточное трехлапчатое ПРТ-7/21-2)</t>
        </is>
      </c>
      <c r="D145" s="249" t="inlineStr">
        <is>
          <t>шт</t>
        </is>
      </c>
      <c r="E145" s="343" t="n">
        <v>91</v>
      </c>
      <c r="F145" s="258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49" t="n">
        <v>120</v>
      </c>
      <c r="B146" s="135" t="inlineStr">
        <is>
          <t>01.7.15.10-0035</t>
        </is>
      </c>
      <c r="C146" s="256" t="inlineStr">
        <is>
          <t>Скоба СК-21-1А</t>
        </is>
      </c>
      <c r="D146" s="249" t="inlineStr">
        <is>
          <t>шт</t>
        </is>
      </c>
      <c r="E146" s="343" t="n">
        <v>50</v>
      </c>
      <c r="F146" s="258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49" t="n">
        <v>121</v>
      </c>
      <c r="B147" s="135" t="inlineStr">
        <is>
          <t>08.4.02.06-0003</t>
        </is>
      </c>
      <c r="C147" s="256" t="inlineStr">
        <is>
          <t>Сетка сварная из холоднотянутой проволоки 4-5 мм</t>
        </is>
      </c>
      <c r="D147" s="249" t="inlineStr">
        <is>
          <t>т</t>
        </is>
      </c>
      <c r="E147" s="343" t="n">
        <v>0.6639</v>
      </c>
      <c r="F147" s="258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49" t="n">
        <v>122</v>
      </c>
      <c r="B148" s="135" t="inlineStr">
        <is>
          <t>01.7.15.10-0031</t>
        </is>
      </c>
      <c r="C148" s="256" t="inlineStr">
        <is>
          <t>Скоба СК-7-1А</t>
        </is>
      </c>
      <c r="D148" s="249" t="inlineStr">
        <is>
          <t>шт</t>
        </is>
      </c>
      <c r="E148" s="343" t="n">
        <v>196</v>
      </c>
      <c r="F148" s="258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49" t="n">
        <v>123</v>
      </c>
      <c r="B149" s="135" t="inlineStr">
        <is>
          <t>22.2.02.07-0041</t>
        </is>
      </c>
      <c r="C149" s="256" t="inlineStr">
        <is>
          <t>Ростверки стальные массой до 0,2т (Опора под шкафы ОШ8)</t>
        </is>
      </c>
      <c r="D149" s="249" t="inlineStr">
        <is>
          <t>т</t>
        </is>
      </c>
      <c r="E149" s="343" t="n">
        <v>0.66023</v>
      </c>
      <c r="F149" s="258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49" t="n">
        <v>124</v>
      </c>
      <c r="B150" s="135" t="inlineStr">
        <is>
          <t>01.7.03.04-0001</t>
        </is>
      </c>
      <c r="C150" s="256" t="inlineStr">
        <is>
          <t>Электроэнергия</t>
        </is>
      </c>
      <c r="D150" s="249" t="inlineStr">
        <is>
          <t>кВт-ч</t>
        </is>
      </c>
      <c r="E150" s="343" t="n">
        <v>13336</v>
      </c>
      <c r="F150" s="258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49" t="n">
        <v>125</v>
      </c>
      <c r="B151" s="135" t="inlineStr">
        <is>
          <t>22.2.02.04-0036</t>
        </is>
      </c>
      <c r="C151" s="256" t="inlineStr">
        <is>
          <t>Звено промежуточное регулируемое ПРР-12-1</t>
        </is>
      </c>
      <c r="D151" s="249" t="inlineStr">
        <is>
          <t>шт</t>
        </is>
      </c>
      <c r="E151" s="343" t="n">
        <v>25</v>
      </c>
      <c r="F151" s="258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49" t="n">
        <v>126</v>
      </c>
      <c r="B152" s="135" t="inlineStr">
        <is>
          <t>22.2.02.07-0041</t>
        </is>
      </c>
      <c r="C152" s="256" t="inlineStr">
        <is>
          <t>Ростверки стальные массой до 0,2т (Рама под установку КРУН 10кВ)</t>
        </is>
      </c>
      <c r="D152" s="249" t="inlineStr">
        <is>
          <t>т</t>
        </is>
      </c>
      <c r="E152" s="343" t="n">
        <v>0.551359</v>
      </c>
      <c r="F152" s="258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49" t="n">
        <v>127</v>
      </c>
      <c r="B153" s="135" t="inlineStr">
        <is>
          <t>01.7.15.03-0036</t>
        </is>
      </c>
      <c r="C153" s="256" t="inlineStr">
        <is>
          <t>Болты с гайками и шайбами оцинкованные, диаметр 16 мм</t>
        </is>
      </c>
      <c r="D153" s="249" t="inlineStr">
        <is>
          <t>кг</t>
        </is>
      </c>
      <c r="E153" s="343" t="n">
        <v>171.5</v>
      </c>
      <c r="F153" s="258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49" t="n">
        <v>128</v>
      </c>
      <c r="B154" s="135" t="inlineStr">
        <is>
          <t>08.4.03.02-0003</t>
        </is>
      </c>
      <c r="C154" s="256" t="inlineStr">
        <is>
          <t>Горячекатаная арматурная сталь гладкая класса А-I, диаметром 10 мм</t>
        </is>
      </c>
      <c r="D154" s="249" t="inlineStr">
        <is>
          <t>т</t>
        </is>
      </c>
      <c r="E154" s="343" t="n">
        <v>0.6288</v>
      </c>
      <c r="F154" s="258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49" t="n">
        <v>129</v>
      </c>
      <c r="B155" s="135" t="inlineStr">
        <is>
          <t>14.2.01.05-0003</t>
        </is>
      </c>
      <c r="C155" s="256" t="inlineStr">
        <is>
          <t>Композиция цинконаполнненая "Цинол"</t>
        </is>
      </c>
      <c r="D155" s="249" t="inlineStr">
        <is>
          <t>кг</t>
        </is>
      </c>
      <c r="E155" s="343" t="n">
        <v>36.6</v>
      </c>
      <c r="F155" s="258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49" t="n">
        <v>130</v>
      </c>
      <c r="B156" s="135" t="inlineStr">
        <is>
          <t>01.1.02.09-0021</t>
        </is>
      </c>
      <c r="C156" s="256" t="inlineStr">
        <is>
          <t>Ткань асбестовая со стеклонитью АСТ-1 толщиной 1,8 мм</t>
        </is>
      </c>
      <c r="D156" s="249" t="inlineStr">
        <is>
          <t>т</t>
        </is>
      </c>
      <c r="E156" s="343" t="n">
        <v>0.0536</v>
      </c>
      <c r="F156" s="258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49" t="n">
        <v>131</v>
      </c>
      <c r="B157" s="135" t="inlineStr">
        <is>
          <t>08.4.03.03-0030</t>
        </is>
      </c>
      <c r="C157" s="256" t="inlineStr">
        <is>
          <t>Горячекатаная арматурная сталь периодического профиля класса А-III, диаметром 8 мм</t>
        </is>
      </c>
      <c r="D157" s="249" t="inlineStr">
        <is>
          <t>т</t>
        </is>
      </c>
      <c r="E157" s="343" t="n">
        <v>0.42976</v>
      </c>
      <c r="F157" s="258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49" t="n">
        <v>132</v>
      </c>
      <c r="B158" s="135" t="inlineStr">
        <is>
          <t>01.2.03.03-0045</t>
        </is>
      </c>
      <c r="C158" s="256" t="inlineStr">
        <is>
          <t>Мастика битумно-полимерная (расход - 2,4кг/м2, ФЕР08-01-003-07)</t>
        </is>
      </c>
      <c r="D158" s="249" t="inlineStr">
        <is>
          <t>т</t>
        </is>
      </c>
      <c r="E158" s="343" t="n">
        <v>2.1504</v>
      </c>
      <c r="F158" s="258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49" t="n">
        <v>133</v>
      </c>
      <c r="B159" s="135" t="inlineStr">
        <is>
          <t>01.7.15.03-0035</t>
        </is>
      </c>
      <c r="C159" s="256" t="inlineStr">
        <is>
          <t>Болты с гайками и шайбами оцинкованные, диаметр 20 мм (Болты -листы чертежей под опоры)</t>
        </is>
      </c>
      <c r="D159" s="249" t="inlineStr">
        <is>
          <t>кг</t>
        </is>
      </c>
      <c r="E159" s="343" t="n">
        <v>129</v>
      </c>
      <c r="F159" s="258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49" t="n">
        <v>134</v>
      </c>
      <c r="B160" s="135" t="inlineStr">
        <is>
          <t>14.4.01.20-0001</t>
        </is>
      </c>
      <c r="C160" s="256" t="inlineStr">
        <is>
          <t>Грунт-краска антикоррозионная цинкнаполненная ЦХСК- 1467</t>
        </is>
      </c>
      <c r="D160" s="249" t="inlineStr">
        <is>
          <t>т</t>
        </is>
      </c>
      <c r="E160" s="343" t="n">
        <v>0.027392</v>
      </c>
      <c r="F160" s="258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49" t="n">
        <v>135</v>
      </c>
      <c r="B161" s="135" t="inlineStr">
        <is>
          <t>20.2.10.03-0002</t>
        </is>
      </c>
      <c r="C161" s="256" t="inlineStr">
        <is>
          <t>Наконечники кабельные медные для электротехнических установок</t>
        </is>
      </c>
      <c r="D161" s="249" t="inlineStr">
        <is>
          <t>100 шт</t>
        </is>
      </c>
      <c r="E161" s="343" t="n">
        <v>0.714</v>
      </c>
      <c r="F161" s="258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49" t="n">
        <v>136</v>
      </c>
      <c r="B162" s="135" t="inlineStr">
        <is>
          <t>08.4.03.03-0031</t>
        </is>
      </c>
      <c r="C162" s="256" t="inlineStr">
        <is>
          <t>Горячекатаная арматурная сталь периодического профиля класса А-III, диаметром 10 мм</t>
        </is>
      </c>
      <c r="D162" s="249" t="inlineStr">
        <is>
          <t>т</t>
        </is>
      </c>
      <c r="E162" s="343" t="n">
        <v>0.336</v>
      </c>
      <c r="F162" s="258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49" t="n">
        <v>137</v>
      </c>
      <c r="B163" s="135" t="inlineStr">
        <is>
          <t>20.1.02.22-0013</t>
        </is>
      </c>
      <c r="C163" s="256" t="inlineStr">
        <is>
          <t>Ушко специальное УС-7-16</t>
        </is>
      </c>
      <c r="D163" s="249" t="inlineStr">
        <is>
          <t>шт</t>
        </is>
      </c>
      <c r="E163" s="343" t="n">
        <v>30</v>
      </c>
      <c r="F163" s="258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49" t="n">
        <v>138</v>
      </c>
      <c r="B164" s="135" t="inlineStr">
        <is>
          <t>14.4.01.20-0012</t>
        </is>
      </c>
      <c r="C164" s="256" t="inlineStr">
        <is>
          <t>Грунтовка: цинкнаполненная Цинар</t>
        </is>
      </c>
      <c r="D164" s="249" t="inlineStr">
        <is>
          <t>т</t>
        </is>
      </c>
      <c r="E164" s="343" t="n">
        <v>0.030084</v>
      </c>
      <c r="F164" s="258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49" t="n">
        <v>139</v>
      </c>
      <c r="B165" s="135" t="inlineStr">
        <is>
          <t>20.1.01.12-0004</t>
        </is>
      </c>
      <c r="C165" s="256" t="inlineStr">
        <is>
          <t>Зажим поддерживающий 3ПГН-5-7 (Зажим поддерживающий 2ПГН-5-7)</t>
        </is>
      </c>
      <c r="D165" s="249" t="inlineStr">
        <is>
          <t>шт</t>
        </is>
      </c>
      <c r="E165" s="343" t="n">
        <v>3</v>
      </c>
      <c r="F165" s="258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49" t="n">
        <v>140</v>
      </c>
      <c r="B166" s="135" t="inlineStr">
        <is>
          <t>20.5.04.04-0014</t>
        </is>
      </c>
      <c r="C166" s="256" t="inlineStr">
        <is>
          <t>Зажим натяжной НАС-450-1</t>
        </is>
      </c>
      <c r="D166" s="249" t="inlineStr">
        <is>
          <t>шт</t>
        </is>
      </c>
      <c r="E166" s="343" t="n">
        <v>11</v>
      </c>
      <c r="F166" s="258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49" t="n">
        <v>141</v>
      </c>
      <c r="B167" s="135" t="inlineStr">
        <is>
          <t>14.4.01.17-0012</t>
        </is>
      </c>
      <c r="C167" s="256" t="inlineStr">
        <is>
          <t>Грунтовка полиуретановая цинконаполненая, композиция ЦИНОТАН</t>
        </is>
      </c>
      <c r="D167" s="249" t="inlineStr">
        <is>
          <t>кг</t>
        </is>
      </c>
      <c r="E167" s="343" t="n">
        <v>19.2</v>
      </c>
      <c r="F167" s="258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49" t="n">
        <v>142</v>
      </c>
      <c r="B168" s="135" t="inlineStr">
        <is>
          <t>22.2.02.04-0042</t>
        </is>
      </c>
      <c r="C168" s="256" t="inlineStr">
        <is>
          <t>Звено промежуточное трехлапчатое ПРТ-7/12-2</t>
        </is>
      </c>
      <c r="D168" s="249" t="inlineStr">
        <is>
          <t>шт</t>
        </is>
      </c>
      <c r="E168" s="343" t="n">
        <v>57</v>
      </c>
      <c r="F168" s="258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49" t="n">
        <v>143</v>
      </c>
      <c r="B169" s="135" t="inlineStr">
        <is>
          <t>01.7.07.12-0024</t>
        </is>
      </c>
      <c r="C169" s="256" t="inlineStr">
        <is>
          <t>Пленка полиэтиленовая толщиной 0,15 мм</t>
        </is>
      </c>
      <c r="D169" s="249" t="inlineStr">
        <is>
          <t>м2</t>
        </is>
      </c>
      <c r="E169" s="343" t="n">
        <v>615.83</v>
      </c>
      <c r="F169" s="258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49" t="n">
        <v>144</v>
      </c>
      <c r="B170" s="135" t="inlineStr">
        <is>
          <t>20.1.02.22-0006</t>
        </is>
      </c>
      <c r="C170" s="256" t="inlineStr">
        <is>
          <t>Ушко однолапчатое У1-12-16</t>
        </is>
      </c>
      <c r="D170" s="249" t="inlineStr">
        <is>
          <t>шт</t>
        </is>
      </c>
      <c r="E170" s="343" t="n">
        <v>16</v>
      </c>
      <c r="F170" s="258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49" t="n">
        <v>145</v>
      </c>
      <c r="B171" s="135" t="inlineStr">
        <is>
          <t>04.1.02.05-0031</t>
        </is>
      </c>
      <c r="C171" s="256" t="inlineStr">
        <is>
          <t>Бетон тяжелый, крупность заполнителя 10 мм, класс В30 (М400)</t>
        </is>
      </c>
      <c r="D171" s="249" t="inlineStr">
        <is>
          <t>м3</t>
        </is>
      </c>
      <c r="E171" s="343" t="n">
        <v>2.4482</v>
      </c>
      <c r="F171" s="258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49" t="n">
        <v>146</v>
      </c>
      <c r="B172" s="135" t="inlineStr">
        <is>
          <t>20.1.02.05-0011</t>
        </is>
      </c>
      <c r="C172" s="256" t="inlineStr">
        <is>
          <t>Коромысло универсальное 2КУ-12-1</t>
        </is>
      </c>
      <c r="D172" s="249" t="inlineStr">
        <is>
          <t>шт</t>
        </is>
      </c>
      <c r="E172" s="343" t="n">
        <v>17</v>
      </c>
      <c r="F172" s="258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49" t="n">
        <v>147</v>
      </c>
      <c r="B173" s="135" t="inlineStr">
        <is>
          <t>20.1.02.22-0001</t>
        </is>
      </c>
      <c r="C173" s="256" t="inlineStr">
        <is>
          <t>Ушко двухлапчатое укороченное У2К-7-16</t>
        </is>
      </c>
      <c r="D173" s="249" t="inlineStr">
        <is>
          <t>шт</t>
        </is>
      </c>
      <c r="E173" s="343" t="n">
        <v>61</v>
      </c>
      <c r="F173" s="258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49" t="n">
        <v>148</v>
      </c>
      <c r="B174" s="135" t="inlineStr">
        <is>
          <t>01.4.01.03-0153</t>
        </is>
      </c>
      <c r="C174" s="256" t="inlineStr">
        <is>
          <t>Долота шнековые диаметром 250 мм</t>
        </is>
      </c>
      <c r="D174" s="249" t="inlineStr">
        <is>
          <t>шт</t>
        </is>
      </c>
      <c r="E174" s="343" t="n">
        <v>3.0058</v>
      </c>
      <c r="F174" s="258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49" t="n">
        <v>149</v>
      </c>
      <c r="B175" s="135" t="inlineStr">
        <is>
          <t>999-9950</t>
        </is>
      </c>
      <c r="C175" s="256" t="inlineStr">
        <is>
          <t>Вспомогательные ненормируемые материалы</t>
        </is>
      </c>
      <c r="D175" s="249" t="inlineStr">
        <is>
          <t>руб</t>
        </is>
      </c>
      <c r="E175" s="343" t="n">
        <v>1998.7125</v>
      </c>
      <c r="F175" s="258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49" t="n">
        <v>150</v>
      </c>
      <c r="B176" s="135" t="inlineStr">
        <is>
          <t>20.5.04.04-0061</t>
        </is>
      </c>
      <c r="C176" s="25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9" t="inlineStr">
        <is>
          <t>шт</t>
        </is>
      </c>
      <c r="E176" s="343" t="n">
        <v>5</v>
      </c>
      <c r="F176" s="258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49" t="n">
        <v>151</v>
      </c>
      <c r="B177" s="135" t="inlineStr">
        <is>
          <t>14.5.09.11-0102</t>
        </is>
      </c>
      <c r="C177" s="256" t="inlineStr">
        <is>
          <t>Уайт-спирит</t>
        </is>
      </c>
      <c r="D177" s="249" t="inlineStr">
        <is>
          <t>кг</t>
        </is>
      </c>
      <c r="E177" s="343" t="n">
        <v>287.458</v>
      </c>
      <c r="F177" s="258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49" t="n">
        <v>152</v>
      </c>
      <c r="B178" s="135" t="inlineStr">
        <is>
          <t>20.1.02.21-0043</t>
        </is>
      </c>
      <c r="C178" s="256" t="inlineStr">
        <is>
          <t>Узел крепления КГП-7-3</t>
        </is>
      </c>
      <c r="D178" s="249" t="inlineStr">
        <is>
          <t>шт</t>
        </is>
      </c>
      <c r="E178" s="343" t="n">
        <v>74</v>
      </c>
      <c r="F178" s="258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49" t="n">
        <v>153</v>
      </c>
      <c r="B179" s="135" t="inlineStr">
        <is>
          <t>20.1.02.05-0013</t>
        </is>
      </c>
      <c r="C179" s="256" t="inlineStr">
        <is>
          <t>Коромысло универсальное трехлучевое 3КУ-16-1 (Коромысло двухлучевое 2КЛ-12/16-1)</t>
        </is>
      </c>
      <c r="D179" s="249" t="inlineStr">
        <is>
          <t>шт</t>
        </is>
      </c>
      <c r="E179" s="343" t="n">
        <v>4</v>
      </c>
      <c r="F179" s="258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49" t="n">
        <v>154</v>
      </c>
      <c r="B180" s="135" t="inlineStr">
        <is>
          <t>23.5.01.01-0032</t>
        </is>
      </c>
      <c r="C180" s="256" t="inlineStr">
        <is>
          <t>Трубы стальные диаметром 325 мм толщина стенок 6 мм</t>
        </is>
      </c>
      <c r="D180" s="249" t="inlineStr">
        <is>
          <t>м</t>
        </is>
      </c>
      <c r="E180" s="343" t="n">
        <v>4.8</v>
      </c>
      <c r="F180" s="258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49" t="n">
        <v>155</v>
      </c>
      <c r="B181" s="135" t="inlineStr">
        <is>
          <t>22.2.02.04-0009</t>
        </is>
      </c>
      <c r="C181" s="256" t="inlineStr">
        <is>
          <t>Звено промежуточное монтажное ПТМ-12-3</t>
        </is>
      </c>
      <c r="D181" s="249" t="inlineStr">
        <is>
          <t>шт</t>
        </is>
      </c>
      <c r="E181" s="343" t="n">
        <v>17</v>
      </c>
      <c r="F181" s="258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49" t="n">
        <v>156</v>
      </c>
      <c r="B182" s="135" t="inlineStr">
        <is>
          <t>01.7.15.10-0038</t>
        </is>
      </c>
      <c r="C182" s="256" t="inlineStr">
        <is>
          <t>Скоба трехлапчатая СКТ-16-1</t>
        </is>
      </c>
      <c r="D182" s="249" t="inlineStr">
        <is>
          <t>шт</t>
        </is>
      </c>
      <c r="E182" s="343" t="n">
        <v>15</v>
      </c>
      <c r="F182" s="258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49" t="n">
        <v>157</v>
      </c>
      <c r="B183" s="135" t="inlineStr">
        <is>
          <t>14.2.01.05-0001</t>
        </is>
      </c>
      <c r="C183" s="256" t="inlineStr">
        <is>
          <t>Композиция "Алпол" (на основе термопластичных полимеров)</t>
        </is>
      </c>
      <c r="D183" s="249" t="inlineStr">
        <is>
          <t>кг</t>
        </is>
      </c>
      <c r="E183" s="343" t="n">
        <v>30.6</v>
      </c>
      <c r="F183" s="258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49" t="n">
        <v>158</v>
      </c>
      <c r="B184" s="135" t="inlineStr">
        <is>
          <t>01.7.15.10-0034</t>
        </is>
      </c>
      <c r="C184" s="256" t="inlineStr">
        <is>
          <t>Скоба СК-16-1А</t>
        </is>
      </c>
      <c r="D184" s="249" t="inlineStr">
        <is>
          <t>шт</t>
        </is>
      </c>
      <c r="E184" s="343" t="n">
        <v>23</v>
      </c>
      <c r="F184" s="258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49" t="n">
        <v>159</v>
      </c>
      <c r="B185" s="135" t="inlineStr">
        <is>
          <t>01.4.01.03-0153</t>
        </is>
      </c>
      <c r="C185" s="256" t="inlineStr">
        <is>
          <t>Долота шнековые диаметром 300 мм</t>
        </is>
      </c>
      <c r="D185" s="249" t="inlineStr">
        <is>
          <t>шт</t>
        </is>
      </c>
      <c r="E185" s="343" t="n">
        <v>2.21706</v>
      </c>
      <c r="F185" s="258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49" t="n">
        <v>160</v>
      </c>
      <c r="B186" s="135" t="inlineStr">
        <is>
          <t>01.2.03.03-0013</t>
        </is>
      </c>
      <c r="C186" s="256" t="inlineStr">
        <is>
          <t>Мастика битумная кровельная горячая</t>
        </is>
      </c>
      <c r="D186" s="249" t="inlineStr">
        <is>
          <t>т</t>
        </is>
      </c>
      <c r="E186" s="343" t="n">
        <v>0.453696</v>
      </c>
      <c r="F186" s="258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49" t="n">
        <v>161</v>
      </c>
      <c r="B187" s="135" t="inlineStr">
        <is>
          <t>20.1.02.21-0044</t>
        </is>
      </c>
      <c r="C187" s="256" t="inlineStr">
        <is>
          <t>Узел крепления КГП-7-5</t>
        </is>
      </c>
      <c r="D187" s="249" t="inlineStr">
        <is>
          <t>шт</t>
        </is>
      </c>
      <c r="E187" s="343" t="n">
        <v>32</v>
      </c>
      <c r="F187" s="258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49" t="n">
        <v>162</v>
      </c>
      <c r="B188" s="135" t="inlineStr">
        <is>
          <t>11.2.13.04-0011</t>
        </is>
      </c>
      <c r="C188" s="256" t="inlineStr">
        <is>
          <t>Щиты из досок толщиной 25 мм</t>
        </is>
      </c>
      <c r="D188" s="249" t="inlineStr">
        <is>
          <t>м2</t>
        </is>
      </c>
      <c r="E188" s="343" t="n">
        <v>35.587907</v>
      </c>
      <c r="F188" s="258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49" t="n">
        <v>163</v>
      </c>
      <c r="B189" s="135" t="inlineStr">
        <is>
          <t>01.7.20.08-0031</t>
        </is>
      </c>
      <c r="C189" s="256" t="inlineStr">
        <is>
          <t>Бязь суровая арт. 6804</t>
        </is>
      </c>
      <c r="D189" s="249" t="inlineStr">
        <is>
          <t>10 м2</t>
        </is>
      </c>
      <c r="E189" s="343" t="n">
        <v>15.76</v>
      </c>
      <c r="F189" s="258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49" t="n">
        <v>164</v>
      </c>
      <c r="B190" s="135" t="inlineStr">
        <is>
          <t>20.5.04.04-0009</t>
        </is>
      </c>
      <c r="C190" s="256" t="inlineStr">
        <is>
          <t>Зажим натяжной НАС-240-1,2</t>
        </is>
      </c>
      <c r="D190" s="249" t="inlineStr">
        <is>
          <t>шт</t>
        </is>
      </c>
      <c r="E190" s="343" t="n">
        <v>8</v>
      </c>
      <c r="F190" s="258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49" t="n">
        <v>165</v>
      </c>
      <c r="B191" s="135" t="inlineStr">
        <is>
          <t>01.7.15.03-0035</t>
        </is>
      </c>
      <c r="C191" s="256" t="inlineStr">
        <is>
          <t>Болты с гайками и шайбами оцинкованные, диаметр 20 мм</t>
        </is>
      </c>
      <c r="D191" s="249" t="inlineStr">
        <is>
          <t>кг</t>
        </is>
      </c>
      <c r="E191" s="343" t="n">
        <v>48</v>
      </c>
      <c r="F191" s="258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49" t="n">
        <v>166</v>
      </c>
      <c r="B192" s="135" t="inlineStr">
        <is>
          <t>01.7.11.07-0034</t>
        </is>
      </c>
      <c r="C192" s="256" t="inlineStr">
        <is>
          <t>Электроды диаметром 4 мм Э42А</t>
        </is>
      </c>
      <c r="D192" s="249" t="inlineStr">
        <is>
          <t>кг</t>
        </is>
      </c>
      <c r="E192" s="343" t="n">
        <v>105.66</v>
      </c>
      <c r="F192" s="258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49" t="n">
        <v>167</v>
      </c>
      <c r="B193" s="135" t="inlineStr">
        <is>
          <t>01.7.15.10-0037</t>
        </is>
      </c>
      <c r="C193" s="256" t="inlineStr">
        <is>
          <t>Скоба трехлапчатая СКТ-12-1</t>
        </is>
      </c>
      <c r="D193" s="249" t="inlineStr">
        <is>
          <t>шт</t>
        </is>
      </c>
      <c r="E193" s="343" t="n">
        <v>16</v>
      </c>
      <c r="F193" s="258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49" t="n">
        <v>168</v>
      </c>
      <c r="B194" s="135" t="inlineStr">
        <is>
          <t>11.1.03.06-0087</t>
        </is>
      </c>
      <c r="C194" s="256" t="inlineStr">
        <is>
          <t>Доски обрезные хвойных пород длиной 4-6,5 м, шириной 75-150 мм, толщиной 25 мм, III сорта</t>
        </is>
      </c>
      <c r="D194" s="249" t="inlineStr">
        <is>
          <t>м3</t>
        </is>
      </c>
      <c r="E194" s="343" t="n">
        <v>0.996472</v>
      </c>
      <c r="F194" s="258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49" t="n">
        <v>169</v>
      </c>
      <c r="B195" s="135" t="inlineStr">
        <is>
          <t>11.2.13.04-0012</t>
        </is>
      </c>
      <c r="C195" s="256" t="inlineStr">
        <is>
          <t>Щиты из досок толщиной 40 мм</t>
        </is>
      </c>
      <c r="D195" s="249" t="inlineStr">
        <is>
          <t>м2</t>
        </is>
      </c>
      <c r="E195" s="343" t="n">
        <v>18.5042</v>
      </c>
      <c r="F195" s="258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49" t="n">
        <v>170</v>
      </c>
      <c r="B196" s="135" t="inlineStr">
        <is>
          <t>20.1.01.12-0016</t>
        </is>
      </c>
      <c r="C196" s="256" t="inlineStr">
        <is>
          <t>Зажим поддерживающий ПГН-5-3</t>
        </is>
      </c>
      <c r="D196" s="249" t="inlineStr">
        <is>
          <t>шт</t>
        </is>
      </c>
      <c r="E196" s="343" t="n">
        <v>4</v>
      </c>
      <c r="F196" s="258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49" t="n">
        <v>171</v>
      </c>
      <c r="B197" s="135" t="inlineStr">
        <is>
          <t>11.1.03.06-0095</t>
        </is>
      </c>
      <c r="C197" s="256" t="inlineStr">
        <is>
          <t>Доски обрезные хвойных пород длиной 4-6,5 м, шириной 75-150 мм, толщиной 44 мм и более, III сорта</t>
        </is>
      </c>
      <c r="D197" s="249" t="inlineStr">
        <is>
          <t>м3</t>
        </is>
      </c>
      <c r="E197" s="343" t="n">
        <v>0.9967009999999999</v>
      </c>
      <c r="F197" s="258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49" t="n">
        <v>172</v>
      </c>
      <c r="B198" s="135" t="inlineStr">
        <is>
          <t>23.5.01.01-0014</t>
        </is>
      </c>
      <c r="C198" s="256" t="inlineStr">
        <is>
          <t>Трубы стальные сварные  наружным диаметром 219 мм толщина стенок 6,5 мм</t>
        </is>
      </c>
      <c r="D198" s="249" t="inlineStr">
        <is>
          <t>м</t>
        </is>
      </c>
      <c r="E198" s="343" t="n">
        <v>3.6</v>
      </c>
      <c r="F198" s="258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49" t="n">
        <v>173</v>
      </c>
      <c r="B199" s="135" t="inlineStr">
        <is>
          <t>08.3.09.01-0071</t>
        </is>
      </c>
      <c r="C199" s="256" t="inlineStr">
        <is>
          <t>Профилированный настил оцинкованный С21-1000-0,9 (С21-1000-0,7)</t>
        </is>
      </c>
      <c r="D199" s="249" t="inlineStr">
        <is>
          <t>т</t>
        </is>
      </c>
      <c r="E199" s="343" t="n">
        <v>0.1</v>
      </c>
      <c r="F199" s="258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49" t="n">
        <v>174</v>
      </c>
      <c r="B200" s="135" t="inlineStr">
        <is>
          <t>25.2.01.10-0005</t>
        </is>
      </c>
      <c r="C200" s="256" t="inlineStr">
        <is>
          <t>Коромысло для компенсированной анкеровки (КС-159) (Коромысло однореберное КТ3-7-1)</t>
        </is>
      </c>
      <c r="D200" s="249" t="inlineStr">
        <is>
          <t>шт</t>
        </is>
      </c>
      <c r="E200" s="343" t="n">
        <v>4</v>
      </c>
      <c r="F200" s="258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49" t="n">
        <v>175</v>
      </c>
      <c r="B201" s="135" t="inlineStr">
        <is>
          <t>01.7.11.07-0054</t>
        </is>
      </c>
      <c r="C201" s="256" t="inlineStr">
        <is>
          <t>Электроды диаметром 6 мм Э42</t>
        </is>
      </c>
      <c r="D201" s="249" t="inlineStr">
        <is>
          <t>т</t>
        </is>
      </c>
      <c r="E201" s="343" t="n">
        <v>0.092501</v>
      </c>
      <c r="F201" s="258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49" t="n">
        <v>176</v>
      </c>
      <c r="B202" s="135" t="inlineStr">
        <is>
          <t>22.2.02.04-0050</t>
        </is>
      </c>
      <c r="C202" s="256" t="inlineStr">
        <is>
          <t>Звено промежуточное трехлапчатое ПРТ-16/12-2 (Звено промежуточное трехлапчатое ПРТ-7/16-2)</t>
        </is>
      </c>
      <c r="D202" s="249" t="inlineStr">
        <is>
          <t>шт</t>
        </is>
      </c>
      <c r="E202" s="343" t="n">
        <v>11</v>
      </c>
      <c r="F202" s="258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49" t="n">
        <v>177</v>
      </c>
      <c r="B203" s="135" t="inlineStr">
        <is>
          <t>01.7.15.06-0111</t>
        </is>
      </c>
      <c r="C203" s="256" t="inlineStr">
        <is>
          <t>Гвозди строительные</t>
        </is>
      </c>
      <c r="D203" s="249" t="inlineStr">
        <is>
          <t>т</t>
        </is>
      </c>
      <c r="E203" s="343" t="n">
        <v>0.066093</v>
      </c>
      <c r="F203" s="258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49" t="n">
        <v>178</v>
      </c>
      <c r="B204" s="135" t="inlineStr">
        <is>
          <t>08.3.05.02-0101</t>
        </is>
      </c>
      <c r="C204" s="256" t="inlineStr">
        <is>
          <t>Сталь листовая углеродистая обыкновенного качества марки ВСт3пс5 толщиной 4-6 мм</t>
        </is>
      </c>
      <c r="D204" s="249" t="inlineStr">
        <is>
          <t>т</t>
        </is>
      </c>
      <c r="E204" s="343" t="n">
        <v>0.1366</v>
      </c>
      <c r="F204" s="258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49" t="n">
        <v>179</v>
      </c>
      <c r="B205" s="135" t="inlineStr">
        <is>
          <t>20.1.02.14-1022</t>
        </is>
      </c>
      <c r="C205" s="256" t="inlineStr">
        <is>
          <t>Серьга СРС-7-16</t>
        </is>
      </c>
      <c r="D205" s="249" t="inlineStr">
        <is>
          <t>шт</t>
        </is>
      </c>
      <c r="E205" s="343" t="n">
        <v>74</v>
      </c>
      <c r="F205" s="258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49" t="n">
        <v>180</v>
      </c>
      <c r="B206" s="135" t="inlineStr">
        <is>
          <t>01.7.15.10-0032</t>
        </is>
      </c>
      <c r="C206" s="256" t="inlineStr">
        <is>
          <t>Скоба СК-12-1А</t>
        </is>
      </c>
      <c r="D206" s="249" t="inlineStr">
        <is>
          <t>шт</t>
        </is>
      </c>
      <c r="E206" s="343" t="n">
        <v>13</v>
      </c>
      <c r="F206" s="258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49" t="n">
        <v>181</v>
      </c>
      <c r="B207" s="135" t="inlineStr">
        <is>
          <t>10.1.02.03-0001</t>
        </is>
      </c>
      <c r="C207" s="256" t="inlineStr">
        <is>
          <t>Проволока алюминиевая, марка АМЦ, диаметр 1,4-1,8 мм</t>
        </is>
      </c>
      <c r="D207" s="249" t="inlineStr">
        <is>
          <t>т</t>
        </is>
      </c>
      <c r="E207" s="343" t="n">
        <v>0.0229298</v>
      </c>
      <c r="F207" s="258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49" t="n">
        <v>182</v>
      </c>
      <c r="B208" s="135" t="inlineStr">
        <is>
          <t>25.1.01.04-0031</t>
        </is>
      </c>
      <c r="C208" s="256" t="inlineStr">
        <is>
          <t>Шпалы непропитанные для железных дорог 1 тип</t>
        </is>
      </c>
      <c r="D208" s="249" t="inlineStr">
        <is>
          <t>шт</t>
        </is>
      </c>
      <c r="E208" s="343" t="n">
        <v>2.56</v>
      </c>
      <c r="F208" s="258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49" t="n">
        <v>183</v>
      </c>
      <c r="B209" s="135" t="inlineStr">
        <is>
          <t>11.1.03.06-0002</t>
        </is>
      </c>
      <c r="C209" s="256" t="inlineStr">
        <is>
          <t>Доски дубовые II сорта</t>
        </is>
      </c>
      <c r="D209" s="249" t="inlineStr">
        <is>
          <t>м3</t>
        </is>
      </c>
      <c r="E209" s="343" t="n">
        <v>0.48048</v>
      </c>
      <c r="F209" s="258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49" t="n">
        <v>184</v>
      </c>
      <c r="B210" s="135" t="inlineStr">
        <is>
          <t>22.2.02.04-0054</t>
        </is>
      </c>
      <c r="C210" s="256" t="inlineStr">
        <is>
          <t>Звено промежуточное трехлапчатое ПРТ-21/16-2 (Звено промежуточное трехлапчатое ПРТ-12/21-2)</t>
        </is>
      </c>
      <c r="D210" s="249" t="inlineStr">
        <is>
          <t>шт</t>
        </is>
      </c>
      <c r="E210" s="343" t="n">
        <v>8</v>
      </c>
      <c r="F210" s="258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49" t="n">
        <v>185</v>
      </c>
      <c r="B211" s="135" t="inlineStr">
        <is>
          <t>25.1.06.03-0001</t>
        </is>
      </c>
      <c r="C211" s="25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49" t="inlineStr">
        <is>
          <t>100 шт</t>
        </is>
      </c>
      <c r="E211" s="343" t="n">
        <v>0.02</v>
      </c>
      <c r="F211" s="258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49" t="n">
        <v>186</v>
      </c>
      <c r="B212" s="135" t="inlineStr">
        <is>
          <t>01.7.15.03-0033</t>
        </is>
      </c>
      <c r="C212" s="256" t="inlineStr">
        <is>
          <t>Болты с гайками и шайбами оцинкованные, диаметр 10 мм (Болты, в т.ч. болты Хилти М10 (1280+940)*1%=22,2кг)</t>
        </is>
      </c>
      <c r="D212" s="249" t="inlineStr">
        <is>
          <t>кг</t>
        </is>
      </c>
      <c r="E212" s="343" t="n">
        <v>22.2</v>
      </c>
      <c r="F212" s="258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49" t="n">
        <v>187</v>
      </c>
      <c r="B213" s="135" t="inlineStr">
        <is>
          <t>14.4.04.09-0019</t>
        </is>
      </c>
      <c r="C213" s="256" t="inlineStr">
        <is>
          <t>Эмаль ХВ-125 серебристая</t>
        </is>
      </c>
      <c r="D213" s="249" t="inlineStr">
        <is>
          <t>т</t>
        </is>
      </c>
      <c r="E213" s="343" t="n">
        <v>0.030636</v>
      </c>
      <c r="F213" s="258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49" t="n">
        <v>188</v>
      </c>
      <c r="B214" s="135" t="inlineStr">
        <is>
          <t>01.3.02.08-0001</t>
        </is>
      </c>
      <c r="C214" s="256" t="inlineStr">
        <is>
          <t>Кислород технический газообразный</t>
        </is>
      </c>
      <c r="D214" s="249" t="inlineStr">
        <is>
          <t>м3</t>
        </is>
      </c>
      <c r="E214" s="343" t="n">
        <v>87.262998</v>
      </c>
      <c r="F214" s="258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49" t="n">
        <v>189</v>
      </c>
      <c r="B215" s="135" t="inlineStr">
        <is>
          <t>01.7.15.03-0036</t>
        </is>
      </c>
      <c r="C215" s="256" t="inlineStr">
        <is>
          <t>Болты с гайками и шайбами оцинкованные</t>
        </is>
      </c>
      <c r="D215" s="249" t="inlineStr">
        <is>
          <t>кг</t>
        </is>
      </c>
      <c r="E215" s="343" t="n">
        <v>21.22</v>
      </c>
      <c r="F215" s="258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49" t="n">
        <v>190</v>
      </c>
      <c r="B216" s="135" t="inlineStr">
        <is>
          <t>20.1.02.21-0050</t>
        </is>
      </c>
      <c r="C216" s="256" t="inlineStr">
        <is>
          <t>Узел крепления КГП-16-3</t>
        </is>
      </c>
      <c r="D216" s="249" t="inlineStr">
        <is>
          <t>шт</t>
        </is>
      </c>
      <c r="E216" s="343" t="n">
        <v>11</v>
      </c>
      <c r="F216" s="258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49" t="n">
        <v>191</v>
      </c>
      <c r="B217" s="135" t="inlineStr">
        <is>
          <t>07.2.05.02-0112</t>
        </is>
      </c>
      <c r="C217" s="256" t="inlineStr">
        <is>
          <t>Элементы фасонные (доборные) изготавливаются из оцинкованной стали (нащельники)</t>
        </is>
      </c>
      <c r="D217" s="249" t="inlineStr">
        <is>
          <t>т</t>
        </is>
      </c>
      <c r="E217" s="343" t="n">
        <v>0.04</v>
      </c>
      <c r="F217" s="258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49" t="n">
        <v>192</v>
      </c>
      <c r="B218" s="135" t="inlineStr">
        <is>
          <t>20.1.02.22-0007</t>
        </is>
      </c>
      <c r="C218" s="256" t="inlineStr">
        <is>
          <t>Ушко специальное укороченное УСК-7-16</t>
        </is>
      </c>
      <c r="D218" s="249" t="inlineStr">
        <is>
          <t>шт</t>
        </is>
      </c>
      <c r="E218" s="343" t="n">
        <v>5</v>
      </c>
      <c r="F218" s="258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49" t="n">
        <v>193</v>
      </c>
      <c r="B219" s="135" t="inlineStr">
        <is>
          <t>22.2.02.04-0022</t>
        </is>
      </c>
      <c r="C219" s="256" t="inlineStr">
        <is>
          <t>Звено промежуточное прямое ПР-12-6</t>
        </is>
      </c>
      <c r="D219" s="249" t="inlineStr">
        <is>
          <t>шт</t>
        </is>
      </c>
      <c r="E219" s="343" t="n">
        <v>10</v>
      </c>
      <c r="F219" s="258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49" t="n">
        <v>194</v>
      </c>
      <c r="B220" s="135" t="inlineStr">
        <is>
          <t>01.7.17.11-0001</t>
        </is>
      </c>
      <c r="C220" s="256" t="inlineStr">
        <is>
          <t>Бумага шлифовальная</t>
        </is>
      </c>
      <c r="D220" s="249" t="inlineStr">
        <is>
          <t>кг</t>
        </is>
      </c>
      <c r="E220" s="343" t="n">
        <v>7.76</v>
      </c>
      <c r="F220" s="258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49" t="n">
        <v>195</v>
      </c>
      <c r="B221" s="135" t="inlineStr">
        <is>
          <t>01.7.17.09-0062</t>
        </is>
      </c>
      <c r="C221" s="256" t="inlineStr">
        <is>
          <t>Сверла кольцевые алмазные диаметром 20 мм</t>
        </is>
      </c>
      <c r="D221" s="249" t="inlineStr">
        <is>
          <t>шт</t>
        </is>
      </c>
      <c r="E221" s="343" t="n">
        <v>0.8064</v>
      </c>
      <c r="F221" s="258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49" t="n">
        <v>196</v>
      </c>
      <c r="B222" s="135" t="inlineStr">
        <is>
          <t>04.3.01.09-0014</t>
        </is>
      </c>
      <c r="C222" s="256" t="inlineStr">
        <is>
          <t>Раствор готовый кладочный цементный марки 100</t>
        </is>
      </c>
      <c r="D222" s="249" t="inlineStr">
        <is>
          <t>м3</t>
        </is>
      </c>
      <c r="E222" s="343" t="n">
        <v>0.684412</v>
      </c>
      <c r="F222" s="258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49" t="n">
        <v>197</v>
      </c>
      <c r="B223" s="135" t="inlineStr">
        <is>
          <t>07.2.07.04-0007</t>
        </is>
      </c>
      <c r="C223" s="256" t="inlineStr">
        <is>
          <t>Конструкции стальные индивидуальные решетчатые сварные массой до 0,1 т</t>
        </is>
      </c>
      <c r="D223" s="249" t="inlineStr">
        <is>
          <t>т</t>
        </is>
      </c>
      <c r="E223" s="343" t="n">
        <v>0.03</v>
      </c>
      <c r="F223" s="258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49" t="n">
        <v>198</v>
      </c>
      <c r="B224" s="135" t="inlineStr">
        <is>
          <t>22.2.02.04-0045</t>
        </is>
      </c>
      <c r="C224" s="256" t="inlineStr">
        <is>
          <t>Звено промежуточное трехлапчатое ПРТ-12-1</t>
        </is>
      </c>
      <c r="D224" s="249" t="inlineStr">
        <is>
          <t>шт</t>
        </is>
      </c>
      <c r="E224" s="343" t="n">
        <v>5</v>
      </c>
      <c r="F224" s="258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49" t="n">
        <v>199</v>
      </c>
      <c r="B225" s="135" t="inlineStr">
        <is>
          <t>08.1.06.04-0031</t>
        </is>
      </c>
      <c r="C225" s="25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49" t="inlineStr">
        <is>
          <t>т</t>
        </is>
      </c>
      <c r="E225" s="343" t="n">
        <v>0.019</v>
      </c>
      <c r="F225" s="258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49" t="n">
        <v>200</v>
      </c>
      <c r="B226" s="135" t="inlineStr">
        <is>
          <t>01.3.02.09-0022</t>
        </is>
      </c>
      <c r="C226" s="256" t="inlineStr">
        <is>
          <t>Пропан-бутан, смесь техническая</t>
        </is>
      </c>
      <c r="D226" s="249" t="inlineStr">
        <is>
          <t>кг</t>
        </is>
      </c>
      <c r="E226" s="343" t="n">
        <v>48.259285</v>
      </c>
      <c r="F226" s="258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49" t="n">
        <v>201</v>
      </c>
      <c r="B227" s="135" t="inlineStr">
        <is>
          <t>05.1.06.05-0002</t>
        </is>
      </c>
      <c r="C227" s="256" t="inlineStr">
        <is>
          <t>Плиты перекрытия плоские из бетона В15 (М200), объемом до 0,2 м3 с расходом арматуры 40 кг/м3</t>
        </is>
      </c>
      <c r="D227" s="249" t="inlineStr">
        <is>
          <t>м3</t>
        </is>
      </c>
      <c r="E227" s="343" t="n">
        <v>0.145</v>
      </c>
      <c r="F227" s="258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49" t="n">
        <v>202</v>
      </c>
      <c r="B228" s="135" t="inlineStr">
        <is>
          <t>01.2.01.02-0054</t>
        </is>
      </c>
      <c r="C228" s="256" t="inlineStr">
        <is>
          <t>Битумы нефтяные строительные марки БН-90/10 (расход-0,2кг/м2, ФЕР08-01-003-07)</t>
        </is>
      </c>
      <c r="D228" s="249" t="inlineStr">
        <is>
          <t>т</t>
        </is>
      </c>
      <c r="E228" s="343" t="n">
        <v>0.1792</v>
      </c>
      <c r="F228" s="258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49" t="n">
        <v>203</v>
      </c>
      <c r="B229" s="135" t="inlineStr">
        <is>
          <t>08.3.03.06-0002</t>
        </is>
      </c>
      <c r="C229" s="256" t="inlineStr">
        <is>
          <t>Проволока горячекатаная в мотках, диаметром 6,3-6,5 мм</t>
        </is>
      </c>
      <c r="D229" s="249" t="inlineStr">
        <is>
          <t>т</t>
        </is>
      </c>
      <c r="E229" s="343" t="n">
        <v>0.05528</v>
      </c>
      <c r="F229" s="258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49" t="n">
        <v>204</v>
      </c>
      <c r="B230" s="135" t="inlineStr">
        <is>
          <t>25.2.01.01-0001</t>
        </is>
      </c>
      <c r="C230" s="256" t="inlineStr">
        <is>
          <t>Бирки-оконцеватели</t>
        </is>
      </c>
      <c r="D230" s="249" t="inlineStr">
        <is>
          <t>100 шт</t>
        </is>
      </c>
      <c r="E230" s="343" t="n">
        <v>3.659</v>
      </c>
      <c r="F230" s="258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49" t="n">
        <v>205</v>
      </c>
      <c r="B231" s="135" t="inlineStr">
        <is>
          <t>20.4.04.02-0046</t>
        </is>
      </c>
      <c r="C231" s="25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49" t="inlineStr">
        <is>
          <t>шт</t>
        </is>
      </c>
      <c r="E231" s="343" t="n">
        <v>1</v>
      </c>
      <c r="F231" s="258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49" t="n">
        <v>206</v>
      </c>
      <c r="B232" s="135" t="inlineStr">
        <is>
          <t>20.1.02.22-0003</t>
        </is>
      </c>
      <c r="C232" s="256" t="inlineStr">
        <is>
          <t>Ушко двухлапчатое У2-12-16</t>
        </is>
      </c>
      <c r="D232" s="249" t="inlineStr">
        <is>
          <t>шт</t>
        </is>
      </c>
      <c r="E232" s="343" t="n">
        <v>1</v>
      </c>
      <c r="F232" s="258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49" t="n">
        <v>207</v>
      </c>
      <c r="B233" s="135" t="inlineStr">
        <is>
          <t>14.5.09.07-0029</t>
        </is>
      </c>
      <c r="C233" s="256" t="inlineStr">
        <is>
          <t>Растворитель марки Р-4</t>
        </is>
      </c>
      <c r="D233" s="249" t="inlineStr">
        <is>
          <t>т</t>
        </is>
      </c>
      <c r="E233" s="343" t="n">
        <v>0.018875</v>
      </c>
      <c r="F233" s="258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49" t="n">
        <v>208</v>
      </c>
      <c r="B234" s="135" t="inlineStr">
        <is>
          <t>01.7.15.10-0053</t>
        </is>
      </c>
      <c r="C234" s="256" t="inlineStr">
        <is>
          <t>Скобы металлические</t>
        </is>
      </c>
      <c r="D234" s="249" t="inlineStr">
        <is>
          <t>кг</t>
        </is>
      </c>
      <c r="E234" s="343" t="n">
        <v>26.68</v>
      </c>
      <c r="F234" s="258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49" t="n">
        <v>209</v>
      </c>
      <c r="B235" s="135" t="inlineStr">
        <is>
          <t>11.1.03.05-0085</t>
        </is>
      </c>
      <c r="C235" s="256" t="inlineStr">
        <is>
          <t>Доски необрезные хвойных пород длиной 4-6,5 м, все ширины, толщиной 44 мм и более, III сорта</t>
        </is>
      </c>
      <c r="D235" s="249" t="inlineStr">
        <is>
          <t>м3</t>
        </is>
      </c>
      <c r="E235" s="343" t="n">
        <v>0.248</v>
      </c>
      <c r="F235" s="258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49" t="n">
        <v>210</v>
      </c>
      <c r="B236" s="135" t="inlineStr">
        <is>
          <t>01.7.15.03-0035</t>
        </is>
      </c>
      <c r="C236" s="256" t="inlineStr">
        <is>
          <t>Болты с гайками и шайбами оцинкованные, диаметр 20 мм (Болты - листы чертежей под опоры) - (641*1%))</t>
        </is>
      </c>
      <c r="D236" s="249" t="inlineStr">
        <is>
          <t>кг</t>
        </is>
      </c>
      <c r="E236" s="343" t="n">
        <v>6.41</v>
      </c>
      <c r="F236" s="258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49" t="n">
        <v>211</v>
      </c>
      <c r="B237" s="135" t="inlineStr">
        <is>
          <t>20.1.02.22-0004</t>
        </is>
      </c>
      <c r="C237" s="256" t="inlineStr">
        <is>
          <t>Ушко однолапчатое укороченное У1К-7-16</t>
        </is>
      </c>
      <c r="D237" s="249" t="inlineStr">
        <is>
          <t>шт</t>
        </is>
      </c>
      <c r="E237" s="343" t="n">
        <v>4</v>
      </c>
      <c r="F237" s="258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49" t="n">
        <v>212</v>
      </c>
      <c r="B238" s="135" t="inlineStr">
        <is>
          <t>01.7.15.03-0035</t>
        </is>
      </c>
      <c r="C238" s="256" t="inlineStr">
        <is>
          <t>Болты с гайками и шайбами оцинкованные, диаметр 20 мм (Болты  - листы чертежей под опоры) (530*1%)</t>
        </is>
      </c>
      <c r="D238" s="249" t="inlineStr">
        <is>
          <t>кг</t>
        </is>
      </c>
      <c r="E238" s="343" t="n">
        <v>5.3</v>
      </c>
      <c r="F238" s="258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49" t="n">
        <v>213</v>
      </c>
      <c r="B239" s="135" t="inlineStr">
        <is>
          <t>20.1.02.14-1006</t>
        </is>
      </c>
      <c r="C239" s="256" t="inlineStr">
        <is>
          <t>Серьга СР-12-16</t>
        </is>
      </c>
      <c r="D239" s="249" t="inlineStr">
        <is>
          <t>шт</t>
        </is>
      </c>
      <c r="E239" s="343" t="n">
        <v>9</v>
      </c>
      <c r="F239" s="258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49" t="n">
        <v>214</v>
      </c>
      <c r="B240" s="135" t="inlineStr">
        <is>
          <t>14.4.01.17-0012</t>
        </is>
      </c>
      <c r="C240" s="256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49" t="inlineStr">
        <is>
          <t>кг</t>
        </is>
      </c>
      <c r="E240" s="343" t="n">
        <v>1</v>
      </c>
      <c r="F240" s="258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49" t="n">
        <v>215</v>
      </c>
      <c r="B241" s="135" t="inlineStr">
        <is>
          <t>01.7.11.07-0035</t>
        </is>
      </c>
      <c r="C241" s="256" t="inlineStr">
        <is>
          <t>Электроды диаметром 4 мм Э46</t>
        </is>
      </c>
      <c r="D241" s="249" t="inlineStr">
        <is>
          <t>т</t>
        </is>
      </c>
      <c r="E241" s="343" t="n">
        <v>0.008880000000000001</v>
      </c>
      <c r="F241" s="258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49" t="n">
        <v>216</v>
      </c>
      <c r="B242" s="135" t="inlineStr">
        <is>
          <t>01.3.01.03-0002</t>
        </is>
      </c>
      <c r="C242" s="256" t="inlineStr">
        <is>
          <t>Керосин для технических целей марок КТ-1, КТ-2</t>
        </is>
      </c>
      <c r="D242" s="249" t="inlineStr">
        <is>
          <t>т</t>
        </is>
      </c>
      <c r="E242" s="343" t="n">
        <v>0.03637</v>
      </c>
      <c r="F242" s="258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49" t="n">
        <v>217</v>
      </c>
      <c r="B243" s="135" t="inlineStr">
        <is>
          <t>07.2.07.12-0003</t>
        </is>
      </c>
      <c r="C243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49" t="inlineStr">
        <is>
          <t>т</t>
        </is>
      </c>
      <c r="E243" s="343" t="n">
        <v>0.008286999999999999</v>
      </c>
      <c r="F243" s="258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49" t="n">
        <v>218</v>
      </c>
      <c r="B244" s="135" t="inlineStr">
        <is>
          <t>20.5.04.04-0001</t>
        </is>
      </c>
      <c r="C244" s="256" t="inlineStr">
        <is>
          <t>Зажим натяжной НБ-2-6 (Зажим натяжной НБ-2-6А)</t>
        </is>
      </c>
      <c r="D244" s="249" t="inlineStr">
        <is>
          <t>шт</t>
        </is>
      </c>
      <c r="E244" s="343" t="n">
        <v>1</v>
      </c>
      <c r="F244" s="258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49" t="n">
        <v>219</v>
      </c>
      <c r="B245" s="135" t="inlineStr">
        <is>
          <t>03.1.02.03-0011</t>
        </is>
      </c>
      <c r="C245" s="256" t="inlineStr">
        <is>
          <t>Известь строительная негашеная комовая, сорт I</t>
        </is>
      </c>
      <c r="D245" s="249" t="inlineStr">
        <is>
          <t>т</t>
        </is>
      </c>
      <c r="E245" s="343" t="n">
        <v>0.121661</v>
      </c>
      <c r="F245" s="258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49" t="n">
        <v>220</v>
      </c>
      <c r="B246" s="135" t="inlineStr">
        <is>
          <t>01.7.15.03-0042</t>
        </is>
      </c>
      <c r="C246" s="256" t="inlineStr">
        <is>
          <t>Болты с гайками и шайбами строительные</t>
        </is>
      </c>
      <c r="D246" s="249" t="inlineStr">
        <is>
          <t>кг</t>
        </is>
      </c>
      <c r="E246" s="343" t="n">
        <v>9.869</v>
      </c>
      <c r="F246" s="258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49" t="n">
        <v>221</v>
      </c>
      <c r="B247" s="135" t="inlineStr">
        <is>
          <t>22.2.02.04-0050</t>
        </is>
      </c>
      <c r="C247" s="256" t="inlineStr">
        <is>
          <t>Звено промежуточное трехлапчатое ПРТ-16/12-2 (Звено промежуточное трехлапчатое ПРТ-12/16-2)</t>
        </is>
      </c>
      <c r="D247" s="249" t="inlineStr">
        <is>
          <t>шт</t>
        </is>
      </c>
      <c r="E247" s="343" t="n">
        <v>1</v>
      </c>
      <c r="F247" s="258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49" t="n">
        <v>222</v>
      </c>
      <c r="B248" s="135" t="inlineStr">
        <is>
          <t>08.1.02.17-0025</t>
        </is>
      </c>
      <c r="C248" s="256" t="inlineStr">
        <is>
          <t>Сетка панцирная из жаростойкой стали (Сетка  латунная)</t>
        </is>
      </c>
      <c r="D248" s="249" t="inlineStr">
        <is>
          <t>м2</t>
        </is>
      </c>
      <c r="E248" s="343" t="n">
        <v>2.1</v>
      </c>
      <c r="F248" s="258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49" t="n">
        <v>223</v>
      </c>
      <c r="B249" s="135" t="inlineStr">
        <is>
          <t>22.2.02.04-0006</t>
        </is>
      </c>
      <c r="C249" s="256" t="inlineStr">
        <is>
          <t>Звено промежуточное монтажное ПТМ-7-3</t>
        </is>
      </c>
      <c r="D249" s="249" t="inlineStr">
        <is>
          <t>шт</t>
        </is>
      </c>
      <c r="E249" s="343" t="n">
        <v>1</v>
      </c>
      <c r="F249" s="258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49" t="n">
        <v>224</v>
      </c>
      <c r="B250" s="135" t="inlineStr">
        <is>
          <t>14.1.02.01-0002</t>
        </is>
      </c>
      <c r="C250" s="256" t="inlineStr">
        <is>
          <t>Клей БМК-5к</t>
        </is>
      </c>
      <c r="D250" s="249" t="inlineStr">
        <is>
          <t>кг</t>
        </is>
      </c>
      <c r="E250" s="343" t="n">
        <v>2.08</v>
      </c>
      <c r="F250" s="258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49" t="n">
        <v>225</v>
      </c>
      <c r="B251" s="135" t="inlineStr">
        <is>
          <t>20.1.02.21-0043</t>
        </is>
      </c>
      <c r="C251" s="256" t="inlineStr">
        <is>
          <t>Узел крепления КГП-7-3 (Узел крепления КГП-7-2В)</t>
        </is>
      </c>
      <c r="D251" s="249" t="inlineStr">
        <is>
          <t>шт</t>
        </is>
      </c>
      <c r="E251" s="343" t="n">
        <v>2</v>
      </c>
      <c r="F251" s="258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49" t="n">
        <v>226</v>
      </c>
      <c r="B252" s="135" t="inlineStr">
        <is>
          <t>14.5.09.11-0102</t>
        </is>
      </c>
      <c r="C252" s="256" t="inlineStr">
        <is>
          <t>Уайт-спирит</t>
        </is>
      </c>
      <c r="D252" s="249" t="inlineStr">
        <is>
          <t>кг</t>
        </is>
      </c>
      <c r="E252" s="343" t="n">
        <v>7.592645</v>
      </c>
      <c r="F252" s="258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49" t="n">
        <v>227</v>
      </c>
      <c r="B253" s="135" t="inlineStr">
        <is>
          <t>01.7.15.04-0045</t>
        </is>
      </c>
      <c r="C253" s="256" t="inlineStr">
        <is>
          <t>Винты самонарезающие для крепления профилированного настила и панелей к несущим конструкциям</t>
        </is>
      </c>
      <c r="D253" s="249" t="inlineStr">
        <is>
          <t>т</t>
        </is>
      </c>
      <c r="E253" s="343" t="n">
        <v>0.0013</v>
      </c>
      <c r="F253" s="258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49" t="n">
        <v>228</v>
      </c>
      <c r="B254" s="135" t="inlineStr">
        <is>
          <t>20.1.02.23-0082</t>
        </is>
      </c>
      <c r="C254" s="256" t="inlineStr">
        <is>
          <t>Перемычки гибкие, тип ПГС-50</t>
        </is>
      </c>
      <c r="D254" s="249" t="inlineStr">
        <is>
          <t>10 шт</t>
        </is>
      </c>
      <c r="E254" s="343" t="n">
        <v>1.1</v>
      </c>
      <c r="F254" s="258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49" t="n">
        <v>229</v>
      </c>
      <c r="B255" s="135" t="inlineStr">
        <is>
          <t>01.7.03.01-0001</t>
        </is>
      </c>
      <c r="C255" s="256" t="inlineStr">
        <is>
          <t>Вода</t>
        </is>
      </c>
      <c r="D255" s="249" t="inlineStr">
        <is>
          <t>м3</t>
        </is>
      </c>
      <c r="E255" s="343" t="n">
        <v>17.334476</v>
      </c>
      <c r="F255" s="258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49" t="n">
        <v>230</v>
      </c>
      <c r="B256" s="135" t="inlineStr">
        <is>
          <t>07.2.07.12-0020</t>
        </is>
      </c>
      <c r="C256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49" t="inlineStr">
        <is>
          <t>т</t>
        </is>
      </c>
      <c r="E256" s="343" t="n">
        <v>0.005357</v>
      </c>
      <c r="F256" s="258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49" t="n">
        <v>231</v>
      </c>
      <c r="B257" s="135" t="inlineStr">
        <is>
          <t>01.7.15.06-0121</t>
        </is>
      </c>
      <c r="C257" s="256" t="inlineStr">
        <is>
          <t>Гвозди строительные с плоской головкой 1,6x50 мм</t>
        </is>
      </c>
      <c r="D257" s="249" t="inlineStr">
        <is>
          <t>т</t>
        </is>
      </c>
      <c r="E257" s="343" t="n">
        <v>0.0048</v>
      </c>
      <c r="F257" s="258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49" t="n">
        <v>232</v>
      </c>
      <c r="B258" s="135" t="inlineStr">
        <is>
          <t>20.1.02.22-0005</t>
        </is>
      </c>
      <c r="C258" s="256" t="inlineStr">
        <is>
          <t>Ушко однолапчатое У1-7-16</t>
        </is>
      </c>
      <c r="D258" s="249" t="inlineStr">
        <is>
          <t>шт</t>
        </is>
      </c>
      <c r="E258" s="343" t="n">
        <v>1</v>
      </c>
      <c r="F258" s="258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49" t="n">
        <v>233</v>
      </c>
      <c r="B259" s="135" t="inlineStr">
        <is>
          <t>01.2.01.02-0054</t>
        </is>
      </c>
      <c r="C259" s="256" t="inlineStr">
        <is>
          <t>Битумы нефтяные строительные марки БН-90/10</t>
        </is>
      </c>
      <c r="D259" s="249" t="inlineStr">
        <is>
          <t>т</t>
        </is>
      </c>
      <c r="E259" s="343" t="n">
        <v>0.024246</v>
      </c>
      <c r="F259" s="258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49" t="n">
        <v>234</v>
      </c>
      <c r="B260" s="135" t="inlineStr">
        <is>
          <t>01.7.07.20-0002</t>
        </is>
      </c>
      <c r="C260" s="256" t="inlineStr">
        <is>
          <t>Тальк молотый, сорт I</t>
        </is>
      </c>
      <c r="D260" s="249" t="inlineStr">
        <is>
          <t>т</t>
        </is>
      </c>
      <c r="E260" s="343" t="n">
        <v>0.0172</v>
      </c>
      <c r="F260" s="258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49" t="n">
        <v>235</v>
      </c>
      <c r="B261" s="135" t="inlineStr">
        <is>
          <t>01.3.01.06-0050</t>
        </is>
      </c>
      <c r="C261" s="256" t="inlineStr">
        <is>
          <t>Смазка универсальная тугоплавкая УТ (консталин жировой)</t>
        </is>
      </c>
      <c r="D261" s="249" t="inlineStr">
        <is>
          <t>т</t>
        </is>
      </c>
      <c r="E261" s="343" t="n">
        <v>0.00172</v>
      </c>
      <c r="F261" s="258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49" t="n">
        <v>236</v>
      </c>
      <c r="B262" s="135" t="inlineStr">
        <is>
          <t>08.3.03.04-0012</t>
        </is>
      </c>
      <c r="C262" s="256" t="inlineStr">
        <is>
          <t>Проволока светлая диаметром 1,1 мм</t>
        </is>
      </c>
      <c r="D262" s="249" t="inlineStr">
        <is>
          <t>т</t>
        </is>
      </c>
      <c r="E262" s="343" t="n">
        <v>0.002806</v>
      </c>
      <c r="F262" s="258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49" t="n">
        <v>237</v>
      </c>
      <c r="B263" s="135" t="inlineStr">
        <is>
          <t>01.7.02.07-0011</t>
        </is>
      </c>
      <c r="C263" s="256" t="inlineStr">
        <is>
          <t>Прессшпан листовой, марки А</t>
        </is>
      </c>
      <c r="D263" s="249" t="inlineStr">
        <is>
          <t>кг</t>
        </is>
      </c>
      <c r="E263" s="343" t="n">
        <v>0.6</v>
      </c>
      <c r="F263" s="258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49" t="n">
        <v>238</v>
      </c>
      <c r="B264" s="135" t="inlineStr">
        <is>
          <t>01.7.06.07-0001</t>
        </is>
      </c>
      <c r="C264" s="256" t="inlineStr">
        <is>
          <t>Лента К226</t>
        </is>
      </c>
      <c r="D264" s="249" t="inlineStr">
        <is>
          <t>100 м</t>
        </is>
      </c>
      <c r="E264" s="343" t="n">
        <v>0.2355</v>
      </c>
      <c r="F264" s="258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49" t="n">
        <v>239</v>
      </c>
      <c r="B265" s="135" t="inlineStr">
        <is>
          <t>01.7.17.09-0064</t>
        </is>
      </c>
      <c r="C265" s="256" t="inlineStr">
        <is>
          <t>Сверла кольцевые алмазные диаметром 32 мм</t>
        </is>
      </c>
      <c r="D265" s="249" t="inlineStr">
        <is>
          <t>шт</t>
        </is>
      </c>
      <c r="E265" s="343" t="n">
        <v>0.0504</v>
      </c>
      <c r="F265" s="258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49" t="n">
        <v>240</v>
      </c>
      <c r="B266" s="135" t="inlineStr">
        <is>
          <t>22.2.02.04-0021</t>
        </is>
      </c>
      <c r="C266" s="256" t="inlineStr">
        <is>
          <t>Звено промежуточное прямое ПР-7-6</t>
        </is>
      </c>
      <c r="D266" s="249" t="inlineStr">
        <is>
          <t>шт</t>
        </is>
      </c>
      <c r="E266" s="343" t="n">
        <v>1</v>
      </c>
      <c r="F266" s="258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49" t="n">
        <v>241</v>
      </c>
      <c r="B267" s="135" t="inlineStr">
        <is>
          <t>01.7.06.12-0004</t>
        </is>
      </c>
      <c r="C267" s="256" t="inlineStr">
        <is>
          <t>Лента киперная 40 мм</t>
        </is>
      </c>
      <c r="D267" s="249" t="inlineStr">
        <is>
          <t>100 м</t>
        </is>
      </c>
      <c r="E267" s="343" t="n">
        <v>0.28</v>
      </c>
      <c r="F267" s="258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49" t="n">
        <v>242</v>
      </c>
      <c r="B268" s="135" t="inlineStr">
        <is>
          <t>14.4.02.04-0142</t>
        </is>
      </c>
      <c r="C268" s="256" t="inlineStr">
        <is>
          <t>Краска масляная земляная МА-0115, мумия, сурик железный</t>
        </is>
      </c>
      <c r="D268" s="249" t="inlineStr">
        <is>
          <t>кг</t>
        </is>
      </c>
      <c r="E268" s="343" t="n">
        <v>1.561</v>
      </c>
      <c r="F268" s="258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49" t="n">
        <v>243</v>
      </c>
      <c r="B269" s="135" t="inlineStr">
        <is>
          <t>08.3.11.01-0091</t>
        </is>
      </c>
      <c r="C269" s="256" t="inlineStr">
        <is>
          <t>Швеллеры № 40 из стали марки Ст0</t>
        </is>
      </c>
      <c r="D269" s="249" t="inlineStr">
        <is>
          <t>т</t>
        </is>
      </c>
      <c r="E269" s="343" t="n">
        <v>0.004797</v>
      </c>
      <c r="F269" s="258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49" t="n">
        <v>244</v>
      </c>
      <c r="B270" s="135" t="inlineStr">
        <is>
          <t>08.3.08.02-0052</t>
        </is>
      </c>
      <c r="C270" s="256" t="inlineStr">
        <is>
          <t>Сталь угловая равнополочная, марка стали ВСт3кп2, размером 50x50x5 мм</t>
        </is>
      </c>
      <c r="D270" s="249" t="inlineStr">
        <is>
          <t>т</t>
        </is>
      </c>
      <c r="E270" s="343" t="n">
        <v>0.004</v>
      </c>
      <c r="F270" s="258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49" t="n">
        <v>245</v>
      </c>
      <c r="B271" s="135" t="inlineStr">
        <is>
          <t>01.3.02.03-0001</t>
        </is>
      </c>
      <c r="C271" s="256" t="inlineStr">
        <is>
          <t>Ацетилен газообразный технический</t>
        </is>
      </c>
      <c r="D271" s="249" t="inlineStr">
        <is>
          <t>м3</t>
        </is>
      </c>
      <c r="E271" s="343" t="n">
        <v>0.5168</v>
      </c>
      <c r="F271" s="258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49" t="n">
        <v>246</v>
      </c>
      <c r="B272" s="135" t="inlineStr">
        <is>
          <t>24.3.01.01-0001</t>
        </is>
      </c>
      <c r="C272" s="256" t="inlineStr">
        <is>
          <t>Трубка поливинилхлоридная ХВТ</t>
        </is>
      </c>
      <c r="D272" s="249" t="inlineStr">
        <is>
          <t>кг</t>
        </is>
      </c>
      <c r="E272" s="343" t="n">
        <v>0.452</v>
      </c>
      <c r="F272" s="258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49" t="n">
        <v>247</v>
      </c>
      <c r="B273" s="135" t="inlineStr">
        <is>
          <t>14.4.02.09-0001</t>
        </is>
      </c>
      <c r="C273" s="256" t="inlineStr">
        <is>
          <t>Краска</t>
        </is>
      </c>
      <c r="D273" s="249" t="inlineStr">
        <is>
          <t>кг</t>
        </is>
      </c>
      <c r="E273" s="343" t="n">
        <v>0.53</v>
      </c>
      <c r="F273" s="258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49" t="n">
        <v>248</v>
      </c>
      <c r="B274" s="135" t="inlineStr">
        <is>
          <t>01.7.15.03-0032</t>
        </is>
      </c>
      <c r="C274" s="256" t="inlineStr">
        <is>
          <t>Болты с гайками и шайбами оцинкованные, диаметр 8 мм (болты Хилти)</t>
        </is>
      </c>
      <c r="D274" s="249" t="inlineStr">
        <is>
          <t>кг</t>
        </is>
      </c>
      <c r="E274" s="343" t="n">
        <v>0.5</v>
      </c>
      <c r="F274" s="258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49" t="n">
        <v>249</v>
      </c>
      <c r="B275" s="135" t="inlineStr">
        <is>
          <t>14.4.01.01-0003</t>
        </is>
      </c>
      <c r="C275" s="256" t="inlineStr">
        <is>
          <t>Грунтовка ГФ-021 красно-коричневая</t>
        </is>
      </c>
      <c r="D275" s="249" t="inlineStr">
        <is>
          <t>т</t>
        </is>
      </c>
      <c r="E275" s="343" t="n">
        <v>0.000766</v>
      </c>
      <c r="F275" s="258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49" t="n">
        <v>250</v>
      </c>
      <c r="B276" s="135" t="inlineStr">
        <is>
          <t>01.7.15.08-0011</t>
        </is>
      </c>
      <c r="C276" s="2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49" t="inlineStr">
        <is>
          <t>т</t>
        </is>
      </c>
      <c r="E276" s="343" t="n">
        <v>0.001</v>
      </c>
      <c r="F276" s="258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49" t="n">
        <v>251</v>
      </c>
      <c r="B277" s="135" t="inlineStr">
        <is>
          <t>14.4.03.17-0101</t>
        </is>
      </c>
      <c r="C277" s="256" t="inlineStr">
        <is>
          <t>Лаки канифольные, марки КФ-965</t>
        </is>
      </c>
      <c r="D277" s="249" t="inlineStr">
        <is>
          <t>т</t>
        </is>
      </c>
      <c r="E277" s="343" t="n">
        <v>0.000135</v>
      </c>
      <c r="F277" s="258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49" t="n">
        <v>252</v>
      </c>
      <c r="B278" s="135" t="inlineStr">
        <is>
          <t>01.7.20.08-0071</t>
        </is>
      </c>
      <c r="C278" s="256" t="inlineStr">
        <is>
          <t>Канаты пеньковые пропитанные</t>
        </is>
      </c>
      <c r="D278" s="249" t="inlineStr">
        <is>
          <t>т</t>
        </is>
      </c>
      <c r="E278" s="343" t="n">
        <v>0.000247</v>
      </c>
      <c r="F278" s="258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49" t="n">
        <v>253</v>
      </c>
      <c r="B279" s="135" t="inlineStr">
        <is>
          <t>01.7.06.05-0041</t>
        </is>
      </c>
      <c r="C279" s="256" t="inlineStr">
        <is>
          <t>Лента изоляционная прорезиненная односторонняя ширина 20 мм, толщина 0,25-0,35 мм</t>
        </is>
      </c>
      <c r="D279" s="249" t="inlineStr">
        <is>
          <t>кг</t>
        </is>
      </c>
      <c r="E279" s="343" t="n">
        <v>0.285</v>
      </c>
      <c r="F279" s="258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49" t="n">
        <v>254</v>
      </c>
      <c r="B280" s="135" t="inlineStr">
        <is>
          <t>23.3.06.04-0011</t>
        </is>
      </c>
      <c r="C280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49" t="inlineStr">
        <is>
          <t>м</t>
        </is>
      </c>
      <c r="E280" s="343" t="n">
        <v>0.3</v>
      </c>
      <c r="F280" s="258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49" t="n">
        <v>255</v>
      </c>
      <c r="B281" s="135" t="inlineStr">
        <is>
          <t>04.3.01.09-0012</t>
        </is>
      </c>
      <c r="C281" s="256" t="inlineStr">
        <is>
          <t>Раствор готовый кладочный цементный марки 50</t>
        </is>
      </c>
      <c r="D281" s="249" t="inlineStr">
        <is>
          <t>м3</t>
        </is>
      </c>
      <c r="E281" s="343" t="n">
        <v>0.013</v>
      </c>
      <c r="F281" s="258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49" t="n">
        <v>256</v>
      </c>
      <c r="B282" s="135" t="inlineStr">
        <is>
          <t>11.1.03.01-0077</t>
        </is>
      </c>
      <c r="C282" s="256" t="inlineStr">
        <is>
          <t>Бруски обрезные хвойных пород длиной 4-6,5 м, шириной 75-150 мм, толщиной 40-75 мм, I сорта</t>
        </is>
      </c>
      <c r="D282" s="249" t="inlineStr">
        <is>
          <t>м3</t>
        </is>
      </c>
      <c r="E282" s="343" t="n">
        <v>0.002501</v>
      </c>
      <c r="F282" s="258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49" t="n">
        <v>257</v>
      </c>
      <c r="B283" s="135" t="inlineStr">
        <is>
          <t>01.3.01.02-0002</t>
        </is>
      </c>
      <c r="C283" s="256" t="inlineStr">
        <is>
          <t>Вазелин технический</t>
        </is>
      </c>
      <c r="D283" s="249" t="inlineStr">
        <is>
          <t>кг</t>
        </is>
      </c>
      <c r="E283" s="343" t="n">
        <v>0.07000000000000001</v>
      </c>
      <c r="F283" s="258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49" t="n">
        <v>258</v>
      </c>
      <c r="B284" s="135" t="inlineStr">
        <is>
          <t>08.2.02.11-0007</t>
        </is>
      </c>
      <c r="C284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49" t="inlineStr">
        <is>
          <t>10 м</t>
        </is>
      </c>
      <c r="E284" s="343" t="n">
        <v>0.044156</v>
      </c>
      <c r="F284" s="258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49" t="n">
        <v>259</v>
      </c>
      <c r="B285" s="135" t="inlineStr">
        <is>
          <t>01.7.20.04-0005</t>
        </is>
      </c>
      <c r="C285" s="256" t="inlineStr">
        <is>
          <t>Нитки швейные</t>
        </is>
      </c>
      <c r="D285" s="249" t="inlineStr">
        <is>
          <t>кг</t>
        </is>
      </c>
      <c r="E285" s="343" t="n">
        <v>0.0145</v>
      </c>
      <c r="F285" s="258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49" t="n">
        <v>260</v>
      </c>
      <c r="B286" s="135" t="inlineStr">
        <is>
          <t>02.2.05.04-1777</t>
        </is>
      </c>
      <c r="C286" s="256" t="inlineStr">
        <is>
          <t>Щебень М 800, фракция 20-40 мм, группа 2</t>
        </is>
      </c>
      <c r="D286" s="249" t="inlineStr">
        <is>
          <t>м3</t>
        </is>
      </c>
      <c r="E286" s="343" t="n">
        <v>0.015588</v>
      </c>
      <c r="F286" s="258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49" t="n">
        <v>261</v>
      </c>
      <c r="B287" s="135" t="inlineStr">
        <is>
          <t>11.1.03.01-0079</t>
        </is>
      </c>
      <c r="C287" s="256" t="inlineStr">
        <is>
          <t>Бруски обрезные хвойных пород длиной 4-6,5 м, шириной 75-150 мм, толщиной 40-75 мм, III сорта</t>
        </is>
      </c>
      <c r="D287" s="249" t="inlineStr">
        <is>
          <t>м3</t>
        </is>
      </c>
      <c r="E287" s="343" t="n">
        <v>0.001008</v>
      </c>
      <c r="F287" s="258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49" t="n">
        <v>262</v>
      </c>
      <c r="B288" s="135" t="inlineStr">
        <is>
          <t>01.7.20.08-0051</t>
        </is>
      </c>
      <c r="C288" s="256" t="inlineStr">
        <is>
          <t>Ветошь</t>
        </is>
      </c>
      <c r="D288" s="249" t="inlineStr">
        <is>
          <t>кг</t>
        </is>
      </c>
      <c r="E288" s="343" t="n">
        <v>0.576225</v>
      </c>
      <c r="F288" s="258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49" t="n">
        <v>263</v>
      </c>
      <c r="B289" s="135" t="inlineStr">
        <is>
          <t>08.3.03.04-0031</t>
        </is>
      </c>
      <c r="C289" s="256" t="inlineStr">
        <is>
          <t>Проволока стальная низкоуглеродистая отожженная диаметром 0,8 мм</t>
        </is>
      </c>
      <c r="D289" s="249" t="inlineStr">
        <is>
          <t>т</t>
        </is>
      </c>
      <c r="E289" s="343" t="n">
        <v>6e-05</v>
      </c>
      <c r="F289" s="258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49" t="n">
        <v>264</v>
      </c>
      <c r="B290" s="135" t="inlineStr">
        <is>
          <t>01.7.02.09-0002</t>
        </is>
      </c>
      <c r="C290" s="256" t="inlineStr">
        <is>
          <t>Шпагат бумажный</t>
        </is>
      </c>
      <c r="D290" s="249" t="inlineStr">
        <is>
          <t>кг</t>
        </is>
      </c>
      <c r="E290" s="343" t="n">
        <v>0.0285</v>
      </c>
      <c r="F290" s="258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49" t="n"/>
      <c r="B291" s="249" t="n"/>
      <c r="C291" s="256" t="inlineStr">
        <is>
          <t>Итого прочие материалы</t>
        </is>
      </c>
      <c r="D291" s="249" t="n"/>
      <c r="E291" s="257" t="n"/>
      <c r="F291" s="258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49" t="n"/>
      <c r="B292" s="249" t="n"/>
      <c r="C292" s="239" t="inlineStr">
        <is>
          <t>Итого по разделу «Материалы»</t>
        </is>
      </c>
      <c r="D292" s="249" t="n"/>
      <c r="E292" s="257" t="n"/>
      <c r="F292" s="258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49" t="n"/>
      <c r="B293" s="249" t="n"/>
      <c r="C293" s="256" t="inlineStr">
        <is>
          <t>ИТОГО ПО РМ</t>
        </is>
      </c>
      <c r="D293" s="249" t="n"/>
      <c r="E293" s="257" t="n"/>
      <c r="F293" s="258" t="n"/>
      <c r="G293" s="30">
        <f>G14+G90+G292</f>
        <v/>
      </c>
      <c r="H293" s="259" t="n"/>
      <c r="I293" s="30" t="n"/>
      <c r="J293" s="30">
        <f>J14+J90+J292</f>
        <v/>
      </c>
    </row>
    <row r="294" ht="14.25" customFormat="1" customHeight="1" s="194">
      <c r="A294" s="249" t="n"/>
      <c r="B294" s="249" t="n"/>
      <c r="C294" s="256" t="inlineStr">
        <is>
          <t>Накладные расходы</t>
        </is>
      </c>
      <c r="D294" s="133">
        <f>ROUND(G294/(G$16+$G$14),2)</f>
        <v/>
      </c>
      <c r="E294" s="257" t="n"/>
      <c r="F294" s="258" t="n"/>
      <c r="G294" s="30" t="n">
        <v>229711</v>
      </c>
      <c r="H294" s="259" t="n"/>
      <c r="I294" s="30" t="n"/>
      <c r="J294" s="30">
        <f>ROUND(D294*(J14+J16),2)</f>
        <v/>
      </c>
    </row>
    <row r="295" ht="14.25" customFormat="1" customHeight="1" s="194">
      <c r="A295" s="249" t="n"/>
      <c r="B295" s="249" t="n"/>
      <c r="C295" s="256" t="inlineStr">
        <is>
          <t>Сметная прибыль</t>
        </is>
      </c>
      <c r="D295" s="133">
        <f>ROUND(G295/(G$14+G$16),2)</f>
        <v/>
      </c>
      <c r="E295" s="257" t="n"/>
      <c r="F295" s="258" t="n"/>
      <c r="G295" s="30" t="n">
        <v>150159</v>
      </c>
      <c r="H295" s="259" t="n"/>
      <c r="I295" s="30" t="n"/>
      <c r="J295" s="30">
        <f>ROUND(D295*(J14+J16),2)</f>
        <v/>
      </c>
    </row>
    <row r="296" ht="14.25" customFormat="1" customHeight="1" s="194">
      <c r="A296" s="249" t="n"/>
      <c r="B296" s="249" t="n"/>
      <c r="C296" s="256" t="inlineStr">
        <is>
          <t>Итого СМР (с НР и СП)</t>
        </is>
      </c>
      <c r="D296" s="249" t="n"/>
      <c r="E296" s="257" t="n"/>
      <c r="F296" s="258" t="n"/>
      <c r="G296" s="30">
        <f>G14+G90+G292+G294+G295</f>
        <v/>
      </c>
      <c r="H296" s="259" t="n"/>
      <c r="I296" s="30" t="n"/>
      <c r="J296" s="30">
        <f>J14+J90+J292+J294+J295</f>
        <v/>
      </c>
    </row>
    <row r="297" ht="14.25" customFormat="1" customHeight="1" s="194">
      <c r="A297" s="249" t="n"/>
      <c r="B297" s="249" t="n"/>
      <c r="C297" s="256" t="inlineStr">
        <is>
          <t>ВСЕГО СМР + ОБОРУДОВАНИЕ</t>
        </is>
      </c>
      <c r="D297" s="249" t="n"/>
      <c r="E297" s="257" t="n"/>
      <c r="F297" s="258" t="n"/>
      <c r="G297" s="30">
        <f>G296+G96</f>
        <v/>
      </c>
      <c r="H297" s="259" t="n"/>
      <c r="I297" s="30" t="n"/>
      <c r="J297" s="30">
        <f>J296+J96</f>
        <v/>
      </c>
    </row>
    <row r="298" ht="16.5" customFormat="1" customHeight="1" s="194">
      <c r="A298" s="249" t="n"/>
      <c r="B298" s="249" t="n"/>
      <c r="C298" s="256" t="inlineStr">
        <is>
          <t>ИТОГО ПОКАЗАТЕЛЬ НА ЕД. ИЗМ.</t>
        </is>
      </c>
      <c r="D298" s="249" t="inlineStr">
        <is>
          <t>ед</t>
        </is>
      </c>
      <c r="E298" s="346" t="n">
        <v>1</v>
      </c>
      <c r="F298" s="258" t="n"/>
      <c r="G298" s="30">
        <f>G297/E298</f>
        <v/>
      </c>
      <c r="H298" s="259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19" sqref="E19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30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49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4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3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49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8" t="n"/>
      <c r="G13" s="30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8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Р4-08-3</t>
        </is>
      </c>
      <c r="B11" s="249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7" sqref="D27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2025-01-24T12:15:07Z</dcterms:modified>
  <cp:lastModifiedBy>Николай Трофименко</cp:lastModifiedBy>
  <cp:lastPrinted>2023-11-27T09:15:07Z</cp:lastPrinted>
</cp:coreProperties>
</file>