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6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2" t="n"/>
      <c r="C6" s="282" t="n"/>
      <c r="D6" s="282" t="n"/>
    </row>
    <row r="7" ht="64.5" customHeight="1" s="326">
      <c r="B7" s="359" t="inlineStr">
        <is>
          <t>Наименование разрабатываемого показателя УНЦ - Ячейка двухобмоточного трансформатора Т220/НН, мощность 5 МВА</t>
        </is>
      </c>
    </row>
    <row r="8" ht="31.7" customHeight="1" s="326">
      <c r="B8" s="359" t="inlineStr">
        <is>
          <t>Сопоставимый уровень цен: 1 кв. 2016 г.</t>
        </is>
      </c>
    </row>
    <row r="9" ht="15.75" customHeight="1" s="326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6">
      <c r="B12" s="362" t="n">
        <v>1</v>
      </c>
      <c r="C12" s="343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3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3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3" t="inlineStr">
        <is>
          <t>Мощность объекта</t>
        </is>
      </c>
      <c r="D15" s="362" t="n">
        <v>1</v>
      </c>
    </row>
    <row r="16" ht="116.45" customHeight="1" s="32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220/5000</t>
        </is>
      </c>
    </row>
    <row r="17" ht="79.5" customHeight="1" s="32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3" t="inlineStr">
        <is>
          <t>строительно-монтажные работы</t>
        </is>
      </c>
      <c r="D18" s="305" t="n">
        <v>2489.9</v>
      </c>
    </row>
    <row r="19" ht="15.75" customHeight="1" s="326">
      <c r="B19" s="255" t="inlineStr">
        <is>
          <t>6.2</t>
        </is>
      </c>
      <c r="C19" s="343" t="inlineStr">
        <is>
          <t>оборудование и инвентарь</t>
        </is>
      </c>
      <c r="D19" s="305" t="n">
        <v>30400.98</v>
      </c>
    </row>
    <row r="20" ht="16.5" customHeight="1" s="326">
      <c r="B20" s="255" t="inlineStr">
        <is>
          <t>6.3</t>
        </is>
      </c>
      <c r="C20" s="343" t="inlineStr">
        <is>
          <t>пусконаладочные работы</t>
        </is>
      </c>
      <c r="D20" s="305">
        <f>ROUND(D19*7%*0.8,2)</f>
        <v/>
      </c>
    </row>
    <row r="21" ht="35.4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1" t="inlineStr">
        <is>
          <t>1 кв. 2016 г.</t>
        </is>
      </c>
      <c r="E22" s="252" t="n"/>
    </row>
    <row r="23" ht="123" customHeight="1" s="326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6">
      <c r="B25" s="362" t="n">
        <v>10</v>
      </c>
      <c r="C25" s="343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4" zoomScale="70" zoomScaleNormal="70" workbookViewId="0">
      <selection activeCell="G17" sqref="G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6">
      <c r="B8" s="283" t="n"/>
    </row>
    <row r="9" ht="15.75" customHeight="1" s="32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6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6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108" customHeight="1" s="326">
      <c r="B12" s="362" t="n">
        <v>1</v>
      </c>
      <c r="C12" s="362" t="inlineStr">
        <is>
          <t>Трансформатор трехфазный маслянный 220/5000</t>
        </is>
      </c>
      <c r="D12" s="342" t="inlineStr">
        <is>
          <t>02-07-01</t>
        </is>
      </c>
      <c r="E12" s="343" t="inlineStr">
        <is>
          <t>Конструктивные решения  Фундамент под установку силового трансформатора Т1 (Т1) ПС 500 кВ Усть-Кут</t>
        </is>
      </c>
      <c r="F12" s="344">
        <f>76.971*7.54</f>
        <v/>
      </c>
      <c r="G12" s="344" t="n"/>
      <c r="H12" s="344" t="n"/>
      <c r="I12" s="344" t="n"/>
      <c r="J12" s="344">
        <f>SUM(F12:I12)</f>
        <v/>
      </c>
    </row>
    <row r="13" ht="78.59999999999999" customHeight="1" s="326">
      <c r="B13" s="445" t="n"/>
      <c r="C13" s="445" t="n"/>
      <c r="D13" s="342" t="inlineStr">
        <is>
          <t>02-07-02</t>
        </is>
      </c>
      <c r="E13" s="343" t="inlineStr">
        <is>
          <t>Приобретение и монтаж оборудования. Силовой трансформатор Т1 (Т1) ПС 500 кВ Усть-Кут</t>
        </is>
      </c>
      <c r="F13" s="344" t="n"/>
      <c r="G13" s="344">
        <f>253255*7.54/1000</f>
        <v/>
      </c>
      <c r="H13" s="344">
        <f>7103033.42*4.28/1000</f>
        <v/>
      </c>
      <c r="I13" s="344" t="n"/>
      <c r="J13" s="344">
        <f>SUM(F13:I13)</f>
        <v/>
      </c>
    </row>
    <row r="14" ht="15.75" customHeight="1" s="326">
      <c r="B14" s="365" t="inlineStr">
        <is>
          <t>Всего по объекту:</t>
        </is>
      </c>
      <c r="C14" s="446" t="n"/>
      <c r="D14" s="446" t="n"/>
      <c r="E14" s="447" t="n"/>
      <c r="F14" s="345">
        <f>SUM(F12:F13)</f>
        <v/>
      </c>
      <c r="G14" s="345">
        <f>SUM(G12:G13)</f>
        <v/>
      </c>
      <c r="H14" s="345">
        <f>SUM(H12:H13)</f>
        <v/>
      </c>
      <c r="I14" s="345">
        <f>SUM(I12:I13)</f>
        <v/>
      </c>
      <c r="J14" s="345">
        <f>SUM(J12:J13)</f>
        <v/>
      </c>
    </row>
    <row r="15" ht="15.75" customHeight="1" s="326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6">
        <f>F14</f>
        <v/>
      </c>
      <c r="G15" s="346">
        <f>G14</f>
        <v/>
      </c>
      <c r="H15" s="346">
        <f>H14</f>
        <v/>
      </c>
      <c r="I15" s="346">
        <f>I14</f>
        <v/>
      </c>
      <c r="J15" s="346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1" t="inlineStr">
        <is>
          <t>Составил ______________________     А.П. Николаева</t>
        </is>
      </c>
      <c r="D19" s="338" t="n"/>
      <c r="E19" s="338" t="n"/>
    </row>
    <row r="20" ht="15" customHeight="1" s="326">
      <c r="C20" s="339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26">
      <c r="C21" s="331" t="n"/>
      <c r="D21" s="338" t="n"/>
      <c r="E21" s="338" t="n"/>
    </row>
    <row r="22" ht="15" customHeight="1" s="326">
      <c r="C22" s="331" t="inlineStr">
        <is>
          <t>Проверил ______________________        А.В. Костянецкая</t>
        </is>
      </c>
      <c r="D22" s="338" t="n"/>
      <c r="E22" s="338" t="n"/>
    </row>
    <row r="23" ht="15" customHeight="1" s="326">
      <c r="C23" s="339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41" zoomScale="55" zoomScaleSheetLayoutView="55" workbookViewId="0">
      <selection activeCell="F179" sqref="F179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6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6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Т220/НН, мощность 5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6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6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6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6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6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6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6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6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6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6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6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6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6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6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6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6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6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6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6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6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6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6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6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6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6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6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6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6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6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6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76.15000000000001" customHeight="1" s="326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6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60" customHeight="1" s="326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6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6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6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6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6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6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6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6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6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6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6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6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6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6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6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6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6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6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6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6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6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6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6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6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6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6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6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6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6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6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6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6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6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6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6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6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6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6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6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6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6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6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6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6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6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6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6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6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6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6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6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6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6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6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6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6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6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6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6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6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6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6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6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6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6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6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6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6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6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28515625" customWidth="1" style="326" min="6" max="6"/>
    <col width="14.28515625" customWidth="1" style="326" min="7" max="7"/>
    <col width="9.140625" customWidth="1" style="326" min="8" max="11"/>
    <col width="13.7109375" customWidth="1" style="326" min="12" max="12"/>
    <col width="9.140625" customWidth="1" style="326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92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47" t="inlineStr">
        <is>
          <t>Ресурсная модель</t>
        </is>
      </c>
    </row>
    <row r="6">
      <c r="B6" s="276" t="n"/>
      <c r="C6" s="331" t="n"/>
      <c r="D6" s="331" t="n"/>
      <c r="E6" s="331" t="n"/>
    </row>
    <row r="7" ht="25.5" customHeight="1" s="326">
      <c r="B7" s="356" t="inlineStr">
        <is>
          <t>Наименование разрабатываемого показателя УНЦ — Ячейка двухобмоточного трансформатора Т220/НН, мощность 5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1" t="n"/>
      <c r="D9" s="331" t="n"/>
      <c r="E9" s="331" t="n"/>
    </row>
    <row r="10" ht="51" customHeight="1" s="326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3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3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3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3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3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3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3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3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3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3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3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3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333">
        <f>'Прил.5 Расчет СМР и ОБ'!J97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333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>
        <f>401051.15+13982.96*3</f>
        <v/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333">
        <f>C27+C32+C33+C34+C35+C29+C31+C30+C36+C37</f>
        <v/>
      </c>
      <c r="D38" s="268" t="n"/>
      <c r="E38" s="270">
        <f>C38/$C$40</f>
        <v/>
      </c>
    </row>
    <row r="39" ht="13.7" customHeight="1" s="326">
      <c r="B39" s="268" t="inlineStr">
        <is>
          <t>Непредвиденные расходы</t>
        </is>
      </c>
      <c r="C39" s="333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3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3">
        <f>C40/'Прил.5 Расчет СМР и ОБ'!E263</f>
        <v/>
      </c>
      <c r="D41" s="268" t="n"/>
      <c r="E41" s="268" t="n"/>
    </row>
    <row r="42">
      <c r="B42" s="335" t="n"/>
      <c r="C42" s="331" t="n"/>
      <c r="D42" s="331" t="n"/>
      <c r="E42" s="331" t="n"/>
    </row>
    <row r="43">
      <c r="B43" s="335" t="inlineStr">
        <is>
          <t>Составил ____________________________ А.П. Николаева</t>
        </is>
      </c>
      <c r="C43" s="331" t="n"/>
      <c r="D43" s="331" t="n"/>
      <c r="E43" s="331" t="n"/>
    </row>
    <row r="44">
      <c r="B44" s="33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35" t="n"/>
      <c r="C45" s="331" t="n"/>
      <c r="D45" s="331" t="n"/>
      <c r="E45" s="331" t="n"/>
    </row>
    <row r="46">
      <c r="B46" s="33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7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85" workbookViewId="0">
      <selection activeCell="G261" sqref="G261:G262"/>
    </sheetView>
  </sheetViews>
  <sheetFormatPr baseColWidth="8" defaultColWidth="9.140625" defaultRowHeight="15" outlineLevelRow="1"/>
  <cols>
    <col width="5.7109375" customWidth="1" style="338" min="1" max="1"/>
    <col width="22.7109375" customWidth="1" style="338" min="2" max="2"/>
    <col width="39.140625" customWidth="1" style="338" min="3" max="3"/>
    <col width="10.7109375" customWidth="1" style="338" min="4" max="4"/>
    <col width="12.7109375" customWidth="1" style="338" min="5" max="5"/>
    <col width="15" customWidth="1" style="338" min="6" max="6"/>
    <col width="13.28515625" customWidth="1" style="338" min="7" max="7"/>
    <col width="12.7109375" customWidth="1" style="338" min="8" max="8"/>
    <col width="13.85546875" customWidth="1" style="338" min="9" max="9"/>
    <col width="17.7109375" customWidth="1" style="338" min="10" max="10"/>
    <col width="10.85546875" customWidth="1" style="338" min="11" max="11"/>
    <col width="9.140625" customWidth="1" style="338" min="12" max="12"/>
    <col width="9.140625" customWidth="1" style="326" min="13" max="13"/>
  </cols>
  <sheetData>
    <row r="1" s="326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26">
      <c r="A2" s="338" t="n"/>
      <c r="B2" s="338" t="n"/>
      <c r="C2" s="338" t="n"/>
      <c r="D2" s="338" t="n"/>
      <c r="E2" s="338" t="n"/>
      <c r="F2" s="338" t="n"/>
      <c r="G2" s="338" t="n"/>
      <c r="H2" s="373" t="inlineStr">
        <is>
          <t>Приложение №5</t>
        </is>
      </c>
      <c r="K2" s="338" t="n"/>
      <c r="L2" s="338" t="n"/>
      <c r="M2" s="338" t="n"/>
      <c r="N2" s="338" t="n"/>
    </row>
    <row r="3" s="326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1">
      <c r="A4" s="347" t="inlineStr">
        <is>
          <t>Расчет стоимости СМР и оборудования</t>
        </is>
      </c>
    </row>
    <row r="5" ht="12.75" customFormat="1" customHeight="1" s="331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1">
      <c r="A6" s="235" t="inlineStr">
        <is>
          <t>Наименование разрабатываемого показателя УНЦ</t>
        </is>
      </c>
      <c r="B6" s="234" t="n"/>
      <c r="C6" s="234" t="n"/>
      <c r="D6" s="379" t="inlineStr">
        <is>
          <t xml:space="preserve">Ячейка двухобмоточного трансформатора Т220/НН, мощность 5 МВА </t>
        </is>
      </c>
    </row>
    <row r="7" ht="12.75" customFormat="1" customHeight="1" s="331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1">
      <c r="A8" s="350" t="n"/>
    </row>
    <row r="9" ht="27" customHeight="1" s="326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8" t="n"/>
      <c r="L9" s="338" t="n"/>
      <c r="M9" s="338" t="n"/>
      <c r="N9" s="338" t="n"/>
    </row>
    <row r="10" ht="28.5" customHeight="1" s="326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8" t="n"/>
      <c r="L10" s="338" t="n"/>
      <c r="M10" s="338" t="n"/>
      <c r="N10" s="338" t="n"/>
    </row>
    <row r="11" s="326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8" t="n"/>
      <c r="L11" s="338" t="n"/>
      <c r="M11" s="338" t="n"/>
      <c r="N11" s="338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6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8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8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8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8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8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8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8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8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8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8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8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8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8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8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8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8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8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8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8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8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8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8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8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8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8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8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8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8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8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8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8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8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8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8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8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8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8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8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8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8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8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8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8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8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8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8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8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8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8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8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8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8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8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8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8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8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8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8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8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8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8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8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8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8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8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8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8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8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8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8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8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8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8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8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8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8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8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8" t="n"/>
      <c r="L91" s="338" t="n"/>
    </row>
    <row r="92" ht="25.5" customFormat="1" customHeight="1" s="338">
      <c r="A92" s="376" t="n">
        <v>71</v>
      </c>
      <c r="B92" s="376" t="inlineStr">
        <is>
          <t>БЦ.8.220</t>
        </is>
      </c>
      <c r="C92" s="384" t="inlineStr">
        <is>
          <t xml:space="preserve">Трансформатор, двухобмоточный масляный 220 кВ, мощностью 5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37735849.06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8" t="n"/>
      <c r="L93" s="338" t="n"/>
    </row>
    <row r="94" hidden="1" outlineLevel="1" ht="25.5" customFormat="1" customHeight="1" s="338">
      <c r="A94" s="376" t="n">
        <v>72</v>
      </c>
      <c r="B94" s="376" t="inlineStr">
        <is>
          <t>БЦ.60.59</t>
        </is>
      </c>
      <c r="C94" s="384" t="inlineStr">
        <is>
          <t>Ограничитель перенапряжения 220 кВ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8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6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8" t="n"/>
      <c r="L96" s="338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8" t="n"/>
      <c r="L97" s="338" t="n"/>
    </row>
    <row r="98" ht="25.5" customHeight="1" s="326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8" t="n"/>
      <c r="L98" s="338" t="n"/>
    </row>
    <row r="99" ht="14.25" customFormat="1" customHeight="1" s="338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8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8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8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8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8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8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8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8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8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8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8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8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8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8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8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8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8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8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8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8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8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8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8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8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8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8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8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8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8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8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8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8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8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8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8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8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8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8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8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8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8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8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8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8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8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8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8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8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8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8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8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8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8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8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8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8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8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8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8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8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8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8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8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8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8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8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8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8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8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8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8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8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8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8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8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8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8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8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8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8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8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8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8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8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8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8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8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8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8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8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8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8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8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8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8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8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8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8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8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8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8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8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8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8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8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8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8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8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8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8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8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8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8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8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8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8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8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8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8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8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8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8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8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8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8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8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8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8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8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8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8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8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8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8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8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8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8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8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8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8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8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8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8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8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8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8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8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8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8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8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8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8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8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8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8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8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8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8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8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8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8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8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8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8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8">
      <c r="A265" s="331" t="inlineStr">
        <is>
          <t>Составил ______________________    А.П. Николаева</t>
        </is>
      </c>
    </row>
    <row r="266" ht="14.25" customFormat="1" customHeight="1" s="338">
      <c r="A266" s="339" t="inlineStr">
        <is>
          <t xml:space="preserve">                         (подпись, инициалы, фамилия)</t>
        </is>
      </c>
    </row>
    <row r="267" ht="14.25" customFormat="1" customHeight="1" s="338">
      <c r="A267" s="331" t="n"/>
    </row>
    <row r="268" ht="14.25" customFormat="1" customHeight="1" s="338">
      <c r="A268" s="331" t="inlineStr">
        <is>
          <t>Проверил ______________________        А.В. Костянецкая</t>
        </is>
      </c>
    </row>
    <row r="269" ht="14.25" customFormat="1" customHeight="1" s="338">
      <c r="A269" s="339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I53" sqref="I53"/>
    </sheetView>
  </sheetViews>
  <sheetFormatPr baseColWidth="8" defaultRowHeight="15"/>
  <cols>
    <col width="5.7109375" customWidth="1" style="326" min="1" max="1"/>
    <col width="17.710937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2" t="inlineStr">
        <is>
          <t>Приложение №6</t>
        </is>
      </c>
    </row>
    <row r="2" ht="21.75" customHeight="1" s="326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6">
      <c r="A4" s="350" t="inlineStr">
        <is>
          <t>Наименование разрабатываемого показателя УНЦ — Ячейка двухобмоточного трансформатора Т220/НН, мощность 5 МВА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2" customHeight="1" s="326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6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6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6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6">
      <c r="A13" s="376" t="n">
        <v>3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6">
      <c r="A14" s="376" t="n">
        <v>4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6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6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6" t="n"/>
      <c r="B17" s="337" t="n"/>
      <c r="C17" s="336" t="n"/>
      <c r="D17" s="336" t="n"/>
      <c r="E17" s="336" t="n"/>
      <c r="F17" s="336" t="n"/>
      <c r="G17" s="336" t="n"/>
    </row>
    <row r="18">
      <c r="A18" s="331" t="inlineStr">
        <is>
          <t>Составил ______________________    А.П. Николаева</t>
        </is>
      </c>
      <c r="B18" s="338" t="n"/>
      <c r="C18" s="338" t="n"/>
      <c r="D18" s="336" t="n"/>
      <c r="E18" s="336" t="n"/>
      <c r="F18" s="336" t="n"/>
      <c r="G18" s="336" t="n"/>
    </row>
    <row r="19">
      <c r="A19" s="339" t="inlineStr">
        <is>
          <t xml:space="preserve">                         (подпись, инициалы, фамилия)</t>
        </is>
      </c>
      <c r="B19" s="338" t="n"/>
      <c r="C19" s="338" t="n"/>
      <c r="D19" s="336" t="n"/>
      <c r="E19" s="336" t="n"/>
      <c r="F19" s="336" t="n"/>
      <c r="G19" s="336" t="n"/>
    </row>
    <row r="20">
      <c r="A20" s="331" t="n"/>
      <c r="B20" s="338" t="n"/>
      <c r="C20" s="338" t="n"/>
      <c r="D20" s="336" t="n"/>
      <c r="E20" s="336" t="n"/>
      <c r="F20" s="336" t="n"/>
      <c r="G20" s="336" t="n"/>
    </row>
    <row r="21">
      <c r="A21" s="331" t="inlineStr">
        <is>
          <t>Проверил ______________________        А.В. Костянецкая</t>
        </is>
      </c>
      <c r="B21" s="338" t="n"/>
      <c r="C21" s="338" t="n"/>
      <c r="D21" s="336" t="n"/>
      <c r="E21" s="336" t="n"/>
      <c r="F21" s="336" t="n"/>
      <c r="G21" s="336" t="n"/>
    </row>
    <row r="22">
      <c r="A22" s="339" t="inlineStr">
        <is>
          <t xml:space="preserve">                        (подпись, инициалы, фамилия)</t>
        </is>
      </c>
      <c r="B22" s="338" t="n"/>
      <c r="C22" s="338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24.42578125" customWidth="1" style="326" min="4" max="4"/>
    <col width="8.85546875" customWidth="1" style="326" min="5" max="5"/>
  </cols>
  <sheetData>
    <row r="1">
      <c r="B1" s="331" t="n"/>
      <c r="C1" s="331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6">
      <c r="A3" s="347" t="inlineStr">
        <is>
          <t>Расчет показателя УНЦ</t>
        </is>
      </c>
    </row>
    <row r="4" ht="24.75" customHeight="1" s="326">
      <c r="A4" s="347" t="n"/>
      <c r="B4" s="347" t="n"/>
      <c r="C4" s="347" t="n"/>
      <c r="D4" s="347" t="n"/>
    </row>
    <row r="5" ht="24.6" customHeight="1" s="326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6">
      <c r="A6" s="350" t="inlineStr">
        <is>
          <t>Единица измерения  — 1 ячейка</t>
        </is>
      </c>
      <c r="D6" s="350" t="n"/>
    </row>
    <row r="7">
      <c r="A7" s="331" t="n"/>
      <c r="B7" s="331" t="n"/>
      <c r="C7" s="331" t="n"/>
      <c r="D7" s="331" t="n"/>
    </row>
    <row r="8" ht="14.45" customHeight="1" s="326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6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6">
      <c r="A11" s="376" t="inlineStr">
        <is>
          <t>Т4-04-4</t>
        </is>
      </c>
      <c r="B11" s="376" t="inlineStr">
        <is>
          <t>УНЦ ячейки трансформатора 35-500 кВ</t>
        </is>
      </c>
      <c r="C11" s="333">
        <f>D5</f>
        <v/>
      </c>
      <c r="D11" s="334">
        <f>'Прил.4 РМ'!C41/1000</f>
        <v/>
      </c>
      <c r="E11" s="335" t="n"/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А.П. Николаева</t>
        </is>
      </c>
      <c r="B13" s="338" t="n"/>
      <c r="C13" s="338" t="n"/>
      <c r="D13" s="336" t="n"/>
    </row>
    <row r="14">
      <c r="A14" s="339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1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8" t="n"/>
      <c r="C16" s="338" t="n"/>
      <c r="D16" s="336" t="n"/>
    </row>
    <row r="17">
      <c r="A17" s="339" t="inlineStr">
        <is>
          <t xml:space="preserve">                        (подпись, инициалы, фамилия)</t>
        </is>
      </c>
      <c r="B17" s="338" t="n"/>
      <c r="C17" s="338" t="n"/>
      <c r="D17" s="3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7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6">
      <c r="B10" s="362" t="n">
        <v>1</v>
      </c>
      <c r="C10" s="362" t="n">
        <v>2</v>
      </c>
      <c r="D10" s="362" t="n">
        <v>3</v>
      </c>
    </row>
    <row r="11" ht="45" customHeight="1" s="32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6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6">
      <c r="B20" s="283" t="n"/>
    </row>
    <row r="21" ht="18.75" customHeight="1" s="326">
      <c r="B21" s="283" t="n"/>
    </row>
    <row r="22" ht="18.75" customHeight="1" s="326">
      <c r="B22" s="283" t="n"/>
    </row>
    <row r="23" ht="18.75" customHeight="1" s="326">
      <c r="B23" s="283" t="n"/>
    </row>
    <row r="26">
      <c r="B26" s="331" t="inlineStr">
        <is>
          <t>Составил ______________________        Е.А. Князева</t>
        </is>
      </c>
      <c r="C26" s="338" t="n"/>
    </row>
    <row r="27">
      <c r="B27" s="339" t="inlineStr">
        <is>
          <t xml:space="preserve">                         (подпись, инициалы, фамилия)</t>
        </is>
      </c>
      <c r="C27" s="338" t="n"/>
    </row>
    <row r="28">
      <c r="B28" s="331" t="n"/>
      <c r="C28" s="338" t="n"/>
    </row>
    <row r="29">
      <c r="B29" s="331" t="inlineStr">
        <is>
          <t>Проверил ______________________        А.В. Костянецкая</t>
        </is>
      </c>
      <c r="C29" s="338" t="n"/>
    </row>
    <row r="30">
      <c r="B30" s="339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G8" sqref="G8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7109375" customWidth="1" style="326" min="5" max="5"/>
    <col width="43.85546875" customWidth="1" style="326" min="6" max="6"/>
    <col width="9.140625" customWidth="1" style="326" min="7" max="7"/>
  </cols>
  <sheetData>
    <row r="2" ht="17.45" customHeight="1" s="32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6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6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2025-01-24T12:17:09Z</dcterms:modified>
  <cp:lastModifiedBy>REDMIBOOK</cp:lastModifiedBy>
  <cp:lastPrinted>2023-11-29T05:09:16Z</cp:lastPrinted>
</cp:coreProperties>
</file>